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040" activeTab="2"/>
  </bookViews>
  <sheets>
    <sheet name="女子歴代入賞者" sheetId="1" r:id="rId1"/>
    <sheet name="男子歴代入賞者" sheetId="2" r:id="rId2"/>
    <sheet name="写真集" sheetId="3" r:id="rId3"/>
    <sheet name="一般女子" sheetId="4" r:id="rId4"/>
    <sheet name="女子OV60" sheetId="5" r:id="rId5"/>
    <sheet name="男子OV50＆６０" sheetId="6" r:id="rId6"/>
    <sheet name="登録ナンバー" sheetId="7" r:id="rId7"/>
  </sheets>
  <definedNames>
    <definedName name="_xlnm.Print_Area" localSheetId="6">'登録ナンバー'!$A$410:$C$484</definedName>
  </definedNames>
  <calcPr fullCalcOnLoad="1"/>
</workbook>
</file>

<file path=xl/sharedStrings.xml><?xml version="1.0" encoding="utf-8"?>
<sst xmlns="http://schemas.openxmlformats.org/spreadsheetml/2006/main" count="2541" uniqueCount="1273">
  <si>
    <t>男</t>
  </si>
  <si>
    <t>女</t>
  </si>
  <si>
    <t>田中</t>
  </si>
  <si>
    <t>東近江市</t>
  </si>
  <si>
    <t>東近江市</t>
  </si>
  <si>
    <t>土田</t>
  </si>
  <si>
    <t>安達</t>
  </si>
  <si>
    <t>隆一</t>
  </si>
  <si>
    <t>男</t>
  </si>
  <si>
    <t>女</t>
  </si>
  <si>
    <t>東近江市</t>
  </si>
  <si>
    <t>苗村</t>
  </si>
  <si>
    <t>吉村</t>
  </si>
  <si>
    <t>ひばり公園　ドームA　8：45までに本部に出席を届ける</t>
  </si>
  <si>
    <t>リーグ1</t>
  </si>
  <si>
    <t>成　績</t>
  </si>
  <si>
    <t>順　位</t>
  </si>
  <si>
    <t>ここに</t>
  </si>
  <si>
    <t>-</t>
  </si>
  <si>
    <t>登録No</t>
  </si>
  <si>
    <t>３位決定戦</t>
  </si>
  <si>
    <t>リーグ2</t>
  </si>
  <si>
    <t>リーグ3</t>
  </si>
  <si>
    <t>リーグ4</t>
  </si>
  <si>
    <t>岡本</t>
  </si>
  <si>
    <t>坪田</t>
  </si>
  <si>
    <t>鈴木</t>
  </si>
  <si>
    <t>山口</t>
  </si>
  <si>
    <t>京セラTC</t>
  </si>
  <si>
    <t>廣瀬</t>
  </si>
  <si>
    <t>智也</t>
  </si>
  <si>
    <t>太田</t>
  </si>
  <si>
    <t>圭亮</t>
  </si>
  <si>
    <t>上村</t>
  </si>
  <si>
    <t>　武</t>
  </si>
  <si>
    <t>馬場</t>
  </si>
  <si>
    <t>英年</t>
  </si>
  <si>
    <t>坂元</t>
  </si>
  <si>
    <t>智成</t>
  </si>
  <si>
    <t>村尾</t>
  </si>
  <si>
    <t>彰了</t>
  </si>
  <si>
    <t>吉本</t>
  </si>
  <si>
    <t>泰二</t>
  </si>
  <si>
    <t>宮道</t>
  </si>
  <si>
    <t>祐介</t>
  </si>
  <si>
    <t>曽我</t>
  </si>
  <si>
    <t>卓矢</t>
  </si>
  <si>
    <t>理和</t>
  </si>
  <si>
    <t>牛尾</t>
  </si>
  <si>
    <t>紳之介</t>
  </si>
  <si>
    <t>裕美</t>
  </si>
  <si>
    <t>川上</t>
  </si>
  <si>
    <t>稲岡</t>
  </si>
  <si>
    <t>和紀</t>
  </si>
  <si>
    <t>Kテニス</t>
  </si>
  <si>
    <t>Ｋテニスカレッジ</t>
  </si>
  <si>
    <t>川並</t>
  </si>
  <si>
    <t>和之</t>
  </si>
  <si>
    <t>真嘉</t>
  </si>
  <si>
    <t>永里</t>
  </si>
  <si>
    <t>裕次</t>
  </si>
  <si>
    <t>直彦</t>
  </si>
  <si>
    <t>浅田</t>
  </si>
  <si>
    <t>福永</t>
  </si>
  <si>
    <t>杉山</t>
  </si>
  <si>
    <t>邦夫</t>
  </si>
  <si>
    <t>英二</t>
  </si>
  <si>
    <t>泉谷</t>
  </si>
  <si>
    <t>純也</t>
  </si>
  <si>
    <t>隆昭</t>
  </si>
  <si>
    <t>羽田</t>
  </si>
  <si>
    <t>竹下</t>
  </si>
  <si>
    <t>うさかめ</t>
  </si>
  <si>
    <t>男</t>
  </si>
  <si>
    <t>女</t>
  </si>
  <si>
    <t>京セラ</t>
  </si>
  <si>
    <t>谷口</t>
  </si>
  <si>
    <t>哲也</t>
  </si>
  <si>
    <t>決勝トーナメント</t>
  </si>
  <si>
    <t>太郎</t>
  </si>
  <si>
    <t>成宮</t>
  </si>
  <si>
    <t>西川</t>
  </si>
  <si>
    <t>松本</t>
  </si>
  <si>
    <t>啓吾</t>
  </si>
  <si>
    <t>村上</t>
  </si>
  <si>
    <t>山口</t>
  </si>
  <si>
    <t>山本</t>
  </si>
  <si>
    <t>伊吹</t>
  </si>
  <si>
    <t>中村</t>
  </si>
  <si>
    <t>久保</t>
  </si>
  <si>
    <t>森本</t>
  </si>
  <si>
    <t>進太郎</t>
  </si>
  <si>
    <t>南</t>
  </si>
  <si>
    <t>藤村</t>
  </si>
  <si>
    <t>松井</t>
  </si>
  <si>
    <t>福島</t>
  </si>
  <si>
    <t>浜田</t>
  </si>
  <si>
    <t>豊</t>
  </si>
  <si>
    <t>岡</t>
  </si>
  <si>
    <t>佐藤</t>
  </si>
  <si>
    <t>真司</t>
  </si>
  <si>
    <t>堤内</t>
  </si>
  <si>
    <t>平野</t>
  </si>
  <si>
    <t>草津市</t>
  </si>
  <si>
    <t>京都市</t>
  </si>
  <si>
    <t>近江八幡市</t>
  </si>
  <si>
    <t>片岡</t>
  </si>
  <si>
    <t>一寿</t>
  </si>
  <si>
    <t>湖南市</t>
  </si>
  <si>
    <t>亀井</t>
  </si>
  <si>
    <t>竹田</t>
  </si>
  <si>
    <t>圭佑</t>
  </si>
  <si>
    <t>彦根市</t>
  </si>
  <si>
    <t>守山市</t>
  </si>
  <si>
    <t>栗東市</t>
  </si>
  <si>
    <t>山田</t>
  </si>
  <si>
    <t>昌紀</t>
  </si>
  <si>
    <t>野洲市</t>
  </si>
  <si>
    <t>浩之</t>
  </si>
  <si>
    <t>①</t>
  </si>
  <si>
    <t>②</t>
  </si>
  <si>
    <t>③</t>
  </si>
  <si>
    <t>植垣</t>
  </si>
  <si>
    <t>貴美子</t>
  </si>
  <si>
    <t>佐野</t>
  </si>
  <si>
    <t>長浜市</t>
  </si>
  <si>
    <t>米原市</t>
  </si>
  <si>
    <t>大津市</t>
  </si>
  <si>
    <t>石田</t>
  </si>
  <si>
    <t>浅田</t>
  </si>
  <si>
    <t>野洲市</t>
  </si>
  <si>
    <t>鈴木</t>
  </si>
  <si>
    <t>宇治市</t>
  </si>
  <si>
    <t>西崎</t>
  </si>
  <si>
    <t>優子</t>
  </si>
  <si>
    <t>三原</t>
  </si>
  <si>
    <t>啓子</t>
  </si>
  <si>
    <t>東近江市</t>
  </si>
  <si>
    <t>甲賀市</t>
  </si>
  <si>
    <t>長谷川</t>
  </si>
  <si>
    <t>彦根市</t>
  </si>
  <si>
    <t>三重県</t>
  </si>
  <si>
    <t>代表　落合　良弘</t>
  </si>
  <si>
    <t xml:space="preserve">chai828@nifty.com  </t>
  </si>
  <si>
    <t>東近江市民</t>
  </si>
  <si>
    <t>東近江市民率</t>
  </si>
  <si>
    <t>アビック</t>
  </si>
  <si>
    <t>略称</t>
  </si>
  <si>
    <t>アビックＢＢ</t>
  </si>
  <si>
    <t>正式名称</t>
  </si>
  <si>
    <t>あ０１</t>
  </si>
  <si>
    <t>昌一</t>
  </si>
  <si>
    <t>あ０２</t>
  </si>
  <si>
    <t>青木</t>
  </si>
  <si>
    <t>重之</t>
  </si>
  <si>
    <t>あ０３</t>
  </si>
  <si>
    <t>あ０４</t>
  </si>
  <si>
    <t>上原</t>
  </si>
  <si>
    <t>義弘</t>
  </si>
  <si>
    <t>あ０５</t>
  </si>
  <si>
    <t>あ０６</t>
  </si>
  <si>
    <t>谷崎</t>
  </si>
  <si>
    <t>真也</t>
  </si>
  <si>
    <t>あ０７</t>
  </si>
  <si>
    <t>あ０８</t>
  </si>
  <si>
    <t>齋田</t>
  </si>
  <si>
    <t>あ０９</t>
  </si>
  <si>
    <t>平居</t>
  </si>
  <si>
    <t>崇</t>
  </si>
  <si>
    <t>多賀町</t>
  </si>
  <si>
    <t>あ１０</t>
  </si>
  <si>
    <t>大林</t>
  </si>
  <si>
    <t>弘典</t>
  </si>
  <si>
    <t>あ１１</t>
  </si>
  <si>
    <t>野方</t>
  </si>
  <si>
    <t>華子</t>
  </si>
  <si>
    <t>あ１２</t>
  </si>
  <si>
    <t>西山</t>
  </si>
  <si>
    <t>抄千代</t>
  </si>
  <si>
    <t>あ１３</t>
  </si>
  <si>
    <t>あ１４</t>
  </si>
  <si>
    <t>落合</t>
  </si>
  <si>
    <t>良弘</t>
  </si>
  <si>
    <t>あ１５</t>
  </si>
  <si>
    <t>中山</t>
  </si>
  <si>
    <t>泰嘉</t>
  </si>
  <si>
    <t>あ１６</t>
  </si>
  <si>
    <t>あ１７</t>
  </si>
  <si>
    <t xml:space="preserve">傳樹 </t>
  </si>
  <si>
    <t>あ１８</t>
  </si>
  <si>
    <t>治田</t>
  </si>
  <si>
    <t>紗映子</t>
  </si>
  <si>
    <t>あ１９</t>
  </si>
  <si>
    <t>優</t>
  </si>
  <si>
    <t>あ２０</t>
  </si>
  <si>
    <t>まき</t>
  </si>
  <si>
    <t>あ２１</t>
  </si>
  <si>
    <t>光美</t>
  </si>
  <si>
    <t>あ２２</t>
  </si>
  <si>
    <t>草野</t>
  </si>
  <si>
    <t>活地</t>
  </si>
  <si>
    <t>あ２３</t>
  </si>
  <si>
    <t>吉川</t>
  </si>
  <si>
    <t>孝次</t>
  </si>
  <si>
    <t>あ２４</t>
  </si>
  <si>
    <t>姫田</t>
  </si>
  <si>
    <t>和憲</t>
  </si>
  <si>
    <t>あ２５</t>
  </si>
  <si>
    <t>あ２６</t>
  </si>
  <si>
    <t>政之</t>
  </si>
  <si>
    <t>大阪市</t>
  </si>
  <si>
    <t>あ２７</t>
  </si>
  <si>
    <t>亨</t>
  </si>
  <si>
    <t>代表　上津慶和</t>
  </si>
  <si>
    <t>smile.yu5052@gmail.com</t>
  </si>
  <si>
    <t>アンヴァース</t>
  </si>
  <si>
    <t>池田</t>
  </si>
  <si>
    <t>枝理</t>
  </si>
  <si>
    <t>あん０３</t>
  </si>
  <si>
    <t>片桐</t>
  </si>
  <si>
    <t>美里</t>
  </si>
  <si>
    <t>あん０４</t>
  </si>
  <si>
    <t>あん０５</t>
  </si>
  <si>
    <t>植田</t>
  </si>
  <si>
    <t>早耶</t>
  </si>
  <si>
    <t>あん０６</t>
  </si>
  <si>
    <t>脇坂</t>
  </si>
  <si>
    <t>愛里</t>
  </si>
  <si>
    <t>あん０７</t>
  </si>
  <si>
    <t>和樹</t>
  </si>
  <si>
    <t>あん０８</t>
  </si>
  <si>
    <t>津曲</t>
  </si>
  <si>
    <t>崇志</t>
  </si>
  <si>
    <t>湖南市</t>
  </si>
  <si>
    <t>あん０９</t>
  </si>
  <si>
    <t>越智</t>
  </si>
  <si>
    <t>友基</t>
  </si>
  <si>
    <t>あん１０</t>
  </si>
  <si>
    <t>辻本</t>
  </si>
  <si>
    <t>将士</t>
  </si>
  <si>
    <t>あん１１</t>
  </si>
  <si>
    <t>原</t>
  </si>
  <si>
    <t>智則</t>
  </si>
  <si>
    <t>あん１２</t>
  </si>
  <si>
    <t>ピーター</t>
  </si>
  <si>
    <t>リーダー</t>
  </si>
  <si>
    <t>日野町</t>
  </si>
  <si>
    <t>あん１３</t>
  </si>
  <si>
    <t>鍋内</t>
  </si>
  <si>
    <t>雄樹</t>
  </si>
  <si>
    <t>甲賀市</t>
  </si>
  <si>
    <t>あん１４</t>
  </si>
  <si>
    <t>あん１５</t>
  </si>
  <si>
    <t>栄介</t>
  </si>
  <si>
    <t>あん１６</t>
  </si>
  <si>
    <t>西嶌</t>
  </si>
  <si>
    <t>達也</t>
  </si>
  <si>
    <t>あん１７</t>
  </si>
  <si>
    <t>寺元</t>
  </si>
  <si>
    <t>翔太</t>
  </si>
  <si>
    <t>長浜市</t>
  </si>
  <si>
    <t>あん１８</t>
  </si>
  <si>
    <t>上津</t>
  </si>
  <si>
    <t>慶和</t>
  </si>
  <si>
    <t>あん１９</t>
  </si>
  <si>
    <t>日野町</t>
  </si>
  <si>
    <t>あん２０</t>
  </si>
  <si>
    <t>薮内</t>
  </si>
  <si>
    <t>豪</t>
  </si>
  <si>
    <t>あん２１</t>
  </si>
  <si>
    <t>智彦</t>
  </si>
  <si>
    <t>大垣市</t>
  </si>
  <si>
    <t>あん２２</t>
  </si>
  <si>
    <t>高森</t>
  </si>
  <si>
    <t>康志</t>
  </si>
  <si>
    <t>あん２３</t>
  </si>
  <si>
    <t>松村</t>
  </si>
  <si>
    <t>友喜</t>
  </si>
  <si>
    <t>あん２４</t>
  </si>
  <si>
    <t>原山</t>
  </si>
  <si>
    <t>侑己</t>
  </si>
  <si>
    <t>あん２５</t>
  </si>
  <si>
    <t>近江八幡市</t>
  </si>
  <si>
    <t>京セラTC</t>
  </si>
  <si>
    <t>ジュニア</t>
  </si>
  <si>
    <t>京セラテニスクラブ</t>
  </si>
  <si>
    <t>の場合</t>
  </si>
  <si>
    <t>き０１</t>
  </si>
  <si>
    <t>赤木</t>
  </si>
  <si>
    <t>拓</t>
  </si>
  <si>
    <t>き０２</t>
  </si>
  <si>
    <t>井澤　</t>
  </si>
  <si>
    <t>き０３</t>
  </si>
  <si>
    <t>文彦</t>
  </si>
  <si>
    <t>石田文彦</t>
  </si>
  <si>
    <t>き０４</t>
  </si>
  <si>
    <t>京セラ</t>
  </si>
  <si>
    <t>き０５</t>
  </si>
  <si>
    <t>き０６</t>
  </si>
  <si>
    <t>岩本</t>
  </si>
  <si>
    <t>祥平</t>
  </si>
  <si>
    <t>き０７</t>
  </si>
  <si>
    <t>き０８</t>
  </si>
  <si>
    <t>き０９</t>
  </si>
  <si>
    <t>き１０</t>
  </si>
  <si>
    <t>き１１</t>
  </si>
  <si>
    <t>彰</t>
  </si>
  <si>
    <t>き１２</t>
  </si>
  <si>
    <t>奥田</t>
  </si>
  <si>
    <t>司</t>
  </si>
  <si>
    <t>き１３</t>
  </si>
  <si>
    <t>片渕</t>
  </si>
  <si>
    <t>友結</t>
  </si>
  <si>
    <t>き１４</t>
  </si>
  <si>
    <t>栗山</t>
  </si>
  <si>
    <t>飛鳥</t>
  </si>
  <si>
    <t>き１５</t>
  </si>
  <si>
    <t>き１６</t>
  </si>
  <si>
    <t>き１７</t>
  </si>
  <si>
    <t>佐治</t>
  </si>
  <si>
    <t>武</t>
  </si>
  <si>
    <t>甲賀市</t>
  </si>
  <si>
    <t>き１８</t>
  </si>
  <si>
    <t>澤田</t>
  </si>
  <si>
    <t>啓一</t>
  </si>
  <si>
    <t>き１９</t>
  </si>
  <si>
    <t>篠原</t>
  </si>
  <si>
    <t>弘法</t>
  </si>
  <si>
    <t>き２０</t>
  </si>
  <si>
    <t>き２１</t>
  </si>
  <si>
    <t>き２２</t>
  </si>
  <si>
    <t>滝本</t>
  </si>
  <si>
    <t>照夫</t>
  </si>
  <si>
    <t>き２３</t>
  </si>
  <si>
    <t>き２４</t>
  </si>
  <si>
    <t>直川</t>
  </si>
  <si>
    <t>悟</t>
  </si>
  <si>
    <t>き２５</t>
  </si>
  <si>
    <t>中尾</t>
  </si>
  <si>
    <t>慶太</t>
  </si>
  <si>
    <t>き２６</t>
  </si>
  <si>
    <t>き２７</t>
  </si>
  <si>
    <t>濵口</t>
  </si>
  <si>
    <t>里穂</t>
  </si>
  <si>
    <t>き２８</t>
  </si>
  <si>
    <t>き２９</t>
  </si>
  <si>
    <t>き３０</t>
  </si>
  <si>
    <t>勇輔</t>
  </si>
  <si>
    <t>き３１</t>
  </si>
  <si>
    <t>松島</t>
  </si>
  <si>
    <t>き３２</t>
  </si>
  <si>
    <t>き３３</t>
  </si>
  <si>
    <t>き３４</t>
  </si>
  <si>
    <t>守山市</t>
  </si>
  <si>
    <t>き３５</t>
  </si>
  <si>
    <t>き３６</t>
  </si>
  <si>
    <t>大津市</t>
  </si>
  <si>
    <t>フレンズ</t>
  </si>
  <si>
    <t>ふ０３</t>
  </si>
  <si>
    <t>ふ０４</t>
  </si>
  <si>
    <t>ふ０５</t>
  </si>
  <si>
    <t>ふ０６</t>
  </si>
  <si>
    <t>ふ０７</t>
  </si>
  <si>
    <t>ふ０８</t>
  </si>
  <si>
    <t>ふ０９</t>
  </si>
  <si>
    <t>ふ１０</t>
  </si>
  <si>
    <t>ふ１１</t>
  </si>
  <si>
    <t>ふ１２</t>
  </si>
  <si>
    <t>ふ１３</t>
  </si>
  <si>
    <t>ふ１４</t>
  </si>
  <si>
    <t>ふ１５</t>
  </si>
  <si>
    <t>ふ１６</t>
  </si>
  <si>
    <t>ふ１７</t>
  </si>
  <si>
    <t>ふ１８</t>
  </si>
  <si>
    <t>ふ１９</t>
  </si>
  <si>
    <t>愛荘町</t>
  </si>
  <si>
    <t>ふ２０</t>
  </si>
  <si>
    <t>ふ２１</t>
  </si>
  <si>
    <t>代表　鍵谷　浩太</t>
  </si>
  <si>
    <t>kyun-chosu0808@outlook.jp</t>
  </si>
  <si>
    <t>グリフィンズ</t>
  </si>
  <si>
    <t>東近江グリフィンズ</t>
  </si>
  <si>
    <t>ぐ０１</t>
  </si>
  <si>
    <t>鍵谷</t>
  </si>
  <si>
    <t>浩太</t>
  </si>
  <si>
    <t>ぐ０２</t>
  </si>
  <si>
    <t>恵亮</t>
  </si>
  <si>
    <t>ぐ０３</t>
  </si>
  <si>
    <t>中西</t>
  </si>
  <si>
    <t>泰輝</t>
  </si>
  <si>
    <t>ぐ０４</t>
  </si>
  <si>
    <t>近清</t>
  </si>
  <si>
    <t>近清真司</t>
  </si>
  <si>
    <t>ぐ０５</t>
  </si>
  <si>
    <t>侑暉</t>
  </si>
  <si>
    <t>ぐ０６</t>
  </si>
  <si>
    <t>井ノ口</t>
  </si>
  <si>
    <t>幹也</t>
  </si>
  <si>
    <t>ぐ０７</t>
  </si>
  <si>
    <t>漆原</t>
  </si>
  <si>
    <t>大介</t>
  </si>
  <si>
    <t>漆原大介</t>
  </si>
  <si>
    <t>ぐ０８</t>
  </si>
  <si>
    <t>土田哲也</t>
  </si>
  <si>
    <t>ぐ０９</t>
  </si>
  <si>
    <t>金谷</t>
  </si>
  <si>
    <t>金谷太郎</t>
  </si>
  <si>
    <t>ぐ１０</t>
  </si>
  <si>
    <t>望</t>
  </si>
  <si>
    <t>佐野望</t>
  </si>
  <si>
    <t>ぐ１１</t>
  </si>
  <si>
    <t>吉野</t>
  </si>
  <si>
    <t>淳也</t>
  </si>
  <si>
    <t>吉野淳也</t>
  </si>
  <si>
    <t>ぐ１２</t>
  </si>
  <si>
    <t>幸典</t>
  </si>
  <si>
    <t>中山幸典</t>
  </si>
  <si>
    <t>ぐ１３</t>
  </si>
  <si>
    <t>岡田</t>
  </si>
  <si>
    <t>真樹</t>
  </si>
  <si>
    <t>岡田真樹</t>
  </si>
  <si>
    <t>ぐ１４</t>
  </si>
  <si>
    <t>久遠</t>
  </si>
  <si>
    <t>南久遠</t>
  </si>
  <si>
    <t>ぐ１５</t>
  </si>
  <si>
    <t>椿原</t>
  </si>
  <si>
    <t>航輝</t>
  </si>
  <si>
    <t>椿原航輝</t>
  </si>
  <si>
    <t>ぐ１６</t>
  </si>
  <si>
    <t>飛鷹</t>
  </si>
  <si>
    <t>強志</t>
  </si>
  <si>
    <t>飛鷹強志</t>
  </si>
  <si>
    <t>ぐ１７</t>
  </si>
  <si>
    <t>寺本</t>
  </si>
  <si>
    <t>将吾</t>
  </si>
  <si>
    <t>寺本将吾</t>
  </si>
  <si>
    <t>ぐ１８</t>
  </si>
  <si>
    <t>卓</t>
  </si>
  <si>
    <t>村上卓</t>
  </si>
  <si>
    <t>ぐ１９</t>
  </si>
  <si>
    <t>将義</t>
  </si>
  <si>
    <t>山本将義</t>
  </si>
  <si>
    <t>ぐ２０</t>
  </si>
  <si>
    <t>森</t>
  </si>
  <si>
    <t>ぐ２１</t>
  </si>
  <si>
    <t>藤井</t>
  </si>
  <si>
    <t>正和</t>
  </si>
  <si>
    <t>藤井正和</t>
  </si>
  <si>
    <t>ぐ２２</t>
  </si>
  <si>
    <t>武藤</t>
  </si>
  <si>
    <t>幸宏</t>
  </si>
  <si>
    <t>武藤幸宏</t>
  </si>
  <si>
    <t>京都府</t>
  </si>
  <si>
    <t>ぐ２３</t>
  </si>
  <si>
    <t>小出</t>
  </si>
  <si>
    <t>周平</t>
  </si>
  <si>
    <t>小出周平</t>
  </si>
  <si>
    <t>ぐ２４</t>
  </si>
  <si>
    <t>ぐ２５</t>
  </si>
  <si>
    <t>ぐ２６</t>
  </si>
  <si>
    <t>ぐ２７</t>
  </si>
  <si>
    <t>健太郎</t>
  </si>
  <si>
    <t>ぐ２８</t>
  </si>
  <si>
    <t>鹿野</t>
  </si>
  <si>
    <t>雄大</t>
  </si>
  <si>
    <t>鹿野雄大</t>
  </si>
  <si>
    <t>ぐ２９</t>
  </si>
  <si>
    <t>澁谷</t>
  </si>
  <si>
    <t>晃大</t>
  </si>
  <si>
    <t>澁谷晃大</t>
  </si>
  <si>
    <t>ぐ３０</t>
  </si>
  <si>
    <t>遼太郎</t>
  </si>
  <si>
    <t>松本遼太郎</t>
  </si>
  <si>
    <t>ぐ３１</t>
  </si>
  <si>
    <t>ぐ３２</t>
  </si>
  <si>
    <t>浜田豊</t>
  </si>
  <si>
    <t>優也</t>
  </si>
  <si>
    <t>平野優也</t>
  </si>
  <si>
    <t>三重県</t>
  </si>
  <si>
    <t>ぐ３３</t>
  </si>
  <si>
    <t>ぐ３５</t>
  </si>
  <si>
    <t>ぐ３４</t>
  </si>
  <si>
    <t>黒坂</t>
  </si>
  <si>
    <t>晶子</t>
  </si>
  <si>
    <t>ぐ３６</t>
  </si>
  <si>
    <t>友里</t>
  </si>
  <si>
    <t>漆原友里</t>
  </si>
  <si>
    <t>ぐ３７</t>
  </si>
  <si>
    <t>ぐ３８</t>
  </si>
  <si>
    <t>ぐ３９</t>
  </si>
  <si>
    <t>菜摘</t>
  </si>
  <si>
    <t>草野菜摘</t>
  </si>
  <si>
    <t>武田</t>
  </si>
  <si>
    <t>亜加梨</t>
  </si>
  <si>
    <t>武田亜加梨</t>
  </si>
  <si>
    <t>千恵</t>
  </si>
  <si>
    <t>け０１</t>
  </si>
  <si>
    <t>東近江市</t>
  </si>
  <si>
    <t>け０２</t>
  </si>
  <si>
    <t>政治</t>
  </si>
  <si>
    <t>け０３</t>
  </si>
  <si>
    <t>彦根市</t>
  </si>
  <si>
    <t>け０４</t>
  </si>
  <si>
    <t>悠作</t>
  </si>
  <si>
    <t>け０５</t>
  </si>
  <si>
    <t>け０７</t>
  </si>
  <si>
    <t>け０８</t>
  </si>
  <si>
    <t>三重県</t>
  </si>
  <si>
    <t>け０９</t>
  </si>
  <si>
    <t>け１０</t>
  </si>
  <si>
    <t>け１１</t>
  </si>
  <si>
    <t>池尻</t>
  </si>
  <si>
    <t>陽香</t>
  </si>
  <si>
    <t>守山市</t>
  </si>
  <si>
    <t>け１２</t>
  </si>
  <si>
    <t>け１３</t>
  </si>
  <si>
    <t>け１４</t>
  </si>
  <si>
    <t>美由希</t>
  </si>
  <si>
    <t>け１５</t>
  </si>
  <si>
    <t>福永</t>
  </si>
  <si>
    <t>一典</t>
  </si>
  <si>
    <t>け１６</t>
  </si>
  <si>
    <t>小澤</t>
  </si>
  <si>
    <t>藤信</t>
  </si>
  <si>
    <t>け１７</t>
  </si>
  <si>
    <t>疋田</t>
  </si>
  <si>
    <t>之宏</t>
  </si>
  <si>
    <t>け１８</t>
  </si>
  <si>
    <t>朝日</t>
  </si>
  <si>
    <t>尚紀</t>
  </si>
  <si>
    <t>け１９</t>
  </si>
  <si>
    <t>智美</t>
  </si>
  <si>
    <t>け２０</t>
  </si>
  <si>
    <t>健治</t>
  </si>
  <si>
    <t>け２１</t>
  </si>
  <si>
    <t>本多</t>
  </si>
  <si>
    <t>勇輝</t>
  </si>
  <si>
    <t>け２２</t>
  </si>
  <si>
    <t>浩一</t>
  </si>
  <si>
    <t>け２３</t>
  </si>
  <si>
    <t>堤</t>
  </si>
  <si>
    <t>泰彦</t>
  </si>
  <si>
    <t>け２４</t>
  </si>
  <si>
    <t>新谷</t>
  </si>
  <si>
    <t>良</t>
  </si>
  <si>
    <t>け２５</t>
  </si>
  <si>
    <t>谷</t>
  </si>
  <si>
    <t>寿子</t>
  </si>
  <si>
    <t>犬上郡</t>
  </si>
  <si>
    <t>森永</t>
  </si>
  <si>
    <t>洋介</t>
  </si>
  <si>
    <t>辰巳</t>
  </si>
  <si>
    <t>悟朗</t>
  </si>
  <si>
    <t>村田</t>
  </si>
  <si>
    <t>プラチナ</t>
  </si>
  <si>
    <t>青井</t>
  </si>
  <si>
    <t>亘</t>
  </si>
  <si>
    <t>ぷ０３</t>
  </si>
  <si>
    <t>照夫</t>
  </si>
  <si>
    <t>ぷ０４</t>
  </si>
  <si>
    <t>ぷ０５</t>
  </si>
  <si>
    <t>ぷ０６</t>
  </si>
  <si>
    <t>吉田</t>
  </si>
  <si>
    <t>知司</t>
  </si>
  <si>
    <t>ぷ０７</t>
  </si>
  <si>
    <t>英夫</t>
  </si>
  <si>
    <t>ぷ０８</t>
  </si>
  <si>
    <t>ぷ０９</t>
  </si>
  <si>
    <t>ぷ１０</t>
  </si>
  <si>
    <t>ぷ１１</t>
  </si>
  <si>
    <t xml:space="preserve"> </t>
  </si>
  <si>
    <t>雄介</t>
  </si>
  <si>
    <t>中嶋</t>
  </si>
  <si>
    <t>徹</t>
  </si>
  <si>
    <t>蒲生郡</t>
  </si>
  <si>
    <t>代表　片岡一寿</t>
  </si>
  <si>
    <t>ptkq67180＠yahoo.co.jp</t>
  </si>
  <si>
    <t>うさぎとかめの集い</t>
  </si>
  <si>
    <t>う０３</t>
  </si>
  <si>
    <t>牛道</t>
  </si>
  <si>
    <t>う０４</t>
  </si>
  <si>
    <t>う０５</t>
  </si>
  <si>
    <t>う０６</t>
  </si>
  <si>
    <t>小倉</t>
  </si>
  <si>
    <t>俊郎</t>
  </si>
  <si>
    <t>う０７</t>
  </si>
  <si>
    <t>う０８</t>
  </si>
  <si>
    <t>う０９</t>
  </si>
  <si>
    <t>う１０</t>
  </si>
  <si>
    <t>う１１</t>
  </si>
  <si>
    <t>甲賀市</t>
  </si>
  <si>
    <t>う１２</t>
  </si>
  <si>
    <t>う１３</t>
  </si>
  <si>
    <t>昭仁</t>
  </si>
  <si>
    <t>う１４</t>
  </si>
  <si>
    <t>土肥</t>
  </si>
  <si>
    <t>将博</t>
  </si>
  <si>
    <t>う１５</t>
  </si>
  <si>
    <t>う１６</t>
  </si>
  <si>
    <t>う１７</t>
  </si>
  <si>
    <t>深田</t>
  </si>
  <si>
    <t>う１８</t>
  </si>
  <si>
    <t>う１９</t>
  </si>
  <si>
    <t>う２０</t>
  </si>
  <si>
    <t>う２１</t>
  </si>
  <si>
    <t>う２２</t>
  </si>
  <si>
    <t>う２３</t>
  </si>
  <si>
    <t>う２４</t>
  </si>
  <si>
    <t>淳</t>
  </si>
  <si>
    <t>う２５</t>
  </si>
  <si>
    <t>脇野</t>
  </si>
  <si>
    <t>佳邦</t>
  </si>
  <si>
    <t>う２６</t>
  </si>
  <si>
    <t>う２７</t>
  </si>
  <si>
    <t>う２８</t>
  </si>
  <si>
    <t>う２９</t>
  </si>
  <si>
    <t>峰　</t>
  </si>
  <si>
    <t>う３０</t>
  </si>
  <si>
    <t>野村</t>
  </si>
  <si>
    <t>良平</t>
  </si>
  <si>
    <t>う３１</t>
  </si>
  <si>
    <t>利光</t>
  </si>
  <si>
    <t>龍司</t>
  </si>
  <si>
    <t>う３２</t>
  </si>
  <si>
    <t>う３３</t>
  </si>
  <si>
    <t>う３４</t>
  </si>
  <si>
    <t>梅田</t>
  </si>
  <si>
    <t>う３５</t>
  </si>
  <si>
    <t>美佳</t>
  </si>
  <si>
    <t>う３６</t>
  </si>
  <si>
    <t>辻</t>
  </si>
  <si>
    <t>う３７</t>
  </si>
  <si>
    <t>う３８</t>
  </si>
  <si>
    <t>う３９</t>
  </si>
  <si>
    <t>友香</t>
  </si>
  <si>
    <t>う４０</t>
  </si>
  <si>
    <t>う４１</t>
  </si>
  <si>
    <t>う４２</t>
  </si>
  <si>
    <t>う４３</t>
  </si>
  <si>
    <t>う４４</t>
  </si>
  <si>
    <t>姫井</t>
  </si>
  <si>
    <t>岩花</t>
  </si>
  <si>
    <t>功</t>
  </si>
  <si>
    <t>皓太</t>
  </si>
  <si>
    <t>林</t>
  </si>
  <si>
    <t>哲学</t>
  </si>
  <si>
    <t>こ０１</t>
  </si>
  <si>
    <t>個人登録</t>
  </si>
  <si>
    <t>愛荘町</t>
  </si>
  <si>
    <t>こ０４</t>
  </si>
  <si>
    <t>こ０５</t>
  </si>
  <si>
    <t>(261-5)*1000+2000*5=26600</t>
  </si>
  <si>
    <t>東近江市　市民率</t>
  </si>
  <si>
    <t>一般</t>
  </si>
  <si>
    <t>寺村</t>
  </si>
  <si>
    <t>廣瀬</t>
  </si>
  <si>
    <t>淳</t>
  </si>
  <si>
    <t>松前</t>
  </si>
  <si>
    <t>満</t>
  </si>
  <si>
    <t>あ２８</t>
  </si>
  <si>
    <t>堅田</t>
  </si>
  <si>
    <t>瑞木</t>
  </si>
  <si>
    <t>あ２９</t>
  </si>
  <si>
    <t>大脇</t>
  </si>
  <si>
    <t>和世</t>
  </si>
  <si>
    <t>あ３０</t>
  </si>
  <si>
    <t>中野</t>
  </si>
  <si>
    <t>美和</t>
  </si>
  <si>
    <t>あ３１</t>
  </si>
  <si>
    <t>堀田</t>
  </si>
  <si>
    <t>明子</t>
  </si>
  <si>
    <t>あ３２</t>
  </si>
  <si>
    <t>法戸</t>
  </si>
  <si>
    <t>義也</t>
  </si>
  <si>
    <t>代表者　川上　英二</t>
  </si>
  <si>
    <t>ytennisjp2000@yahoo.co.jp</t>
  </si>
  <si>
    <t>アプストＴＣ</t>
  </si>
  <si>
    <t>あぷ０２</t>
  </si>
  <si>
    <t>川上</t>
  </si>
  <si>
    <t>美弥子</t>
  </si>
  <si>
    <t>大塚</t>
  </si>
  <si>
    <t>陽</t>
  </si>
  <si>
    <t>米原市</t>
  </si>
  <si>
    <t>山内</t>
  </si>
  <si>
    <t>雄平</t>
  </si>
  <si>
    <t>東近江市</t>
  </si>
  <si>
    <t>春澄</t>
  </si>
  <si>
    <t>木村</t>
  </si>
  <si>
    <t>美香</t>
  </si>
  <si>
    <t>梶木</t>
  </si>
  <si>
    <t>和子</t>
  </si>
  <si>
    <t>日高</t>
  </si>
  <si>
    <t>眞規子</t>
  </si>
  <si>
    <t>長浜市</t>
  </si>
  <si>
    <t>長谷出</t>
  </si>
  <si>
    <t>浩</t>
  </si>
  <si>
    <t>男</t>
  </si>
  <si>
    <t>本池</t>
  </si>
  <si>
    <t>清子</t>
  </si>
  <si>
    <t>奥田</t>
  </si>
  <si>
    <t>純也</t>
  </si>
  <si>
    <t>村田</t>
  </si>
  <si>
    <t>朋子</t>
  </si>
  <si>
    <t>女</t>
  </si>
  <si>
    <t>理恵子</t>
  </si>
  <si>
    <t>竹村</t>
  </si>
  <si>
    <t>治</t>
  </si>
  <si>
    <t>蒲生郡</t>
  </si>
  <si>
    <t>木村</t>
  </si>
  <si>
    <t>誠</t>
  </si>
  <si>
    <t>京都市</t>
  </si>
  <si>
    <t>容子</t>
  </si>
  <si>
    <t>森</t>
  </si>
  <si>
    <t>謙太郎</t>
  </si>
  <si>
    <t>鈴鹿市</t>
  </si>
  <si>
    <t>下地</t>
  </si>
  <si>
    <t>昭徹</t>
  </si>
  <si>
    <t>服部</t>
  </si>
  <si>
    <t>龍優</t>
  </si>
  <si>
    <t>亀山市</t>
  </si>
  <si>
    <t>齋藤</t>
  </si>
  <si>
    <t>波月</t>
  </si>
  <si>
    <t>古市</t>
  </si>
  <si>
    <t>雄哉</t>
  </si>
  <si>
    <t>大塚</t>
  </si>
  <si>
    <t>光稀</t>
  </si>
  <si>
    <t>東</t>
  </si>
  <si>
    <t>正隆</t>
  </si>
  <si>
    <t>二ツ井</t>
  </si>
  <si>
    <t>裕也</t>
  </si>
  <si>
    <t>山崎</t>
  </si>
  <si>
    <t>豊</t>
  </si>
  <si>
    <t>あん０１</t>
  </si>
  <si>
    <t>あん０２</t>
  </si>
  <si>
    <t>西野</t>
  </si>
  <si>
    <t>美恵</t>
  </si>
  <si>
    <t>小田</t>
  </si>
  <si>
    <t>紀彦</t>
  </si>
  <si>
    <t>寿人</t>
  </si>
  <si>
    <t>佳明</t>
  </si>
  <si>
    <t>あん２６</t>
  </si>
  <si>
    <t>あん２７</t>
  </si>
  <si>
    <t>三箇</t>
  </si>
  <si>
    <t>あん２８</t>
  </si>
  <si>
    <t>純兵</t>
  </si>
  <si>
    <t>代表　中尾 慶太</t>
  </si>
  <si>
    <t>k.n.1412.queen@gmail.com</t>
  </si>
  <si>
    <t>匡志</t>
  </si>
  <si>
    <t>石井</t>
  </si>
  <si>
    <t>耶真斗</t>
  </si>
  <si>
    <t>石川</t>
  </si>
  <si>
    <t>和洋</t>
  </si>
  <si>
    <t>竜王町</t>
  </si>
  <si>
    <t>石田</t>
  </si>
  <si>
    <t>愛捺花</t>
  </si>
  <si>
    <t>一色</t>
  </si>
  <si>
    <t>翼</t>
  </si>
  <si>
    <t>木村</t>
  </si>
  <si>
    <t>圭</t>
  </si>
  <si>
    <t>清水</t>
  </si>
  <si>
    <t>陽介</t>
  </si>
  <si>
    <t>仲田</t>
  </si>
  <si>
    <t>慶介</t>
  </si>
  <si>
    <t>村西</t>
  </si>
  <si>
    <t>徹</t>
  </si>
  <si>
    <t>涼花</t>
  </si>
  <si>
    <t>山本</t>
  </si>
  <si>
    <t>和樹</t>
  </si>
  <si>
    <t>吉岡　京子</t>
  </si>
  <si>
    <t>kihokyoko75@gmail.com</t>
  </si>
  <si>
    <t>ふ０１</t>
  </si>
  <si>
    <t>水本</t>
  </si>
  <si>
    <t>淳史</t>
  </si>
  <si>
    <t>フレンズ</t>
  </si>
  <si>
    <t>ふ０２</t>
  </si>
  <si>
    <t>清水</t>
  </si>
  <si>
    <t>善弘</t>
  </si>
  <si>
    <t>大樹</t>
  </si>
  <si>
    <t>大津市</t>
  </si>
  <si>
    <t>北野</t>
  </si>
  <si>
    <t>照幸</t>
  </si>
  <si>
    <t>成宮</t>
  </si>
  <si>
    <t>康弘</t>
  </si>
  <si>
    <t>中谷</t>
  </si>
  <si>
    <t>健志</t>
  </si>
  <si>
    <t>平塚</t>
  </si>
  <si>
    <t xml:space="preserve"> 聡</t>
  </si>
  <si>
    <t>池端</t>
  </si>
  <si>
    <t>誠治</t>
  </si>
  <si>
    <t>三代</t>
  </si>
  <si>
    <t>康成</t>
  </si>
  <si>
    <t>古市</t>
  </si>
  <si>
    <t>卓志</t>
  </si>
  <si>
    <t>中川</t>
  </si>
  <si>
    <t>浩樹</t>
  </si>
  <si>
    <t>筒井</t>
  </si>
  <si>
    <t>珠世</t>
  </si>
  <si>
    <t>米原市</t>
  </si>
  <si>
    <t>松井</t>
  </si>
  <si>
    <t>美和子</t>
  </si>
  <si>
    <t>梨絵</t>
  </si>
  <si>
    <t>土肥</t>
  </si>
  <si>
    <t>祐子</t>
  </si>
  <si>
    <t>岡野</t>
  </si>
  <si>
    <t>羽</t>
  </si>
  <si>
    <t>松村</t>
  </si>
  <si>
    <t>明香</t>
  </si>
  <si>
    <t>松村明香</t>
  </si>
  <si>
    <t>宇治市</t>
  </si>
  <si>
    <t>鍵弥</t>
  </si>
  <si>
    <t>初美</t>
  </si>
  <si>
    <t>鍵弥初美</t>
  </si>
  <si>
    <t>吉岡</t>
  </si>
  <si>
    <t>京子</t>
  </si>
  <si>
    <t>愛荘町</t>
  </si>
  <si>
    <t>出縄</t>
  </si>
  <si>
    <t>久子</t>
  </si>
  <si>
    <t>大野</t>
  </si>
  <si>
    <t>美南</t>
  </si>
  <si>
    <t>大野美南</t>
  </si>
  <si>
    <t>湖南市</t>
  </si>
  <si>
    <t>２人</t>
  </si>
  <si>
    <t>OK</t>
  </si>
  <si>
    <t>藤田</t>
  </si>
  <si>
    <t>卓也</t>
  </si>
  <si>
    <t>藤田卓也</t>
  </si>
  <si>
    <t>楠瀬</t>
  </si>
  <si>
    <t>正雄</t>
  </si>
  <si>
    <t>楠瀬正雄</t>
  </si>
  <si>
    <t>大橋</t>
  </si>
  <si>
    <t>直季</t>
  </si>
  <si>
    <t>大橋直季</t>
  </si>
  <si>
    <t>谷内口</t>
  </si>
  <si>
    <t>淳</t>
  </si>
  <si>
    <t>谷内口淳</t>
  </si>
  <si>
    <t>帆足</t>
  </si>
  <si>
    <t>介</t>
  </si>
  <si>
    <t>帆足介</t>
  </si>
  <si>
    <t>葛川</t>
  </si>
  <si>
    <t>来弥</t>
  </si>
  <si>
    <t>葛川来弥</t>
  </si>
  <si>
    <t>内藤</t>
  </si>
  <si>
    <t>歩</t>
  </si>
  <si>
    <t>内藤歩</t>
  </si>
  <si>
    <t>久保村</t>
  </si>
  <si>
    <t>悠史</t>
  </si>
  <si>
    <t>久保村悠史</t>
  </si>
  <si>
    <t>さつ紀</t>
  </si>
  <si>
    <t>ぐ36</t>
  </si>
  <si>
    <t>鹿野さつ紀</t>
  </si>
  <si>
    <t>ぐ37</t>
  </si>
  <si>
    <t>ぐ38</t>
  </si>
  <si>
    <t>ぐ39</t>
  </si>
  <si>
    <t>ぐ４０</t>
  </si>
  <si>
    <t>高森</t>
  </si>
  <si>
    <t>美保</t>
  </si>
  <si>
    <t>ぐ40</t>
  </si>
  <si>
    <t>高森美保</t>
  </si>
  <si>
    <t>代表　川並和之</t>
  </si>
  <si>
    <t>kawanami0930@yahoo.co.jp</t>
  </si>
  <si>
    <t>駿亮</t>
  </si>
  <si>
    <t>森</t>
  </si>
  <si>
    <t>　彩</t>
  </si>
  <si>
    <t>近江八幡市</t>
  </si>
  <si>
    <t>苗村</t>
  </si>
  <si>
    <t>裕子</t>
  </si>
  <si>
    <t>け２６</t>
  </si>
  <si>
    <t>小野</t>
  </si>
  <si>
    <t>裕美</t>
  </si>
  <si>
    <t>栗東市</t>
  </si>
  <si>
    <t>け２７</t>
  </si>
  <si>
    <t>柏木</t>
  </si>
  <si>
    <t>由紀</t>
  </si>
  <si>
    <t>け２８</t>
  </si>
  <si>
    <t>井川</t>
  </si>
  <si>
    <t>直哉</t>
  </si>
  <si>
    <t>岐阜県</t>
  </si>
  <si>
    <t>代表　西村國太郎</t>
  </si>
  <si>
    <t>gametarou@nifty.com</t>
  </si>
  <si>
    <t>ぷ０１</t>
  </si>
  <si>
    <t>青井亘</t>
  </si>
  <si>
    <t>ぷ０２</t>
  </si>
  <si>
    <t>羽田照夫</t>
  </si>
  <si>
    <t>吉田知司</t>
  </si>
  <si>
    <t>鈴木英夫</t>
  </si>
  <si>
    <t>竹中</t>
  </si>
  <si>
    <t>徳司</t>
  </si>
  <si>
    <t>竹中徳司</t>
  </si>
  <si>
    <t>プラチナ</t>
  </si>
  <si>
    <t>男</t>
  </si>
  <si>
    <t>東近江市</t>
  </si>
  <si>
    <t>平岩</t>
  </si>
  <si>
    <t>浩司</t>
  </si>
  <si>
    <t>平岩治司</t>
  </si>
  <si>
    <t>福島</t>
  </si>
  <si>
    <t>直樹</t>
  </si>
  <si>
    <t>福島直樹</t>
  </si>
  <si>
    <t>今村</t>
  </si>
  <si>
    <t>宜明</t>
  </si>
  <si>
    <t>今村宣明</t>
  </si>
  <si>
    <t>新谷</t>
  </si>
  <si>
    <t>弘之</t>
  </si>
  <si>
    <t>新谷弘之</t>
  </si>
  <si>
    <t>犬上郡多賀町</t>
  </si>
  <si>
    <t>前田</t>
  </si>
  <si>
    <t>喜久子</t>
  </si>
  <si>
    <t>前田喜久子</t>
  </si>
  <si>
    <t>女</t>
  </si>
  <si>
    <t>彦根市</t>
  </si>
  <si>
    <t>井田</t>
  </si>
  <si>
    <t>圭子</t>
  </si>
  <si>
    <t>井田圭子</t>
  </si>
  <si>
    <t>ぷ１２</t>
  </si>
  <si>
    <t>小林</t>
  </si>
  <si>
    <t>明子</t>
  </si>
  <si>
    <t>小林朋子</t>
  </si>
  <si>
    <t>ぷ１３</t>
  </si>
  <si>
    <t>西村</t>
  </si>
  <si>
    <t>國太郎</t>
  </si>
  <si>
    <t>西村国太郎</t>
  </si>
  <si>
    <t>ぷ１４</t>
  </si>
  <si>
    <t>今井</t>
  </si>
  <si>
    <t>順子</t>
  </si>
  <si>
    <t>今井順子</t>
  </si>
  <si>
    <t>うさぎとかめの集い</t>
  </si>
  <si>
    <t>うさかめ</t>
  </si>
  <si>
    <t>う０１</t>
  </si>
  <si>
    <t>う０２</t>
  </si>
  <si>
    <t>垣内</t>
  </si>
  <si>
    <t>義則</t>
  </si>
  <si>
    <t>健一</t>
  </si>
  <si>
    <t>亀井</t>
  </si>
  <si>
    <t>雅嗣</t>
  </si>
  <si>
    <t>源代</t>
  </si>
  <si>
    <t>翔太</t>
  </si>
  <si>
    <t>野洲市</t>
  </si>
  <si>
    <t>祥靖</t>
  </si>
  <si>
    <t>甲賀市</t>
  </si>
  <si>
    <t>多賀町</t>
  </si>
  <si>
    <t>坂田</t>
  </si>
  <si>
    <t>義記</t>
  </si>
  <si>
    <t>守山市</t>
  </si>
  <si>
    <t>邦子</t>
  </si>
  <si>
    <t>牛道</t>
  </si>
  <si>
    <t>心</t>
  </si>
  <si>
    <t>陽子</t>
  </si>
  <si>
    <t>湖南市</t>
  </si>
  <si>
    <t>佳子</t>
  </si>
  <si>
    <t>直子</t>
  </si>
  <si>
    <t>竜王町</t>
  </si>
  <si>
    <t>永松</t>
  </si>
  <si>
    <t>貴子</t>
  </si>
  <si>
    <t>藤田</t>
  </si>
  <si>
    <t>博美</t>
  </si>
  <si>
    <t>加代子</t>
  </si>
  <si>
    <t>藤原</t>
  </si>
  <si>
    <t>泰子</t>
  </si>
  <si>
    <t>三崎</t>
  </si>
  <si>
    <t>奈々</t>
  </si>
  <si>
    <t>光代</t>
  </si>
  <si>
    <t>有紀</t>
  </si>
  <si>
    <t>都</t>
  </si>
  <si>
    <t>亜利沙</t>
  </si>
  <si>
    <t>彩子</t>
  </si>
  <si>
    <t>村川</t>
  </si>
  <si>
    <t>庸子</t>
  </si>
  <si>
    <t>愛知郡</t>
  </si>
  <si>
    <t>中田</t>
  </si>
  <si>
    <t>富憲</t>
  </si>
  <si>
    <t>代表　中嶋　徹</t>
  </si>
  <si>
    <t>toru0150@gmail.com</t>
  </si>
  <si>
    <t>Ｒ11</t>
  </si>
  <si>
    <t>ら０１</t>
  </si>
  <si>
    <t>ら０２</t>
  </si>
  <si>
    <t>猪師</t>
  </si>
  <si>
    <t>崇人</t>
  </si>
  <si>
    <t>ら０３</t>
  </si>
  <si>
    <t>渡邊</t>
  </si>
  <si>
    <t>直洋</t>
  </si>
  <si>
    <t>ら０４</t>
  </si>
  <si>
    <t>中島</t>
  </si>
  <si>
    <t>章太</t>
  </si>
  <si>
    <t>ら０５</t>
  </si>
  <si>
    <t>織田</t>
  </si>
  <si>
    <t>修輔</t>
  </si>
  <si>
    <t>ら０６</t>
  </si>
  <si>
    <t>徳光</t>
  </si>
  <si>
    <t>亮真</t>
  </si>
  <si>
    <t>征矢</t>
  </si>
  <si>
    <t>洋平</t>
  </si>
  <si>
    <t>こ０２</t>
  </si>
  <si>
    <t>松原</t>
  </si>
  <si>
    <t>礼</t>
  </si>
  <si>
    <t>こ０３</t>
  </si>
  <si>
    <t>直八</t>
  </si>
  <si>
    <t>一般女子</t>
  </si>
  <si>
    <t>ふ２１</t>
  </si>
  <si>
    <t>大野美南</t>
  </si>
  <si>
    <t>け２４</t>
  </si>
  <si>
    <t>け２５</t>
  </si>
  <si>
    <t>第１５回東近江市民スポーツ大会（シングルス選手権）</t>
  </si>
  <si>
    <t>8ゲームプロセットマッチ（8-8タイブレーク）ノーアド方式</t>
  </si>
  <si>
    <t>女子OV60</t>
  </si>
  <si>
    <t>１セットマッチ（６－６タイブレーク）ノーアド方式</t>
  </si>
  <si>
    <t>ひばり公園　ドームB　8：45までに本部に出席を届ける</t>
  </si>
  <si>
    <t>け１１</t>
  </si>
  <si>
    <t>け２２</t>
  </si>
  <si>
    <t>ふ１９</t>
  </si>
  <si>
    <t>吉岡京子</t>
  </si>
  <si>
    <t>岸　清子</t>
  </si>
  <si>
    <t>う０５</t>
  </si>
  <si>
    <t>う１７</t>
  </si>
  <si>
    <t>け０５</t>
  </si>
  <si>
    <t>う０８</t>
  </si>
  <si>
    <t>細原禎夫</t>
  </si>
  <si>
    <t>け１４</t>
  </si>
  <si>
    <t>け１５</t>
  </si>
  <si>
    <t>あぷ０４</t>
  </si>
  <si>
    <t>あぷ０４</t>
  </si>
  <si>
    <t>あぷ０１</t>
  </si>
  <si>
    <t>あぷ０３</t>
  </si>
  <si>
    <t>あぷ０５</t>
  </si>
  <si>
    <t>あぷ０６</t>
  </si>
  <si>
    <t>あぷ０７</t>
  </si>
  <si>
    <t>あぷ０８</t>
  </si>
  <si>
    <t>あぷ０９</t>
  </si>
  <si>
    <t>あぷ１０</t>
  </si>
  <si>
    <t>あぷ１１</t>
  </si>
  <si>
    <t>あぷ１２</t>
  </si>
  <si>
    <t>あぷ１３</t>
  </si>
  <si>
    <t>あぷ１４</t>
  </si>
  <si>
    <t>あぷ１５</t>
  </si>
  <si>
    <t>あぷ１６</t>
  </si>
  <si>
    <t>あぷ１７</t>
  </si>
  <si>
    <t>あぷ１８</t>
  </si>
  <si>
    <t>あぷ１９</t>
  </si>
  <si>
    <t>あぷ２０</t>
  </si>
  <si>
    <t>あぷ２１</t>
  </si>
  <si>
    <t>あぷ２２</t>
  </si>
  <si>
    <t>あぷ２３</t>
  </si>
  <si>
    <t>あぷ２４</t>
  </si>
  <si>
    <t>あぷ２５</t>
  </si>
  <si>
    <t>あぷ２６</t>
  </si>
  <si>
    <t>あぷ２７</t>
  </si>
  <si>
    <t>あぷ２８</t>
  </si>
  <si>
    <t>あぷ２９</t>
  </si>
  <si>
    <t>あぷ３０</t>
  </si>
  <si>
    <t>岡本洋一</t>
  </si>
  <si>
    <t>き１７</t>
  </si>
  <si>
    <t>長門　優</t>
  </si>
  <si>
    <t>男子OV50＆60</t>
  </si>
  <si>
    <r>
      <t>↓ひばり公園　ドームA・B　</t>
    </r>
    <r>
      <rPr>
        <b/>
        <sz val="11"/>
        <color indexed="10"/>
        <rFont val="ＭＳ Ｐゴシック"/>
        <family val="3"/>
      </rPr>
      <t>１１：１5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</si>
  <si>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ドームA・B　</t>
    </r>
    <r>
      <rPr>
        <b/>
        <sz val="11"/>
        <color indexed="10"/>
        <rFont val="ＭＳ Ｐゴシック"/>
        <family val="3"/>
      </rPr>
      <t>１１：１5</t>
    </r>
    <r>
      <rPr>
        <b/>
        <sz val="11"/>
        <color indexed="8"/>
        <rFont val="ＭＳ Ｐゴシック"/>
        <family val="3"/>
      </rPr>
      <t>までに本部に出席を届ける</t>
    </r>
  </si>
  <si>
    <t>順位決定方法　①完了試合数　②勝数　③直接対決（２名が同勝ち数の場合）　</t>
  </si>
  <si>
    <t>④取得ゲーム率（取得ゲーム数/全ゲーム数）</t>
  </si>
  <si>
    <t>コンソレーション</t>
  </si>
  <si>
    <t>BYE</t>
  </si>
  <si>
    <t>⑥</t>
  </si>
  <si>
    <t>⑦</t>
  </si>
  <si>
    <t>⑧</t>
  </si>
  <si>
    <t>八日市市～東近江市シングルス選手権大会　歴代入賞者</t>
  </si>
  <si>
    <t>男子A級</t>
  </si>
  <si>
    <t>優　　　　勝</t>
  </si>
  <si>
    <t>準　　優　　勝</t>
  </si>
  <si>
    <t>3　　　位</t>
  </si>
  <si>
    <t>八</t>
  </si>
  <si>
    <t>第1回（’84）</t>
  </si>
  <si>
    <t>滝本　照夫（京セラ八日市）</t>
  </si>
  <si>
    <t>村井　富士夫（八日市TC)</t>
  </si>
  <si>
    <t>首藤　和生（八日市TC)</t>
  </si>
  <si>
    <t>日</t>
  </si>
  <si>
    <t>第2回（’85）</t>
  </si>
  <si>
    <t>橋本　邦夫（京セラ八日市)</t>
  </si>
  <si>
    <t>猪飼　孝弘（八日市TC)</t>
  </si>
  <si>
    <t>市</t>
  </si>
  <si>
    <t>第3回（’86）</t>
  </si>
  <si>
    <t>小林　久晃（一般）</t>
  </si>
  <si>
    <t>西村　國太郎（村田製作所)</t>
  </si>
  <si>
    <t>第4回（’87）</t>
  </si>
  <si>
    <t>羽田　昭夫（JACK)</t>
  </si>
  <si>
    <t>川並　和之（JACK)</t>
  </si>
  <si>
    <t>第5回（’88）</t>
  </si>
  <si>
    <t>高山　道寛（京セラ八日市）</t>
  </si>
  <si>
    <t>第6回（’89）</t>
  </si>
  <si>
    <t>山口　信一郎（山口TC)</t>
  </si>
  <si>
    <t>第7回（’90）</t>
  </si>
  <si>
    <t>本持　善弘（JACK)</t>
  </si>
  <si>
    <t>第8回（’91）</t>
  </si>
  <si>
    <t>長谷出　浩（山口TC)</t>
  </si>
  <si>
    <t>第9回（’92）</t>
  </si>
  <si>
    <t>阪井田　賢次（JACK)</t>
  </si>
  <si>
    <t>第10回（’93）</t>
  </si>
  <si>
    <t>第11回（’94）</t>
  </si>
  <si>
    <t>第12回（’95）</t>
  </si>
  <si>
    <t>川上　英二（村田八日市）</t>
  </si>
  <si>
    <t>第13回（’96）</t>
  </si>
  <si>
    <t>第14回（’97）</t>
  </si>
  <si>
    <t>第15回（’98）</t>
  </si>
  <si>
    <t>水本　敦史（JACK)</t>
  </si>
  <si>
    <t>第16回（’99）</t>
  </si>
  <si>
    <t>川並　和之（Kテニスカレッジ)</t>
  </si>
  <si>
    <t>前川　陽一（N　住）</t>
  </si>
  <si>
    <t>第17回（’00）</t>
  </si>
  <si>
    <t>第18回（’01）</t>
  </si>
  <si>
    <t>永里　裕次（Kテニスカレッジ）</t>
  </si>
  <si>
    <t>第19回（’02）</t>
  </si>
  <si>
    <t>第20回記念（’03）</t>
  </si>
  <si>
    <t>第21回最終（’04）</t>
  </si>
  <si>
    <t xml:space="preserve">    優　　　　勝</t>
  </si>
  <si>
    <t xml:space="preserve">    準　　優　　勝</t>
  </si>
  <si>
    <t xml:space="preserve">      3　　　位</t>
  </si>
  <si>
    <t xml:space="preserve">     4　　位</t>
  </si>
  <si>
    <t>東</t>
  </si>
  <si>
    <t>第1回（’05）</t>
  </si>
  <si>
    <t>山本　浩之（一般)</t>
  </si>
  <si>
    <t xml:space="preserve"> </t>
  </si>
  <si>
    <t>近</t>
  </si>
  <si>
    <t>第2回（’06）</t>
  </si>
  <si>
    <t>三代　康成（Pin TC）</t>
  </si>
  <si>
    <t>水本　敦史（Pin　TC)</t>
  </si>
  <si>
    <t>江</t>
  </si>
  <si>
    <t>第3回（’07）</t>
  </si>
  <si>
    <t>西内　友也（村田製作所)</t>
  </si>
  <si>
    <t>第4回（’08）</t>
  </si>
  <si>
    <t>水本　淳史（Pin　TC)</t>
  </si>
  <si>
    <t>第5回（’09）</t>
  </si>
  <si>
    <t>池端　誠治（ぼんズ)</t>
  </si>
  <si>
    <t>第6回（’10）</t>
  </si>
  <si>
    <t>山口　直彦（Kテニスカレッジ)</t>
  </si>
  <si>
    <t>遠池　健介（一般）</t>
  </si>
  <si>
    <t>第7回（’11）</t>
  </si>
  <si>
    <t>山口　真彦（Kテニスカレッジ)</t>
  </si>
  <si>
    <t>浅田　洋二（一般)</t>
  </si>
  <si>
    <t>第8回（’12）</t>
  </si>
  <si>
    <t>岡本　大樹（グリフィンズ）</t>
  </si>
  <si>
    <t>飛鷹　強志（グリフィンズ）</t>
  </si>
  <si>
    <t>第9回（’13）</t>
  </si>
  <si>
    <t>竹田　佳佑（うさかめ)</t>
  </si>
  <si>
    <t>北村　健（グリフィンズ）</t>
  </si>
  <si>
    <t>坪田　真嘉（Kテニスカレッジ)</t>
  </si>
  <si>
    <t>第10回記念（’14）</t>
  </si>
  <si>
    <t>鍵谷　浩太（グリフィンズ）</t>
  </si>
  <si>
    <t>第11回（’15）</t>
  </si>
  <si>
    <t>佐野　望（ぼんズ）</t>
  </si>
  <si>
    <t>土田　哲也（ぼんズ）</t>
  </si>
  <si>
    <t>第12回（’16）</t>
  </si>
  <si>
    <t>藤井洋平（村田八日市）</t>
  </si>
  <si>
    <t>若松玄登（一般Ｊｒ）</t>
  </si>
  <si>
    <t>金谷太郎（ぼんズ)</t>
  </si>
  <si>
    <t>川上悠作（Ｋテニスカレッジ)</t>
  </si>
  <si>
    <t>第13回（’17）</t>
  </si>
  <si>
    <t>若松　玄登（一般Ｊｒ）</t>
  </si>
  <si>
    <t>原田　祐己（一般）</t>
  </si>
  <si>
    <t>久保侑暉（東近江グリフィンズ）</t>
  </si>
  <si>
    <t>第14回（’18）</t>
  </si>
  <si>
    <t>土田哲也（ぼんズ）</t>
  </si>
  <si>
    <t>川上　英二（村田八日市）</t>
  </si>
  <si>
    <t>朝日尚紀（Kテニスカレッジ）</t>
  </si>
  <si>
    <t>岩切祐磨（一般）</t>
  </si>
  <si>
    <t>第15回（’19）</t>
  </si>
  <si>
    <t>平野優也（一般）</t>
  </si>
  <si>
    <t>第16回（’20）</t>
  </si>
  <si>
    <t>山口直彦（Ｋテニスカレッジ）</t>
  </si>
  <si>
    <t>川上悠作（Ｋテニスカレッジ）</t>
  </si>
  <si>
    <t>永里佑次（Ｋテニスカレッジ）</t>
  </si>
  <si>
    <t>猪飼尚輝（アンヴァーズ）</t>
  </si>
  <si>
    <t>第17回（’21）</t>
  </si>
  <si>
    <t>新谷　良（一般）</t>
  </si>
  <si>
    <t>森田竜之介（一般Jr）</t>
  </si>
  <si>
    <t>林　哲学（一般）</t>
  </si>
  <si>
    <t>第18回（’22）</t>
  </si>
  <si>
    <t>新谷　良（Ｋテニスカレッジ）</t>
  </si>
  <si>
    <t>原山侑己（アンヴァース）</t>
  </si>
  <si>
    <t>女子A級</t>
  </si>
  <si>
    <t>八日市市</t>
  </si>
  <si>
    <t>野　真紀子（村田製作所）</t>
  </si>
  <si>
    <t>小森　房江（松下電器)</t>
  </si>
  <si>
    <t>岡田　智子（八日市TC)</t>
  </si>
  <si>
    <t>江口　徳子（八日市TC）</t>
  </si>
  <si>
    <t>高橋　富美子（村田製作所)</t>
  </si>
  <si>
    <t>竹内　富久子（ミモザ)</t>
  </si>
  <si>
    <t>川並　三恵子（JACK)</t>
  </si>
  <si>
    <t>和田　摩利子（ミモザ)</t>
  </si>
  <si>
    <t>島村　直美（愛知高)</t>
  </si>
  <si>
    <t>上野　真由美（愛知高)</t>
  </si>
  <si>
    <t>松居　好美（愛知高)</t>
  </si>
  <si>
    <t>花本　美恵子（愛知高)</t>
  </si>
  <si>
    <t>安井　夕子（愛知高)</t>
  </si>
  <si>
    <t>大谷　英江（JACK)</t>
  </si>
  <si>
    <t>初古　好美（京セラ八日市）</t>
  </si>
  <si>
    <t>森　昌恵（松下電器）</t>
  </si>
  <si>
    <t>奥田　睦子（一般）</t>
  </si>
  <si>
    <t>岡本　孝代（松下電器)</t>
  </si>
  <si>
    <t>広瀬　郁子（JACK)</t>
  </si>
  <si>
    <t>島村　直美（松下電器）</t>
  </si>
  <si>
    <t>重田　りえ子（村田八日市）</t>
  </si>
  <si>
    <t>本田　富佐子（JACK)</t>
  </si>
  <si>
    <t>辻　貴代美（スクリーン）</t>
  </si>
  <si>
    <t>宇野　順子（村田　野洲）</t>
  </si>
  <si>
    <t>日比　正子（一般）</t>
  </si>
  <si>
    <t>田中　一美（Kテニスカレッジ)</t>
  </si>
  <si>
    <t>田中　和枝（Kテニスカレッジ)</t>
  </si>
  <si>
    <t>山根　孝恵（Kテニスカレッジ)</t>
  </si>
  <si>
    <t>梅村　順子（Kテニスカレッジ)</t>
  </si>
  <si>
    <t>潮　さゆり（JACK)</t>
  </si>
  <si>
    <t>細矢三千子（Kテニスカレッジ)</t>
  </si>
  <si>
    <t>林　和美（一般)</t>
  </si>
  <si>
    <t>吉岡　京子（Kテニスカレッジ)</t>
  </si>
  <si>
    <t>辻　郁江（Kテニスカレッジ）</t>
  </si>
  <si>
    <t>水田　幸子（一般）</t>
  </si>
  <si>
    <t>松山　遥（Kテニスカレッジ)</t>
  </si>
  <si>
    <t>角本　真弓（Kテニスカレッジ)</t>
  </si>
  <si>
    <t>辻　郁江（JACK）</t>
  </si>
  <si>
    <t>近藤　直美（Kテニスカレッジ）</t>
  </si>
  <si>
    <t>小笠原容子（Kテニスカレッジ）</t>
  </si>
  <si>
    <t>矢花　万里（個人登録）</t>
  </si>
  <si>
    <t>児玉　朋子（Kテニスカレッジ)</t>
  </si>
  <si>
    <t>女子A級出場者なし</t>
  </si>
  <si>
    <t>浅田　亜祐子（Kテニスカレッジ）</t>
  </si>
  <si>
    <t>三代　梨絵（PinTC)</t>
  </si>
  <si>
    <t>迫田　成美（一般）</t>
  </si>
  <si>
    <t>三崎　真依（グリふぃん）</t>
  </si>
  <si>
    <t>三崎　真依（グリフィンズ）</t>
  </si>
  <si>
    <t>三代　梨絵（ドラゴンワン）</t>
  </si>
  <si>
    <t>福永　裕美（Kテニスカレッジ）</t>
  </si>
  <si>
    <t>上原　悠愛（Kテニスカレッジ）</t>
  </si>
  <si>
    <t>田中　和枝（Kテニスカレッジ）</t>
  </si>
  <si>
    <t>山本　桃歌（うさかめ）</t>
  </si>
  <si>
    <t>三代　梨絵（フレンズ)</t>
  </si>
  <si>
    <t>吉岡京子（フレンズ）</t>
  </si>
  <si>
    <t>矢野由美子（うさかめ）</t>
  </si>
  <si>
    <t>川上美弥子（村田TC)</t>
  </si>
  <si>
    <t>北川　円香（TDC)</t>
  </si>
  <si>
    <t>女子A級出場者なし</t>
  </si>
  <si>
    <t>永松貴子（Kテニスカレッジ）</t>
  </si>
  <si>
    <t>梅田陽子（Kテニスカレッジ）</t>
  </si>
  <si>
    <t>福永裕美（Kテニスカレッジ）</t>
  </si>
  <si>
    <t>竹内早苗（Kテニスカレッジ）</t>
  </si>
  <si>
    <t>大野美南（フレンズ）</t>
  </si>
  <si>
    <t>森　愛捺花（京セラＴＣ）</t>
  </si>
  <si>
    <t>出路美乃（村田八日市ＴＣ）</t>
  </si>
  <si>
    <t>山脇聖菜（うさかめ）</t>
  </si>
  <si>
    <t>川上美弥子（村田TC)</t>
  </si>
  <si>
    <t>池田枝里（アンヴァース）</t>
  </si>
  <si>
    <t>第1回（’05）</t>
  </si>
  <si>
    <t>W/O</t>
  </si>
  <si>
    <t>N/S</t>
  </si>
  <si>
    <t>２０２３．５．１４</t>
  </si>
  <si>
    <t>２０２３．４．１４</t>
  </si>
  <si>
    <t>女子OV60　優勝　（フレンズ）</t>
  </si>
  <si>
    <t>一般女子　優勝　大野美南（フレンズ）</t>
  </si>
  <si>
    <t>第1９回（’2３）</t>
  </si>
  <si>
    <t>森　彩（Kテニスカレッジ」）</t>
  </si>
  <si>
    <t>一般男子雨天中止</t>
  </si>
  <si>
    <t>廣瀬淳</t>
  </si>
  <si>
    <t>疋田之宏</t>
  </si>
  <si>
    <t>落合良弘</t>
  </si>
  <si>
    <t>6-4</t>
  </si>
  <si>
    <t>7-5</t>
  </si>
  <si>
    <t>w/o</t>
  </si>
  <si>
    <t>6-2</t>
  </si>
  <si>
    <t>小澤藤信</t>
  </si>
  <si>
    <t>川並和之</t>
  </si>
  <si>
    <t>6‐1</t>
  </si>
  <si>
    <t>６－３</t>
  </si>
  <si>
    <t>６－４</t>
  </si>
  <si>
    <t>６－２</t>
  </si>
  <si>
    <t>6-1</t>
  </si>
  <si>
    <t>6‐4</t>
  </si>
  <si>
    <t>OV50&amp;60 優勝　山本浩之（うさかめ）</t>
  </si>
  <si>
    <t>OV50&amp;60 準優勝　岡本洋一（一般）</t>
  </si>
  <si>
    <t>OV50＆６０　3位　川並和之（Kテニスカレッジ）</t>
  </si>
  <si>
    <t>OV50&amp;60 優勝　山本浩之（うさかめ）　準優勝　岡本洋一（一般）　３位　川並和之（Kテニスカレッジ）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</si>
</sst>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_-&quot;¥&quot;* #,##0.00_-\ ;\-&quot;¥&quot;* #,##0.00_-\ ;_-&quot;¥&quot;* &quot;-&quot;??_-\ ;_-@_-"/>
    <numFmt numFmtId="179" formatCode="#&quot;位&quot;"/>
    <numFmt numFmtId="180" formatCode="0&quot;勝&quot;"/>
    <numFmt numFmtId="181" formatCode="0.000"/>
    <numFmt numFmtId="182" formatCode="0&quot;敗&quot;"/>
    <numFmt numFmtId="183" formatCode="0&quot;人&quot;"/>
    <numFmt numFmtId="184" formatCode="0_);[Red]\(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102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name val="MS PGothic"/>
      <family val="3"/>
    </font>
    <font>
      <b/>
      <sz val="11"/>
      <name val="MS PGothic"/>
      <family val="3"/>
    </font>
    <font>
      <sz val="12"/>
      <name val="UD デジタル 教科書体 NP-R"/>
      <family val="1"/>
    </font>
    <font>
      <b/>
      <sz val="11"/>
      <name val="BIZ UDP明朝 Medium"/>
      <family val="1"/>
    </font>
    <font>
      <sz val="11"/>
      <name val="BIZ UDP明朝 Medium"/>
      <family val="1"/>
    </font>
    <font>
      <b/>
      <sz val="20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Ｐゴシック"/>
      <family val="3"/>
    </font>
    <font>
      <b/>
      <i/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8"/>
      <name val="MS PGothic"/>
      <family val="3"/>
    </font>
    <font>
      <b/>
      <sz val="9"/>
      <color indexed="8"/>
      <name val="MS PGothic"/>
      <family val="3"/>
    </font>
    <font>
      <b/>
      <sz val="11"/>
      <color indexed="10"/>
      <name val="MS PGothic"/>
      <family val="3"/>
    </font>
    <font>
      <sz val="12"/>
      <color indexed="10"/>
      <name val="UD デジタル 教科書体 NP-R"/>
      <family val="1"/>
    </font>
    <font>
      <sz val="11"/>
      <color indexed="22"/>
      <name val="ＭＳ Ｐゴシック"/>
      <family val="3"/>
    </font>
    <font>
      <sz val="12"/>
      <color indexed="8"/>
      <name val="UD デジタル 教科書体 NP-R"/>
      <family val="1"/>
    </font>
    <font>
      <b/>
      <sz val="12"/>
      <color indexed="8"/>
      <name val="MS PGothic"/>
      <family val="3"/>
    </font>
    <font>
      <b/>
      <sz val="11"/>
      <color indexed="17"/>
      <name val="ＭＳ Ｐゴシック"/>
      <family val="3"/>
    </font>
    <font>
      <b/>
      <sz val="22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7"/>
      <name val="ＭＳ Ｐゴシック"/>
      <family val="3"/>
    </font>
    <font>
      <u val="single"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11"/>
      <name val="Calibri"/>
      <family val="3"/>
    </font>
    <font>
      <b/>
      <sz val="11"/>
      <color indexed="8"/>
      <name val="Calibri"/>
      <family val="3"/>
    </font>
    <font>
      <b/>
      <sz val="11"/>
      <color indexed="10"/>
      <name val="Calibri"/>
      <family val="3"/>
    </font>
    <font>
      <b/>
      <sz val="11"/>
      <color rgb="FFFF0000"/>
      <name val="Calibri"/>
      <family val="3"/>
    </font>
    <font>
      <b/>
      <sz val="11"/>
      <color theme="1"/>
      <name val="Calibri"/>
      <family val="3"/>
    </font>
    <font>
      <b/>
      <i/>
      <sz val="11"/>
      <color theme="1"/>
      <name val="Calibri"/>
      <family val="3"/>
    </font>
    <font>
      <b/>
      <i/>
      <sz val="11"/>
      <color indexed="8"/>
      <name val="Calibri"/>
      <family val="3"/>
    </font>
    <font>
      <b/>
      <i/>
      <sz val="11"/>
      <name val="Calibri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Calibri"/>
      <family val="3"/>
    </font>
    <font>
      <b/>
      <sz val="10"/>
      <color indexed="8"/>
      <name val="Calibri"/>
      <family val="3"/>
    </font>
    <font>
      <b/>
      <sz val="12"/>
      <color theme="1"/>
      <name val="Calibri"/>
      <family val="3"/>
    </font>
    <font>
      <b/>
      <sz val="11"/>
      <color rgb="FF000000"/>
      <name val="Calibri"/>
      <family val="3"/>
    </font>
    <font>
      <b/>
      <sz val="9"/>
      <color indexed="8"/>
      <name val="Calibri"/>
      <family val="3"/>
    </font>
    <font>
      <b/>
      <sz val="11"/>
      <color rgb="FF000000"/>
      <name val="MS PGothic"/>
      <family val="3"/>
    </font>
    <font>
      <b/>
      <sz val="9"/>
      <color rgb="FF000000"/>
      <name val="MS PGothic"/>
      <family val="3"/>
    </font>
    <font>
      <b/>
      <sz val="11"/>
      <color rgb="FFFF0000"/>
      <name val="MS PGothic"/>
      <family val="3"/>
    </font>
    <font>
      <sz val="12"/>
      <color rgb="FFFF0000"/>
      <name val="UD デジタル 教科書体 NP-R"/>
      <family val="1"/>
    </font>
    <font>
      <sz val="11"/>
      <color theme="0" tint="-0.1499900072813034"/>
      <name val="ＭＳ Ｐゴシック"/>
      <family val="3"/>
    </font>
    <font>
      <sz val="12"/>
      <color theme="1"/>
      <name val="UD デジタル 教科書体 NP-R"/>
      <family val="1"/>
    </font>
    <font>
      <b/>
      <sz val="12"/>
      <color rgb="FF000000"/>
      <name val="MS PGothic"/>
      <family val="3"/>
    </font>
    <font>
      <b/>
      <sz val="18"/>
      <color rgb="FFFF0000"/>
      <name val="ＭＳ Ｐゴシック"/>
      <family val="3"/>
    </font>
    <font>
      <b/>
      <sz val="11"/>
      <color rgb="FF00B050"/>
      <name val="ＭＳ Ｐゴシック"/>
      <family val="3"/>
    </font>
    <font>
      <b/>
      <sz val="10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22"/>
      <color rgb="FFFF0000"/>
      <name val="ＭＳ Ｐゴシック"/>
      <family val="3"/>
    </font>
    <font>
      <b/>
      <sz val="10"/>
      <color rgb="FF00B050"/>
      <name val="ＭＳ Ｐゴシック"/>
      <family val="3"/>
    </font>
    <font>
      <u val="single"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dotted"/>
      <top/>
      <bottom/>
    </border>
    <border>
      <left style="dotted"/>
      <right/>
      <top/>
      <bottom/>
    </border>
    <border>
      <left/>
      <right style="hair">
        <color rgb="FF000000"/>
      </right>
      <top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medium"/>
      <bottom style="medium"/>
    </border>
    <border>
      <left style="medium">
        <color indexed="8"/>
      </left>
      <right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indexed="1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indexed="10"/>
      </top>
      <bottom>
        <color indexed="63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thin"/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rgb="FFFF0000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medium">
        <color indexed="8"/>
      </right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/>
      <right style="thin">
        <color indexed="8"/>
      </right>
      <top style="thin"/>
      <bottom style="medium"/>
    </border>
    <border>
      <left/>
      <right style="medium">
        <color indexed="8"/>
      </right>
      <top style="thin"/>
      <bottom style="medium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>
        <color indexed="8"/>
      </right>
      <top/>
      <bottom style="medium"/>
    </border>
    <border>
      <left style="thin">
        <color indexed="8"/>
      </left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medium">
        <color indexed="8"/>
      </left>
      <right/>
      <top style="thin"/>
      <bottom style="thin"/>
    </border>
    <border>
      <left style="thin">
        <color indexed="8"/>
      </left>
      <right/>
      <top style="thin"/>
      <bottom/>
    </border>
    <border>
      <left/>
      <right style="medium"/>
      <top style="thin">
        <color indexed="8"/>
      </top>
      <bottom style="medium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 diagonalDown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Protection="0">
      <alignment vertical="center"/>
    </xf>
    <xf numFmtId="176" fontId="0" fillId="0" borderId="0" applyFont="0" applyFill="0" applyBorder="0" applyAlignment="0" applyProtection="0"/>
    <xf numFmtId="6" fontId="0" fillId="0" borderId="0" applyProtection="0">
      <alignment vertical="center"/>
    </xf>
    <xf numFmtId="0" fontId="71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78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11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179" fontId="4" fillId="0" borderId="10" xfId="0" applyNumberFormat="1" applyFont="1" applyFill="1" applyBorder="1" applyAlignment="1">
      <alignment horizontal="right" vertical="center" shrinkToFit="1"/>
    </xf>
    <xf numFmtId="0" fontId="4" fillId="0" borderId="12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15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17" xfId="0" applyNumberFormat="1" applyFont="1" applyFill="1" applyBorder="1" applyAlignment="1" applyProtection="1">
      <alignment vertical="center" shrinkToFit="1"/>
      <protection locked="0"/>
    </xf>
    <xf numFmtId="0" fontId="4" fillId="0" borderId="13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0" fillId="0" borderId="17" xfId="0" applyNumberFormat="1" applyFont="1" applyFill="1" applyBorder="1" applyAlignment="1">
      <alignment vertical="center" shrinkToFit="1"/>
    </xf>
    <xf numFmtId="0" fontId="0" fillId="0" borderId="11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4" fillId="0" borderId="19" xfId="0" applyNumberFormat="1" applyFont="1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vertical="center" shrinkToFit="1"/>
    </xf>
    <xf numFmtId="0" fontId="4" fillId="0" borderId="21" xfId="0" applyNumberFormat="1" applyFont="1" applyFill="1" applyBorder="1" applyAlignment="1" applyProtection="1">
      <alignment vertical="center" shrinkToFit="1"/>
      <protection locked="0"/>
    </xf>
    <xf numFmtId="0" fontId="4" fillId="0" borderId="22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 applyProtection="1">
      <alignment vertical="center" shrinkToFit="1"/>
      <protection locked="0"/>
    </xf>
    <xf numFmtId="0" fontId="4" fillId="0" borderId="22" xfId="0" applyNumberFormat="1" applyFont="1" applyFill="1" applyBorder="1" applyAlignment="1">
      <alignment vertical="center" shrinkToFit="1"/>
    </xf>
    <xf numFmtId="2" fontId="4" fillId="0" borderId="22" xfId="0" applyNumberFormat="1" applyFont="1" applyFill="1" applyBorder="1" applyAlignment="1">
      <alignment horizontal="center" vertical="center" shrinkToFit="1"/>
    </xf>
    <xf numFmtId="179" fontId="4" fillId="0" borderId="22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NumberFormat="1" applyFont="1" applyFill="1" applyBorder="1" applyAlignment="1">
      <alignment vertical="center" shrinkToFit="1"/>
    </xf>
    <xf numFmtId="2" fontId="4" fillId="0" borderId="23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0" borderId="24" xfId="0" applyNumberFormat="1" applyFont="1" applyFill="1" applyBorder="1" applyAlignment="1">
      <alignment vertical="center" shrinkToFit="1"/>
    </xf>
    <xf numFmtId="0" fontId="6" fillId="0" borderId="0" xfId="0" applyNumberFormat="1" applyFont="1" applyFill="1" applyBorder="1" applyAlignment="1">
      <alignment vertical="center" shrinkToFit="1"/>
    </xf>
    <xf numFmtId="2" fontId="4" fillId="0" borderId="25" xfId="0" applyNumberFormat="1" applyFont="1" applyFill="1" applyBorder="1" applyAlignment="1">
      <alignment vertical="center" shrinkToFit="1"/>
    </xf>
    <xf numFmtId="0" fontId="4" fillId="0" borderId="26" xfId="0" applyNumberFormat="1" applyFont="1" applyFill="1" applyBorder="1" applyAlignment="1">
      <alignment vertical="center" shrinkToFit="1"/>
    </xf>
    <xf numFmtId="0" fontId="4" fillId="0" borderId="27" xfId="0" applyNumberFormat="1" applyFont="1" applyFill="1" applyBorder="1" applyAlignment="1">
      <alignment vertical="center" shrinkToFit="1"/>
    </xf>
    <xf numFmtId="0" fontId="4" fillId="0" borderId="28" xfId="0" applyNumberFormat="1" applyFont="1" applyFill="1" applyBorder="1" applyAlignment="1" applyProtection="1">
      <alignment vertical="center" shrinkToFit="1"/>
      <protection locked="0"/>
    </xf>
    <xf numFmtId="0" fontId="4" fillId="0" borderId="29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0" fillId="0" borderId="20" xfId="0" applyNumberFormat="1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vertical="center" shrinkToFit="1"/>
    </xf>
    <xf numFmtId="0" fontId="4" fillId="0" borderId="31" xfId="0" applyNumberFormat="1" applyFont="1" applyFill="1" applyBorder="1" applyAlignment="1">
      <alignment vertical="center" shrinkToFit="1"/>
    </xf>
    <xf numFmtId="0" fontId="4" fillId="0" borderId="32" xfId="0" applyNumberFormat="1" applyFont="1" applyFill="1" applyBorder="1" applyAlignment="1">
      <alignment vertical="center" shrinkToFit="1"/>
    </xf>
    <xf numFmtId="179" fontId="4" fillId="0" borderId="14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0" fontId="0" fillId="0" borderId="0" xfId="74" applyNumberFormat="1" applyFont="1" applyFill="1" applyBorder="1" applyAlignment="1">
      <alignment/>
    </xf>
    <xf numFmtId="0" fontId="0" fillId="0" borderId="0" xfId="74" applyNumberFormat="1" applyFont="1" applyFill="1" applyBorder="1" applyAlignment="1">
      <alignment vertical="center"/>
    </xf>
    <xf numFmtId="0" fontId="4" fillId="0" borderId="0" xfId="74" applyNumberFormat="1" applyFont="1" applyFill="1" applyBorder="1" applyAlignment="1">
      <alignment vertical="center"/>
    </xf>
    <xf numFmtId="0" fontId="10" fillId="0" borderId="0" xfId="86" applyNumberFormat="1" applyFont="1" applyFill="1" applyAlignment="1">
      <alignment vertical="center"/>
    </xf>
    <xf numFmtId="0" fontId="10" fillId="0" borderId="0" xfId="84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4" fillId="0" borderId="0" xfId="86" applyFont="1">
      <alignment vertical="center"/>
    </xf>
    <xf numFmtId="0" fontId="75" fillId="0" borderId="0" xfId="0" applyFont="1" applyAlignment="1">
      <alignment/>
    </xf>
    <xf numFmtId="183" fontId="74" fillId="0" borderId="0" xfId="86" applyNumberFormat="1" applyFont="1">
      <alignment vertical="center"/>
    </xf>
    <xf numFmtId="0" fontId="75" fillId="0" borderId="0" xfId="86" applyFont="1">
      <alignment vertical="center"/>
    </xf>
    <xf numFmtId="0" fontId="74" fillId="0" borderId="0" xfId="86" applyFont="1" applyAlignment="1">
      <alignment horizontal="right" vertical="center"/>
    </xf>
    <xf numFmtId="0" fontId="75" fillId="0" borderId="0" xfId="0" applyFont="1" applyAlignment="1">
      <alignment horizontal="right"/>
    </xf>
    <xf numFmtId="0" fontId="74" fillId="33" borderId="0" xfId="86" applyFont="1" applyFill="1">
      <alignment vertical="center"/>
    </xf>
    <xf numFmtId="0" fontId="75" fillId="0" borderId="0" xfId="86" applyFont="1" applyAlignment="1">
      <alignment horizontal="left" vertical="center"/>
    </xf>
    <xf numFmtId="0" fontId="75" fillId="0" borderId="0" xfId="86" applyFont="1" applyAlignment="1">
      <alignment horizontal="right" vertical="center"/>
    </xf>
    <xf numFmtId="0" fontId="76" fillId="0" borderId="0" xfId="86" applyFont="1">
      <alignment vertical="center"/>
    </xf>
    <xf numFmtId="0" fontId="76" fillId="0" borderId="0" xfId="86" applyFont="1" applyAlignment="1">
      <alignment horizontal="left" vertical="center"/>
    </xf>
    <xf numFmtId="0" fontId="77" fillId="0" borderId="0" xfId="86" applyFont="1">
      <alignment vertical="center"/>
    </xf>
    <xf numFmtId="0" fontId="77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0" fontId="74" fillId="0" borderId="0" xfId="86" applyFont="1" applyAlignment="1">
      <alignment horizontal="left" vertical="center"/>
    </xf>
    <xf numFmtId="0" fontId="78" fillId="33" borderId="0" xfId="86" applyFont="1" applyFill="1">
      <alignment vertical="center"/>
    </xf>
    <xf numFmtId="0" fontId="78" fillId="0" borderId="0" xfId="86" applyFont="1">
      <alignment vertical="center"/>
    </xf>
    <xf numFmtId="0" fontId="75" fillId="0" borderId="0" xfId="75" applyFont="1">
      <alignment vertical="center"/>
    </xf>
    <xf numFmtId="0" fontId="75" fillId="33" borderId="0" xfId="75" applyFont="1" applyFill="1">
      <alignment vertical="center"/>
    </xf>
    <xf numFmtId="0" fontId="75" fillId="33" borderId="0" xfId="0" applyFont="1" applyFill="1" applyAlignment="1">
      <alignment/>
    </xf>
    <xf numFmtId="0" fontId="75" fillId="33" borderId="0" xfId="86" applyFont="1" applyFill="1" applyAlignment="1">
      <alignment horizontal="left" vertical="center"/>
    </xf>
    <xf numFmtId="0" fontId="75" fillId="33" borderId="0" xfId="86" applyFont="1" applyFill="1" applyAlignment="1">
      <alignment horizontal="right" vertical="center"/>
    </xf>
    <xf numFmtId="0" fontId="74" fillId="33" borderId="0" xfId="0" applyFont="1" applyFill="1" applyAlignment="1">
      <alignment horizontal="right"/>
    </xf>
    <xf numFmtId="0" fontId="78" fillId="33" borderId="0" xfId="75" applyFont="1" applyFill="1">
      <alignment vertical="center"/>
    </xf>
    <xf numFmtId="0" fontId="79" fillId="33" borderId="0" xfId="86" applyFont="1" applyFill="1">
      <alignment vertical="center"/>
    </xf>
    <xf numFmtId="0" fontId="80" fillId="0" borderId="0" xfId="75" applyFont="1">
      <alignment vertical="center"/>
    </xf>
    <xf numFmtId="0" fontId="81" fillId="0" borderId="0" xfId="86" applyFont="1">
      <alignment vertical="center"/>
    </xf>
    <xf numFmtId="0" fontId="80" fillId="0" borderId="0" xfId="0" applyFont="1" applyAlignment="1">
      <alignment/>
    </xf>
    <xf numFmtId="0" fontId="80" fillId="0" borderId="0" xfId="86" applyFont="1" applyAlignment="1">
      <alignment horizontal="left" vertical="center"/>
    </xf>
    <xf numFmtId="0" fontId="80" fillId="0" borderId="0" xfId="86" applyFont="1" applyAlignment="1">
      <alignment horizontal="right" vertical="center"/>
    </xf>
    <xf numFmtId="0" fontId="80" fillId="0" borderId="0" xfId="0" applyFont="1" applyAlignment="1">
      <alignment horizontal="right"/>
    </xf>
    <xf numFmtId="0" fontId="79" fillId="0" borderId="0" xfId="86" applyFont="1">
      <alignment vertical="center"/>
    </xf>
    <xf numFmtId="0" fontId="10" fillId="33" borderId="0" xfId="86" applyFont="1" applyFill="1">
      <alignment vertical="center"/>
    </xf>
    <xf numFmtId="0" fontId="4" fillId="0" borderId="0" xfId="86" applyFont="1" applyAlignment="1">
      <alignment horizontal="center" vertical="center"/>
    </xf>
    <xf numFmtId="0" fontId="10" fillId="0" borderId="0" xfId="86" applyFont="1">
      <alignment vertical="center"/>
    </xf>
    <xf numFmtId="0" fontId="4" fillId="0" borderId="0" xfId="0" applyFont="1" applyAlignment="1">
      <alignment/>
    </xf>
    <xf numFmtId="183" fontId="10" fillId="0" borderId="0" xfId="86" applyNumberFormat="1" applyFont="1">
      <alignment vertical="center"/>
    </xf>
    <xf numFmtId="10" fontId="10" fillId="0" borderId="0" xfId="86" applyNumberFormat="1" applyFont="1" applyAlignment="1">
      <alignment horizontal="center" vertical="center"/>
    </xf>
    <xf numFmtId="0" fontId="4" fillId="0" borderId="0" xfId="86" applyFont="1">
      <alignment vertical="center"/>
    </xf>
    <xf numFmtId="0" fontId="10" fillId="0" borderId="0" xfId="86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86" applyFont="1" applyAlignment="1">
      <alignment horizontal="left" vertical="center" shrinkToFit="1"/>
    </xf>
    <xf numFmtId="0" fontId="4" fillId="0" borderId="0" xfId="67" applyFont="1" applyAlignment="1">
      <alignment/>
    </xf>
    <xf numFmtId="0" fontId="4" fillId="0" borderId="0" xfId="86" applyFont="1" applyAlignment="1">
      <alignment horizontal="right" vertical="center"/>
    </xf>
    <xf numFmtId="0" fontId="4" fillId="0" borderId="0" xfId="67" applyFont="1" applyAlignment="1">
      <alignment horizontal="right"/>
    </xf>
    <xf numFmtId="0" fontId="10" fillId="0" borderId="0" xfId="75" applyFont="1" applyAlignment="1">
      <alignment/>
    </xf>
    <xf numFmtId="0" fontId="4" fillId="0" borderId="0" xfId="86" applyFont="1" applyAlignment="1">
      <alignment horizontal="left" vertical="center"/>
    </xf>
    <xf numFmtId="0" fontId="82" fillId="0" borderId="0" xfId="86" applyFont="1" applyAlignment="1">
      <alignment horizontal="left" vertical="center" shrinkToFit="1"/>
    </xf>
    <xf numFmtId="0" fontId="4" fillId="0" borderId="0" xfId="67" applyFont="1">
      <alignment vertical="center"/>
    </xf>
    <xf numFmtId="0" fontId="82" fillId="0" borderId="0" xfId="86" applyFont="1">
      <alignment vertical="center"/>
    </xf>
    <xf numFmtId="0" fontId="4" fillId="0" borderId="0" xfId="75" applyFont="1">
      <alignment vertical="center"/>
    </xf>
    <xf numFmtId="0" fontId="10" fillId="0" borderId="0" xfId="86" applyFont="1" applyAlignment="1">
      <alignment horizontal="left" vertical="center"/>
    </xf>
    <xf numFmtId="0" fontId="75" fillId="0" borderId="0" xfId="75" applyFont="1" applyAlignment="1">
      <alignment/>
    </xf>
    <xf numFmtId="0" fontId="68" fillId="33" borderId="0" xfId="86" applyFont="1" applyFill="1">
      <alignment vertical="center"/>
    </xf>
    <xf numFmtId="10" fontId="10" fillId="0" borderId="0" xfId="86" applyNumberFormat="1" applyFont="1">
      <alignment vertical="center"/>
    </xf>
    <xf numFmtId="0" fontId="10" fillId="0" borderId="0" xfId="0" applyFont="1" applyAlignment="1">
      <alignment/>
    </xf>
    <xf numFmtId="0" fontId="82" fillId="0" borderId="0" xfId="84" applyFont="1">
      <alignment vertical="center"/>
    </xf>
    <xf numFmtId="0" fontId="68" fillId="0" borderId="0" xfId="86" applyFont="1">
      <alignment vertical="center"/>
    </xf>
    <xf numFmtId="0" fontId="68" fillId="0" borderId="0" xfId="86" applyFont="1" applyAlignment="1">
      <alignment horizontal="right" vertical="center"/>
    </xf>
    <xf numFmtId="0" fontId="82" fillId="0" borderId="0" xfId="86" applyFont="1" applyAlignment="1">
      <alignment horizontal="left" vertical="center"/>
    </xf>
    <xf numFmtId="0" fontId="7" fillId="0" borderId="0" xfId="86" applyFont="1">
      <alignment vertical="center"/>
    </xf>
    <xf numFmtId="0" fontId="78" fillId="0" borderId="0" xfId="85" applyFont="1">
      <alignment vertical="center"/>
    </xf>
    <xf numFmtId="0" fontId="77" fillId="0" borderId="0" xfId="86" applyFont="1" applyAlignment="1">
      <alignment horizontal="left" vertical="center"/>
    </xf>
    <xf numFmtId="0" fontId="78" fillId="0" borderId="0" xfId="86" applyFont="1" applyAlignment="1">
      <alignment horizontal="right" vertical="center"/>
    </xf>
    <xf numFmtId="0" fontId="7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3" fillId="33" borderId="0" xfId="0" applyFont="1" applyFill="1" applyAlignment="1">
      <alignment vertical="center"/>
    </xf>
    <xf numFmtId="10" fontId="74" fillId="0" borderId="0" xfId="86" applyNumberFormat="1" applyFont="1">
      <alignment vertical="center"/>
    </xf>
    <xf numFmtId="0" fontId="76" fillId="0" borderId="0" xfId="85" applyFont="1">
      <alignment vertical="center"/>
    </xf>
    <xf numFmtId="0" fontId="75" fillId="0" borderId="0" xfId="81" applyFont="1">
      <alignment/>
      <protection/>
    </xf>
    <xf numFmtId="0" fontId="75" fillId="0" borderId="0" xfId="75" applyFont="1" applyAlignment="1">
      <alignment horizontal="right" vertical="center"/>
    </xf>
    <xf numFmtId="0" fontId="75" fillId="33" borderId="0" xfId="86" applyFont="1" applyFill="1">
      <alignment vertical="center"/>
    </xf>
    <xf numFmtId="184" fontId="74" fillId="33" borderId="0" xfId="86" applyNumberFormat="1" applyFont="1" applyFill="1" applyAlignment="1">
      <alignment horizontal="right" vertical="center"/>
    </xf>
    <xf numFmtId="0" fontId="77" fillId="33" borderId="0" xfId="86" applyFont="1" applyFill="1">
      <alignment vertical="center"/>
    </xf>
    <xf numFmtId="0" fontId="75" fillId="0" borderId="0" xfId="0" applyFont="1" applyAlignment="1">
      <alignment horizontal="left"/>
    </xf>
    <xf numFmtId="0" fontId="84" fillId="0" borderId="0" xfId="0" applyFont="1" applyAlignment="1">
      <alignment vertical="center"/>
    </xf>
    <xf numFmtId="0" fontId="10" fillId="33" borderId="0" xfId="71" applyFont="1" applyFill="1" applyAlignment="1">
      <alignment horizontal="left" vertical="center"/>
      <protection/>
    </xf>
    <xf numFmtId="0" fontId="78" fillId="0" borderId="0" xfId="0" applyFont="1" applyAlignment="1">
      <alignment horizontal="right" vertical="center"/>
    </xf>
    <xf numFmtId="0" fontId="4" fillId="0" borderId="0" xfId="64" applyFont="1" applyAlignment="1">
      <alignment horizontal="left"/>
      <protection/>
    </xf>
    <xf numFmtId="0" fontId="4" fillId="33" borderId="0" xfId="71" applyFont="1" applyFill="1" applyAlignment="1">
      <alignment horizontal="left" vertical="center"/>
      <protection/>
    </xf>
    <xf numFmtId="0" fontId="2" fillId="0" borderId="0" xfId="77" applyFont="1" applyAlignment="1">
      <alignment horizontal="right" vertical="center"/>
      <protection/>
    </xf>
    <xf numFmtId="0" fontId="4" fillId="0" borderId="0" xfId="77" applyFont="1" applyAlignment="1">
      <alignment horizontal="left"/>
      <protection/>
    </xf>
    <xf numFmtId="0" fontId="85" fillId="0" borderId="0" xfId="0" applyFont="1" applyAlignment="1">
      <alignment horizontal="right" vertical="center"/>
    </xf>
    <xf numFmtId="0" fontId="4" fillId="0" borderId="0" xfId="77" applyFont="1" applyAlignment="1">
      <alignment horizontal="left" vertical="center"/>
      <protection/>
    </xf>
    <xf numFmtId="0" fontId="13" fillId="0" borderId="0" xfId="86" applyFont="1" applyAlignment="1">
      <alignment horizontal="right" vertical="center"/>
    </xf>
    <xf numFmtId="0" fontId="4" fillId="0" borderId="0" xfId="81" applyFont="1">
      <alignment/>
      <protection/>
    </xf>
    <xf numFmtId="0" fontId="4" fillId="33" borderId="0" xfId="80" applyFont="1" applyFill="1">
      <alignment vertical="center"/>
      <protection/>
    </xf>
    <xf numFmtId="0" fontId="2" fillId="0" borderId="0" xfId="80" applyFont="1" applyAlignment="1">
      <alignment horizontal="right" vertical="center"/>
      <protection/>
    </xf>
    <xf numFmtId="0" fontId="2" fillId="0" borderId="0" xfId="86" applyFont="1" applyAlignment="1">
      <alignment horizontal="right" vertical="center"/>
    </xf>
    <xf numFmtId="0" fontId="68" fillId="0" borderId="0" xfId="0" applyFont="1" applyAlignment="1">
      <alignment vertical="center"/>
    </xf>
    <xf numFmtId="0" fontId="11" fillId="33" borderId="0" xfId="64" applyFont="1" applyFill="1" applyAlignment="1">
      <alignment horizontal="left"/>
      <protection/>
    </xf>
    <xf numFmtId="0" fontId="7" fillId="33" borderId="0" xfId="64" applyFont="1" applyFill="1" applyAlignment="1">
      <alignment horizontal="left"/>
      <protection/>
    </xf>
    <xf numFmtId="0" fontId="2" fillId="0" borderId="0" xfId="64" applyFont="1" applyAlignment="1">
      <alignment horizontal="right" vertical="center"/>
      <protection/>
    </xf>
    <xf numFmtId="0" fontId="7" fillId="33" borderId="0" xfId="86" applyFont="1" applyFill="1">
      <alignment vertical="center"/>
    </xf>
    <xf numFmtId="0" fontId="7" fillId="33" borderId="0" xfId="71" applyFont="1" applyFill="1" applyAlignment="1">
      <alignment horizontal="left" vertical="center"/>
      <protection/>
    </xf>
    <xf numFmtId="0" fontId="7" fillId="33" borderId="0" xfId="75" applyFont="1" applyFill="1">
      <alignment vertical="center"/>
    </xf>
    <xf numFmtId="0" fontId="4" fillId="0" borderId="0" xfId="80" applyFont="1" applyAlignment="1">
      <alignment/>
      <protection/>
    </xf>
    <xf numFmtId="0" fontId="75" fillId="0" borderId="34" xfId="86" applyFont="1" applyBorder="1">
      <alignment vertical="center"/>
    </xf>
    <xf numFmtId="0" fontId="75" fillId="0" borderId="0" xfId="80" applyFont="1" applyAlignment="1">
      <alignment/>
      <protection/>
    </xf>
    <xf numFmtId="0" fontId="75" fillId="0" borderId="0" xfId="77" applyFont="1" applyAlignment="1">
      <alignment horizontal="right"/>
      <protection/>
    </xf>
    <xf numFmtId="0" fontId="4" fillId="0" borderId="0" xfId="77" applyFont="1" applyAlignment="1">
      <alignment horizontal="right"/>
      <protection/>
    </xf>
    <xf numFmtId="0" fontId="75" fillId="0" borderId="35" xfId="86" applyFont="1" applyBorder="1">
      <alignment vertical="center"/>
    </xf>
    <xf numFmtId="0" fontId="86" fillId="0" borderId="36" xfId="0" applyFont="1" applyBorder="1" applyAlignment="1">
      <alignment vertical="center"/>
    </xf>
    <xf numFmtId="0" fontId="86" fillId="0" borderId="37" xfId="0" applyFont="1" applyBorder="1" applyAlignment="1">
      <alignment vertical="center"/>
    </xf>
    <xf numFmtId="0" fontId="86" fillId="0" borderId="0" xfId="0" applyFont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right" vertical="center"/>
    </xf>
    <xf numFmtId="0" fontId="86" fillId="0" borderId="0" xfId="0" applyFont="1" applyAlignment="1">
      <alignment horizontal="right"/>
    </xf>
    <xf numFmtId="183" fontId="78" fillId="0" borderId="0" xfId="86" applyNumberFormat="1" applyFont="1" applyAlignment="1">
      <alignment horizontal="center" vertical="center"/>
    </xf>
    <xf numFmtId="49" fontId="74" fillId="0" borderId="0" xfId="86" applyNumberFormat="1" applyFont="1">
      <alignment vertical="center"/>
    </xf>
    <xf numFmtId="0" fontId="74" fillId="0" borderId="0" xfId="86" applyFont="1" applyAlignment="1">
      <alignment horizontal="center" vertical="center"/>
    </xf>
    <xf numFmtId="10" fontId="74" fillId="0" borderId="0" xfId="86" applyNumberFormat="1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87" fillId="0" borderId="0" xfId="86" applyFont="1" applyAlignment="1">
      <alignment horizontal="left" vertical="center"/>
    </xf>
    <xf numFmtId="0" fontId="74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" fillId="0" borderId="0" xfId="86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64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74" applyFont="1">
      <alignment vertical="center"/>
    </xf>
    <xf numFmtId="0" fontId="10" fillId="0" borderId="0" xfId="34" applyFont="1">
      <alignment vertical="center"/>
      <protection/>
    </xf>
    <xf numFmtId="0" fontId="7" fillId="0" borderId="0" xfId="0" applyFont="1" applyAlignment="1">
      <alignment vertical="center"/>
    </xf>
    <xf numFmtId="0" fontId="82" fillId="0" borderId="0" xfId="74" applyFont="1">
      <alignment vertical="center"/>
    </xf>
    <xf numFmtId="0" fontId="10" fillId="0" borderId="0" xfId="87" applyFont="1">
      <alignment/>
    </xf>
    <xf numFmtId="0" fontId="4" fillId="0" borderId="0" xfId="74" applyFont="1" applyAlignment="1">
      <alignment horizontal="right" vertical="center"/>
    </xf>
    <xf numFmtId="0" fontId="82" fillId="0" borderId="0" xfId="87" applyFont="1">
      <alignment/>
    </xf>
    <xf numFmtId="0" fontId="10" fillId="0" borderId="13" xfId="86" applyFont="1" applyBorder="1">
      <alignment vertical="center"/>
    </xf>
    <xf numFmtId="0" fontId="10" fillId="0" borderId="16" xfId="86" applyFont="1" applyBorder="1" applyAlignment="1">
      <alignment horizontal="right" vertical="center"/>
    </xf>
    <xf numFmtId="0" fontId="4" fillId="0" borderId="15" xfId="0" applyFont="1" applyBorder="1" applyAlignment="1">
      <alignment horizontal="right"/>
    </xf>
    <xf numFmtId="183" fontId="10" fillId="0" borderId="0" xfId="86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8" fillId="0" borderId="0" xfId="74" applyFont="1">
      <alignment vertical="center"/>
    </xf>
    <xf numFmtId="0" fontId="68" fillId="0" borderId="0" xfId="0" applyFont="1" applyAlignment="1">
      <alignment/>
    </xf>
    <xf numFmtId="0" fontId="68" fillId="0" borderId="0" xfId="86" applyFont="1" applyAlignment="1">
      <alignment horizontal="left" vertical="center"/>
    </xf>
    <xf numFmtId="0" fontId="68" fillId="33" borderId="0" xfId="74" applyFont="1" applyFill="1">
      <alignment vertical="center"/>
    </xf>
    <xf numFmtId="0" fontId="68" fillId="33" borderId="0" xfId="0" applyFont="1" applyFill="1" applyAlignment="1">
      <alignment/>
    </xf>
    <xf numFmtId="0" fontId="68" fillId="33" borderId="0" xfId="86" applyFont="1" applyFill="1" applyAlignment="1">
      <alignment horizontal="left" vertical="center"/>
    </xf>
    <xf numFmtId="0" fontId="68" fillId="33" borderId="0" xfId="86" applyFont="1" applyFill="1" applyAlignment="1">
      <alignment horizontal="right" vertical="center"/>
    </xf>
    <xf numFmtId="0" fontId="68" fillId="33" borderId="0" xfId="0" applyFont="1" applyFill="1" applyAlignment="1">
      <alignment horizontal="right"/>
    </xf>
    <xf numFmtId="0" fontId="0" fillId="0" borderId="0" xfId="75" applyFont="1" applyAlignment="1">
      <alignment/>
    </xf>
    <xf numFmtId="0" fontId="4" fillId="0" borderId="0" xfId="69" applyFont="1">
      <alignment vertical="center"/>
    </xf>
    <xf numFmtId="0" fontId="10" fillId="0" borderId="0" xfId="74" applyFont="1" applyAlignment="1">
      <alignment/>
    </xf>
    <xf numFmtId="0" fontId="4" fillId="0" borderId="0" xfId="69" applyFont="1" applyAlignment="1">
      <alignment/>
    </xf>
    <xf numFmtId="0" fontId="4" fillId="0" borderId="0" xfId="69" applyFont="1" applyAlignment="1">
      <alignment horizontal="right"/>
    </xf>
    <xf numFmtId="0" fontId="4" fillId="0" borderId="0" xfId="75" applyFont="1" applyAlignment="1">
      <alignment/>
    </xf>
    <xf numFmtId="0" fontId="75" fillId="0" borderId="0" xfId="69" applyFont="1" applyAlignment="1">
      <alignment/>
    </xf>
    <xf numFmtId="0" fontId="75" fillId="0" borderId="0" xfId="69" applyFont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88" fillId="0" borderId="0" xfId="0" applyFont="1" applyAlignment="1">
      <alignment horizontal="right"/>
    </xf>
    <xf numFmtId="0" fontId="88" fillId="0" borderId="0" xfId="0" applyFont="1" applyAlignment="1">
      <alignment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183" fontId="15" fillId="0" borderId="0" xfId="0" applyNumberFormat="1" applyFont="1" applyAlignment="1">
      <alignment vertical="center"/>
    </xf>
    <xf numFmtId="10" fontId="15" fillId="0" borderId="0" xfId="0" applyNumberFormat="1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10" fontId="15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left" vertical="center"/>
    </xf>
    <xf numFmtId="0" fontId="16" fillId="0" borderId="0" xfId="86" applyFont="1">
      <alignment vertical="center"/>
    </xf>
    <xf numFmtId="0" fontId="16" fillId="0" borderId="0" xfId="0" applyFont="1" applyAlignment="1">
      <alignment/>
    </xf>
    <xf numFmtId="0" fontId="16" fillId="0" borderId="0" xfId="86" applyFont="1" applyAlignment="1">
      <alignment horizontal="left" vertical="center"/>
    </xf>
    <xf numFmtId="0" fontId="16" fillId="0" borderId="0" xfId="86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86" applyFont="1">
      <alignment vertical="center"/>
    </xf>
    <xf numFmtId="0" fontId="16" fillId="0" borderId="0" xfId="0" applyFont="1" applyAlignment="1">
      <alignment vertical="center"/>
    </xf>
    <xf numFmtId="0" fontId="91" fillId="0" borderId="0" xfId="86" applyFo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2" fillId="0" borderId="18" xfId="0" applyFont="1" applyBorder="1" applyAlignment="1">
      <alignment vertical="center"/>
    </xf>
    <xf numFmtId="0" fontId="91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/>
    </xf>
    <xf numFmtId="0" fontId="76" fillId="33" borderId="0" xfId="86" applyFont="1" applyFill="1">
      <alignment vertical="center"/>
    </xf>
    <xf numFmtId="0" fontId="15" fillId="33" borderId="0" xfId="79" applyFont="1" applyFill="1">
      <alignment vertical="center"/>
      <protection/>
    </xf>
    <xf numFmtId="0" fontId="85" fillId="0" borderId="0" xfId="79" applyFont="1" applyAlignment="1">
      <alignment horizontal="right" vertical="center"/>
      <protection/>
    </xf>
    <xf numFmtId="0" fontId="88" fillId="0" borderId="0" xfId="79" applyFont="1">
      <alignment vertical="center"/>
      <protection/>
    </xf>
    <xf numFmtId="0" fontId="74" fillId="33" borderId="0" xfId="79" applyFont="1" applyFill="1">
      <alignment vertical="center"/>
      <protection/>
    </xf>
    <xf numFmtId="0" fontId="13" fillId="0" borderId="0" xfId="79" applyFont="1" applyAlignment="1">
      <alignment horizontal="right" vertical="center"/>
      <protection/>
    </xf>
    <xf numFmtId="0" fontId="10" fillId="0" borderId="0" xfId="79" applyFont="1">
      <alignment vertical="center"/>
      <protection/>
    </xf>
    <xf numFmtId="0" fontId="78" fillId="33" borderId="0" xfId="79" applyFont="1" applyFill="1">
      <alignment vertical="center"/>
      <protection/>
    </xf>
    <xf numFmtId="0" fontId="78" fillId="0" borderId="0" xfId="79" applyFont="1">
      <alignment vertical="center"/>
      <protection/>
    </xf>
    <xf numFmtId="0" fontId="14" fillId="0" borderId="0" xfId="79" applyFont="1" applyAlignment="1">
      <alignment horizontal="right" vertical="center"/>
      <protection/>
    </xf>
    <xf numFmtId="0" fontId="85" fillId="0" borderId="0" xfId="0" applyFont="1" applyAlignment="1">
      <alignment horizontal="right" vertical="center"/>
    </xf>
    <xf numFmtId="0" fontId="88" fillId="33" borderId="0" xfId="79" applyFont="1" applyFill="1">
      <alignment vertical="center"/>
      <protection/>
    </xf>
    <xf numFmtId="0" fontId="90" fillId="33" borderId="0" xfId="79" applyFont="1" applyFill="1">
      <alignment vertical="center"/>
      <protection/>
    </xf>
    <xf numFmtId="0" fontId="94" fillId="0" borderId="0" xfId="79" applyFont="1" applyAlignment="1">
      <alignment horizontal="right" vertical="center"/>
      <protection/>
    </xf>
    <xf numFmtId="0" fontId="77" fillId="33" borderId="0" xfId="79" applyFont="1" applyFill="1">
      <alignment vertical="center"/>
      <protection/>
    </xf>
    <xf numFmtId="0" fontId="90" fillId="0" borderId="0" xfId="79" applyFont="1">
      <alignment vertical="center"/>
      <protection/>
    </xf>
    <xf numFmtId="0" fontId="4" fillId="0" borderId="38" xfId="86" applyFont="1" applyBorder="1" applyProtection="1">
      <alignment vertical="center"/>
      <protection/>
    </xf>
    <xf numFmtId="0" fontId="4" fillId="0" borderId="39" xfId="86" applyFont="1" applyBorder="1" applyProtection="1">
      <alignment vertical="center"/>
      <protection/>
    </xf>
    <xf numFmtId="0" fontId="10" fillId="0" borderId="0" xfId="86" applyFont="1" applyProtection="1">
      <alignment vertical="center"/>
      <protection/>
    </xf>
    <xf numFmtId="0" fontId="4" fillId="0" borderId="0" xfId="86" applyFont="1" applyAlignment="1" applyProtection="1">
      <alignment horizontal="left" vertical="center"/>
      <protection/>
    </xf>
    <xf numFmtId="0" fontId="4" fillId="0" borderId="0" xfId="86" applyFont="1" applyAlignment="1" applyProtection="1">
      <alignment horizontal="right" vertical="center"/>
      <protection/>
    </xf>
    <xf numFmtId="0" fontId="7" fillId="0" borderId="0" xfId="86" applyFont="1" applyProtection="1">
      <alignment vertical="center"/>
      <protection/>
    </xf>
    <xf numFmtId="0" fontId="4" fillId="0" borderId="40" xfId="86" applyFont="1" applyBorder="1">
      <alignment vertical="center"/>
    </xf>
    <xf numFmtId="0" fontId="4" fillId="0" borderId="41" xfId="86" applyFont="1" applyBorder="1">
      <alignment vertical="center"/>
    </xf>
    <xf numFmtId="182" fontId="3" fillId="0" borderId="14" xfId="0" applyNumberFormat="1" applyFont="1" applyFill="1" applyBorder="1" applyAlignment="1">
      <alignment horizontal="left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182" fontId="3" fillId="0" borderId="33" xfId="0" applyNumberFormat="1" applyFont="1" applyFill="1" applyBorder="1" applyAlignment="1">
      <alignment horizontal="left" vertical="center" shrinkToFit="1"/>
    </xf>
    <xf numFmtId="179" fontId="4" fillId="0" borderId="33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right" vertical="center" shrinkToFit="1"/>
    </xf>
    <xf numFmtId="0" fontId="10" fillId="0" borderId="0" xfId="72" applyFont="1" applyAlignment="1">
      <alignment horizontal="left" vertical="center"/>
      <protection/>
    </xf>
    <xf numFmtId="0" fontId="0" fillId="0" borderId="0" xfId="66" applyFont="1">
      <alignment vertical="center"/>
      <protection/>
    </xf>
    <xf numFmtId="0" fontId="10" fillId="0" borderId="42" xfId="72" applyFont="1" applyBorder="1" applyAlignment="1">
      <alignment horizontal="left" vertical="center"/>
      <protection/>
    </xf>
    <xf numFmtId="0" fontId="7" fillId="0" borderId="43" xfId="72" applyFont="1" applyBorder="1" applyAlignment="1">
      <alignment horizontal="left" vertical="center"/>
      <protection/>
    </xf>
    <xf numFmtId="0" fontId="10" fillId="0" borderId="44" xfId="72" applyFont="1" applyBorder="1" applyAlignment="1">
      <alignment horizontal="left" vertical="center"/>
      <protection/>
    </xf>
    <xf numFmtId="0" fontId="10" fillId="0" borderId="45" xfId="72" applyFont="1" applyBorder="1" applyAlignment="1">
      <alignment horizontal="left" vertical="center"/>
      <protection/>
    </xf>
    <xf numFmtId="0" fontId="7" fillId="0" borderId="46" xfId="72" applyFont="1" applyBorder="1" applyAlignment="1">
      <alignment horizontal="left" vertical="center"/>
      <protection/>
    </xf>
    <xf numFmtId="0" fontId="10" fillId="0" borderId="46" xfId="72" applyFont="1" applyBorder="1" applyAlignment="1">
      <alignment horizontal="left" vertical="center"/>
      <protection/>
    </xf>
    <xf numFmtId="0" fontId="10" fillId="0" borderId="47" xfId="72" applyFont="1" applyBorder="1" applyAlignment="1">
      <alignment horizontal="left" vertical="center"/>
      <protection/>
    </xf>
    <xf numFmtId="0" fontId="10" fillId="0" borderId="43" xfId="72" applyFont="1" applyBorder="1" applyAlignment="1">
      <alignment horizontal="left" vertical="center"/>
      <protection/>
    </xf>
    <xf numFmtId="0" fontId="10" fillId="0" borderId="48" xfId="72" applyFont="1" applyBorder="1" applyAlignment="1">
      <alignment horizontal="left" vertical="center"/>
      <protection/>
    </xf>
    <xf numFmtId="0" fontId="10" fillId="0" borderId="13" xfId="72" applyFont="1" applyBorder="1">
      <alignment vertical="center"/>
      <protection/>
    </xf>
    <xf numFmtId="0" fontId="10" fillId="0" borderId="49" xfId="72" applyFont="1" applyBorder="1" applyAlignment="1">
      <alignment horizontal="left" vertical="center"/>
      <protection/>
    </xf>
    <xf numFmtId="0" fontId="10" fillId="0" borderId="0" xfId="73" applyFont="1" applyAlignment="1">
      <alignment horizontal="left" vertical="center"/>
      <protection/>
    </xf>
    <xf numFmtId="0" fontId="10" fillId="0" borderId="50" xfId="73" applyFont="1" applyBorder="1" applyAlignment="1">
      <alignment horizontal="left" vertical="center"/>
      <protection/>
    </xf>
    <xf numFmtId="0" fontId="10" fillId="0" borderId="51" xfId="73" applyFont="1" applyBorder="1">
      <alignment vertical="center"/>
      <protection/>
    </xf>
    <xf numFmtId="0" fontId="10" fillId="0" borderId="12" xfId="73" applyFont="1" applyBorder="1" applyAlignment="1">
      <alignment horizontal="left" vertical="center"/>
      <protection/>
    </xf>
    <xf numFmtId="0" fontId="0" fillId="0" borderId="0" xfId="83" applyFont="1">
      <alignment vertical="center"/>
      <protection/>
    </xf>
    <xf numFmtId="0" fontId="68" fillId="0" borderId="51" xfId="73" applyFont="1" applyBorder="1">
      <alignment vertical="center"/>
      <protection/>
    </xf>
    <xf numFmtId="0" fontId="1" fillId="0" borderId="0" xfId="83">
      <alignment vertical="center"/>
      <protection/>
    </xf>
    <xf numFmtId="0" fontId="68" fillId="0" borderId="0" xfId="73" applyFont="1" applyAlignment="1">
      <alignment horizontal="left" vertical="center"/>
      <protection/>
    </xf>
    <xf numFmtId="0" fontId="68" fillId="0" borderId="50" xfId="73" applyFont="1" applyBorder="1" applyAlignment="1">
      <alignment horizontal="left" vertical="center"/>
      <protection/>
    </xf>
    <xf numFmtId="0" fontId="68" fillId="0" borderId="12" xfId="73" applyFont="1" applyBorder="1" applyAlignment="1">
      <alignment horizontal="left" vertical="center"/>
      <protection/>
    </xf>
    <xf numFmtId="0" fontId="55" fillId="0" borderId="0" xfId="83" applyFont="1">
      <alignment vertical="center"/>
      <protection/>
    </xf>
    <xf numFmtId="0" fontId="82" fillId="0" borderId="0" xfId="73" applyFont="1" applyAlignment="1">
      <alignment horizontal="left" vertical="center"/>
      <protection/>
    </xf>
    <xf numFmtId="0" fontId="82" fillId="0" borderId="50" xfId="73" applyFont="1" applyBorder="1" applyAlignment="1">
      <alignment horizontal="left" vertical="center"/>
      <protection/>
    </xf>
    <xf numFmtId="0" fontId="82" fillId="0" borderId="12" xfId="73" applyFont="1" applyBorder="1" applyAlignment="1">
      <alignment horizontal="left" vertical="center"/>
      <protection/>
    </xf>
    <xf numFmtId="0" fontId="64" fillId="0" borderId="0" xfId="83" applyFont="1">
      <alignment vertical="center"/>
      <protection/>
    </xf>
    <xf numFmtId="0" fontId="10" fillId="0" borderId="52" xfId="73" applyFont="1" applyBorder="1" applyAlignment="1">
      <alignment horizontal="left" vertical="center"/>
      <protection/>
    </xf>
    <xf numFmtId="0" fontId="82" fillId="0" borderId="51" xfId="73" applyFont="1" applyBorder="1">
      <alignment vertical="center"/>
      <protection/>
    </xf>
    <xf numFmtId="0" fontId="68" fillId="0" borderId="53" xfId="73" applyFont="1" applyBorder="1">
      <alignment vertical="center"/>
      <protection/>
    </xf>
    <xf numFmtId="0" fontId="68" fillId="0" borderId="54" xfId="73" applyFont="1" applyBorder="1">
      <alignment vertical="center"/>
      <protection/>
    </xf>
    <xf numFmtId="0" fontId="68" fillId="0" borderId="55" xfId="73" applyFont="1" applyBorder="1">
      <alignment vertical="center"/>
      <protection/>
    </xf>
    <xf numFmtId="0" fontId="68" fillId="0" borderId="56" xfId="73" applyFont="1" applyBorder="1">
      <alignment vertical="center"/>
      <protection/>
    </xf>
    <xf numFmtId="0" fontId="68" fillId="0" borderId="57" xfId="73" applyFont="1" applyBorder="1">
      <alignment vertical="center"/>
      <protection/>
    </xf>
    <xf numFmtId="0" fontId="68" fillId="0" borderId="52" xfId="73" applyFont="1" applyBorder="1" applyAlignment="1">
      <alignment horizontal="left" vertical="center"/>
      <protection/>
    </xf>
    <xf numFmtId="0" fontId="95" fillId="0" borderId="0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NumberFormat="1" applyFont="1" applyFill="1" applyBorder="1" applyAlignment="1">
      <alignment horizontal="center" vertical="center" shrinkToFit="1"/>
    </xf>
    <xf numFmtId="0" fontId="4" fillId="0" borderId="58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0" xfId="0" applyNumberFormat="1" applyFont="1" applyFill="1" applyBorder="1" applyAlignment="1">
      <alignment horizontal="center" vertical="center" shrinkToFit="1"/>
    </xf>
    <xf numFmtId="0" fontId="82" fillId="0" borderId="0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3" xfId="0" applyNumberFormat="1" applyFont="1" applyFill="1" applyBorder="1" applyAlignment="1" applyProtection="1">
      <alignment vertical="center" shrinkToFit="1"/>
      <protection locked="0"/>
    </xf>
    <xf numFmtId="0" fontId="82" fillId="0" borderId="20" xfId="0" applyNumberFormat="1" applyFont="1" applyFill="1" applyBorder="1" applyAlignment="1" applyProtection="1">
      <alignment vertical="center" shrinkToFit="1"/>
      <protection locked="0"/>
    </xf>
    <xf numFmtId="0" fontId="8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7" xfId="0" applyNumberFormat="1" applyFont="1" applyFill="1" applyBorder="1" applyAlignment="1" applyProtection="1">
      <alignment vertical="center" shrinkToFit="1"/>
      <protection locked="0"/>
    </xf>
    <xf numFmtId="0" fontId="82" fillId="0" borderId="13" xfId="0" applyNumberFormat="1" applyFont="1" applyFill="1" applyBorder="1" applyAlignment="1">
      <alignment vertical="center" shrinkToFit="1"/>
    </xf>
    <xf numFmtId="0" fontId="82" fillId="0" borderId="20" xfId="0" applyNumberFormat="1" applyFont="1" applyFill="1" applyBorder="1" applyAlignment="1">
      <alignment vertical="center" shrinkToFit="1"/>
    </xf>
    <xf numFmtId="0" fontId="8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>
      <alignment vertical="center" shrinkToFit="1"/>
    </xf>
    <xf numFmtId="0" fontId="96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96" fillId="0" borderId="51" xfId="0" applyNumberFormat="1" applyFont="1" applyFill="1" applyBorder="1" applyAlignment="1">
      <alignment horizontal="center" vertical="center" shrinkToFit="1"/>
    </xf>
    <xf numFmtId="0" fontId="96" fillId="0" borderId="61" xfId="0" applyNumberFormat="1" applyFont="1" applyFill="1" applyBorder="1" applyAlignment="1">
      <alignment horizontal="center" vertical="center" shrinkToFit="1"/>
    </xf>
    <xf numFmtId="0" fontId="96" fillId="0" borderId="26" xfId="0" applyNumberFormat="1" applyFont="1" applyFill="1" applyBorder="1" applyAlignment="1">
      <alignment horizontal="center" vertical="center" shrinkToFit="1"/>
    </xf>
    <xf numFmtId="0" fontId="96" fillId="0" borderId="27" xfId="0" applyNumberFormat="1" applyFont="1" applyFill="1" applyBorder="1" applyAlignment="1">
      <alignment horizontal="center" vertical="center" shrinkToFit="1"/>
    </xf>
    <xf numFmtId="0" fontId="96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96" fillId="0" borderId="0" xfId="0" applyNumberFormat="1" applyFont="1" applyFill="1" applyBorder="1" applyAlignment="1">
      <alignment horizontal="center" vertical="center" shrinkToFit="1"/>
    </xf>
    <xf numFmtId="0" fontId="9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6" fillId="0" borderId="16" xfId="0" applyNumberFormat="1" applyFont="1" applyFill="1" applyBorder="1" applyAlignment="1">
      <alignment horizontal="center" vertical="center" shrinkToFit="1"/>
    </xf>
    <xf numFmtId="0" fontId="9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6" fillId="0" borderId="13" xfId="0" applyNumberFormat="1" applyFont="1" applyFill="1" applyBorder="1" applyAlignment="1">
      <alignment horizontal="center" vertical="center" shrinkToFit="1"/>
    </xf>
    <xf numFmtId="0" fontId="96" fillId="0" borderId="20" xfId="0" applyNumberFormat="1" applyFont="1" applyFill="1" applyBorder="1" applyAlignment="1">
      <alignment horizontal="center" vertical="center" shrinkToFit="1"/>
    </xf>
    <xf numFmtId="0" fontId="9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96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>
      <alignment vertical="center" shrinkToFit="1"/>
    </xf>
    <xf numFmtId="0" fontId="4" fillId="0" borderId="63" xfId="0" applyNumberFormat="1" applyFont="1" applyFill="1" applyBorder="1" applyAlignment="1">
      <alignment vertical="center" shrinkToFit="1"/>
    </xf>
    <xf numFmtId="0" fontId="4" fillId="0" borderId="64" xfId="0" applyNumberFormat="1" applyFont="1" applyFill="1" applyBorder="1" applyAlignment="1">
      <alignment vertical="center" shrinkToFit="1"/>
    </xf>
    <xf numFmtId="0" fontId="0" fillId="0" borderId="62" xfId="0" applyNumberFormat="1" applyFont="1" applyFill="1" applyBorder="1" applyAlignment="1">
      <alignment vertical="center" shrinkToFit="1"/>
    </xf>
    <xf numFmtId="0" fontId="0" fillId="0" borderId="65" xfId="0" applyNumberFormat="1" applyFont="1" applyFill="1" applyBorder="1" applyAlignment="1">
      <alignment vertical="center" shrinkToFit="1"/>
    </xf>
    <xf numFmtId="0" fontId="0" fillId="0" borderId="66" xfId="0" applyNumberFormat="1" applyFont="1" applyFill="1" applyBorder="1" applyAlignment="1">
      <alignment vertical="center" shrinkToFit="1"/>
    </xf>
    <xf numFmtId="0" fontId="4" fillId="0" borderId="67" xfId="0" applyNumberFormat="1" applyFont="1" applyFill="1" applyBorder="1" applyAlignment="1">
      <alignment vertical="center" shrinkToFit="1"/>
    </xf>
    <xf numFmtId="0" fontId="4" fillId="0" borderId="67" xfId="0" applyNumberFormat="1" applyFont="1" applyFill="1" applyBorder="1" applyAlignment="1" quotePrefix="1">
      <alignment vertical="center" shrinkToFit="1"/>
    </xf>
    <xf numFmtId="0" fontId="4" fillId="0" borderId="68" xfId="0" applyNumberFormat="1" applyFont="1" applyFill="1" applyBorder="1" applyAlignment="1">
      <alignment vertical="center" shrinkToFit="1"/>
    </xf>
    <xf numFmtId="0" fontId="4" fillId="0" borderId="69" xfId="0" applyNumberFormat="1" applyFont="1" applyFill="1" applyBorder="1" applyAlignment="1" applyProtection="1">
      <alignment vertical="center" shrinkToFit="1"/>
      <protection locked="0"/>
    </xf>
    <xf numFmtId="0" fontId="4" fillId="0" borderId="65" xfId="0" applyNumberFormat="1" applyFont="1" applyFill="1" applyBorder="1" applyAlignment="1" applyProtection="1">
      <alignment vertical="center" shrinkToFit="1"/>
      <protection locked="0"/>
    </xf>
    <xf numFmtId="0" fontId="4" fillId="0" borderId="70" xfId="0" applyNumberFormat="1" applyFont="1" applyFill="1" applyBorder="1" applyAlignment="1">
      <alignment vertical="center" shrinkToFit="1"/>
    </xf>
    <xf numFmtId="0" fontId="4" fillId="0" borderId="71" xfId="0" applyNumberFormat="1" applyFont="1" applyFill="1" applyBorder="1" applyAlignment="1">
      <alignment vertical="center" shrinkToFit="1"/>
    </xf>
    <xf numFmtId="0" fontId="4" fillId="0" borderId="65" xfId="0" applyNumberFormat="1" applyFont="1" applyFill="1" applyBorder="1" applyAlignment="1">
      <alignment vertical="center" shrinkToFit="1"/>
    </xf>
    <xf numFmtId="0" fontId="0" fillId="0" borderId="68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right" vertical="center" shrinkToFit="1"/>
    </xf>
    <xf numFmtId="0" fontId="4" fillId="0" borderId="11" xfId="0" applyNumberFormat="1" applyFont="1" applyFill="1" applyBorder="1" applyAlignment="1">
      <alignment horizontal="right" vertical="center" shrinkToFit="1"/>
    </xf>
    <xf numFmtId="0" fontId="4" fillId="0" borderId="19" xfId="0" applyNumberFormat="1" applyFont="1" applyFill="1" applyBorder="1" applyAlignment="1">
      <alignment horizontal="right" vertical="center" shrinkToFit="1"/>
    </xf>
    <xf numFmtId="0" fontId="0" fillId="0" borderId="67" xfId="0" applyNumberFormat="1" applyFont="1" applyFill="1" applyBorder="1" applyAlignment="1">
      <alignment vertical="center" shrinkToFit="1"/>
    </xf>
    <xf numFmtId="0" fontId="0" fillId="0" borderId="67" xfId="0" applyNumberFormat="1" applyFont="1" applyFill="1" applyBorder="1" applyAlignment="1">
      <alignment horizontal="center" vertical="center" shrinkToFit="1"/>
    </xf>
    <xf numFmtId="0" fontId="0" fillId="0" borderId="72" xfId="0" applyNumberFormat="1" applyFont="1" applyFill="1" applyBorder="1" applyAlignment="1">
      <alignment vertical="center" shrinkToFit="1"/>
    </xf>
    <xf numFmtId="0" fontId="0" fillId="0" borderId="72" xfId="0" applyNumberFormat="1" applyFont="1" applyFill="1" applyBorder="1" applyAlignment="1">
      <alignment horizontal="center" vertical="center" shrinkToFit="1"/>
    </xf>
    <xf numFmtId="0" fontId="0" fillId="0" borderId="73" xfId="0" applyNumberFormat="1" applyFont="1" applyFill="1" applyBorder="1" applyAlignment="1">
      <alignment horizontal="center" vertical="center" shrinkToFit="1"/>
    </xf>
    <xf numFmtId="0" fontId="4" fillId="0" borderId="74" xfId="0" applyNumberFormat="1" applyFont="1" applyFill="1" applyBorder="1" applyAlignment="1">
      <alignment vertical="center" shrinkToFit="1"/>
    </xf>
    <xf numFmtId="0" fontId="0" fillId="0" borderId="75" xfId="0" applyNumberFormat="1" applyFont="1" applyFill="1" applyBorder="1" applyAlignment="1">
      <alignment vertical="center" shrinkToFit="1"/>
    </xf>
    <xf numFmtId="0" fontId="0" fillId="0" borderId="51" xfId="0" applyNumberFormat="1" applyFont="1" applyFill="1" applyBorder="1" applyAlignment="1">
      <alignment vertical="center" shrinkToFit="1"/>
    </xf>
    <xf numFmtId="0" fontId="5" fillId="0" borderId="51" xfId="0" applyNumberFormat="1" applyFont="1" applyFill="1" applyBorder="1" applyAlignment="1">
      <alignment horizontal="center" vertical="center" shrinkToFit="1"/>
    </xf>
    <xf numFmtId="56" fontId="21" fillId="0" borderId="76" xfId="0" applyNumberFormat="1" applyFont="1" applyFill="1" applyBorder="1" applyAlignment="1" quotePrefix="1">
      <alignment vertical="center" shrinkToFit="1"/>
    </xf>
    <xf numFmtId="0" fontId="10" fillId="0" borderId="51" xfId="72" applyFont="1" applyBorder="1" applyAlignment="1">
      <alignment horizontal="left" vertical="center"/>
      <protection/>
    </xf>
    <xf numFmtId="0" fontId="7" fillId="0" borderId="77" xfId="72" applyFont="1" applyBorder="1" applyAlignment="1">
      <alignment horizontal="left" vertical="center"/>
      <protection/>
    </xf>
    <xf numFmtId="0" fontId="7" fillId="0" borderId="78" xfId="72" applyFont="1" applyBorder="1" applyAlignment="1">
      <alignment horizontal="left" vertical="center"/>
      <protection/>
    </xf>
    <xf numFmtId="0" fontId="10" fillId="0" borderId="79" xfId="72" applyFont="1" applyBorder="1" applyAlignment="1">
      <alignment horizontal="center" vertical="center"/>
      <protection/>
    </xf>
    <xf numFmtId="0" fontId="10" fillId="0" borderId="78" xfId="72" applyFont="1" applyBorder="1" applyAlignment="1">
      <alignment horizontal="center" vertical="center"/>
      <protection/>
    </xf>
    <xf numFmtId="0" fontId="10" fillId="0" borderId="80" xfId="72" applyFont="1" applyBorder="1" applyAlignment="1">
      <alignment horizontal="center" vertical="center"/>
      <protection/>
    </xf>
    <xf numFmtId="0" fontId="10" fillId="0" borderId="81" xfId="72" applyFont="1" applyBorder="1" applyAlignment="1">
      <alignment horizontal="center" vertical="center"/>
      <protection/>
    </xf>
    <xf numFmtId="0" fontId="7" fillId="0" borderId="48" xfId="72" applyFont="1" applyBorder="1" applyAlignment="1">
      <alignment horizontal="left" vertical="center" textRotation="90"/>
      <protection/>
    </xf>
    <xf numFmtId="0" fontId="7" fillId="0" borderId="43" xfId="72" applyFont="1" applyBorder="1" applyAlignment="1">
      <alignment horizontal="left" vertical="center" textRotation="90"/>
      <protection/>
    </xf>
    <xf numFmtId="0" fontId="7" fillId="0" borderId="82" xfId="72" applyFont="1" applyBorder="1" applyAlignment="1">
      <alignment horizontal="left" vertical="center" textRotation="90"/>
      <protection/>
    </xf>
    <xf numFmtId="0" fontId="10" fillId="0" borderId="44" xfId="72" applyFont="1" applyBorder="1" applyAlignment="1">
      <alignment horizontal="left" vertical="center"/>
      <protection/>
    </xf>
    <xf numFmtId="0" fontId="10" fillId="0" borderId="45" xfId="72" applyFont="1" applyBorder="1" applyAlignment="1">
      <alignment horizontal="left" vertical="center"/>
      <protection/>
    </xf>
    <xf numFmtId="0" fontId="10" fillId="0" borderId="83" xfId="72" applyFont="1" applyBorder="1" applyAlignment="1">
      <alignment horizontal="left" vertical="center"/>
      <protection/>
    </xf>
    <xf numFmtId="0" fontId="10" fillId="0" borderId="84" xfId="72" applyFont="1" applyBorder="1" applyAlignment="1">
      <alignment horizontal="left" vertical="center"/>
      <protection/>
    </xf>
    <xf numFmtId="0" fontId="10" fillId="0" borderId="85" xfId="72" applyFont="1" applyBorder="1" applyAlignment="1">
      <alignment horizontal="left" vertical="center"/>
      <protection/>
    </xf>
    <xf numFmtId="0" fontId="10" fillId="0" borderId="86" xfId="72" applyFont="1" applyBorder="1" applyAlignment="1">
      <alignment horizontal="left" vertical="center"/>
      <protection/>
    </xf>
    <xf numFmtId="0" fontId="10" fillId="0" borderId="87" xfId="72" applyFont="1" applyBorder="1" applyAlignment="1">
      <alignment horizontal="left" vertical="center"/>
      <protection/>
    </xf>
    <xf numFmtId="0" fontId="10" fillId="0" borderId="88" xfId="72" applyFont="1" applyBorder="1" applyAlignment="1">
      <alignment horizontal="left" vertical="center"/>
      <protection/>
    </xf>
    <xf numFmtId="0" fontId="10" fillId="0" borderId="89" xfId="72" applyFont="1" applyBorder="1" applyAlignment="1">
      <alignment horizontal="left" vertical="center"/>
      <protection/>
    </xf>
    <xf numFmtId="0" fontId="10" fillId="0" borderId="90" xfId="72" applyFont="1" applyBorder="1" applyAlignment="1">
      <alignment horizontal="left" vertical="center"/>
      <protection/>
    </xf>
    <xf numFmtId="0" fontId="10" fillId="0" borderId="91" xfId="72" applyFont="1" applyBorder="1" applyAlignment="1">
      <alignment horizontal="left" vertical="center"/>
      <protection/>
    </xf>
    <xf numFmtId="0" fontId="10" fillId="0" borderId="26" xfId="72" applyFont="1" applyBorder="1" applyAlignment="1">
      <alignment horizontal="left" vertical="center"/>
      <protection/>
    </xf>
    <xf numFmtId="0" fontId="10" fillId="0" borderId="77" xfId="72" applyFont="1" applyBorder="1" applyAlignment="1">
      <alignment horizontal="left" vertical="center"/>
      <protection/>
    </xf>
    <xf numFmtId="0" fontId="10" fillId="0" borderId="78" xfId="72" applyFont="1" applyBorder="1" applyAlignment="1">
      <alignment horizontal="left" vertical="center"/>
      <protection/>
    </xf>
    <xf numFmtId="0" fontId="10" fillId="0" borderId="81" xfId="72" applyFont="1" applyBorder="1" applyAlignment="1">
      <alignment horizontal="left" vertical="center"/>
      <protection/>
    </xf>
    <xf numFmtId="0" fontId="10" fillId="0" borderId="92" xfId="72" applyFont="1" applyBorder="1" applyAlignment="1">
      <alignment horizontal="left" vertical="center"/>
      <protection/>
    </xf>
    <xf numFmtId="0" fontId="10" fillId="0" borderId="93" xfId="72" applyFont="1" applyBorder="1" applyAlignment="1">
      <alignment horizontal="left" vertical="center"/>
      <protection/>
    </xf>
    <xf numFmtId="0" fontId="10" fillId="0" borderId="94" xfId="72" applyFont="1" applyBorder="1" applyAlignment="1">
      <alignment horizontal="left" vertical="center"/>
      <protection/>
    </xf>
    <xf numFmtId="0" fontId="10" fillId="0" borderId="95" xfId="72" applyFont="1" applyBorder="1" applyAlignment="1">
      <alignment horizontal="left" vertical="center"/>
      <protection/>
    </xf>
    <xf numFmtId="0" fontId="10" fillId="0" borderId="96" xfId="72" applyFont="1" applyBorder="1" applyAlignment="1">
      <alignment horizontal="left" vertical="center"/>
      <protection/>
    </xf>
    <xf numFmtId="0" fontId="10" fillId="0" borderId="97" xfId="72" applyFont="1" applyBorder="1" applyAlignment="1">
      <alignment horizontal="left" vertical="center"/>
      <protection/>
    </xf>
    <xf numFmtId="0" fontId="10" fillId="0" borderId="98" xfId="72" applyFont="1" applyBorder="1" applyAlignment="1">
      <alignment horizontal="left" vertical="center"/>
      <protection/>
    </xf>
    <xf numFmtId="0" fontId="10" fillId="0" borderId="99" xfId="72" applyFont="1" applyBorder="1" applyAlignment="1">
      <alignment horizontal="left" vertical="center"/>
      <protection/>
    </xf>
    <xf numFmtId="0" fontId="10" fillId="0" borderId="100" xfId="72" applyFont="1" applyBorder="1" applyAlignment="1">
      <alignment horizontal="left" vertical="center"/>
      <protection/>
    </xf>
    <xf numFmtId="0" fontId="10" fillId="0" borderId="39" xfId="72" applyFont="1" applyBorder="1" applyAlignment="1">
      <alignment horizontal="left" vertical="center"/>
      <protection/>
    </xf>
    <xf numFmtId="0" fontId="10" fillId="0" borderId="101" xfId="72" applyFont="1" applyBorder="1" applyAlignment="1">
      <alignment horizontal="left" vertical="center"/>
      <protection/>
    </xf>
    <xf numFmtId="0" fontId="10" fillId="0" borderId="41" xfId="72" applyFont="1" applyBorder="1" applyAlignment="1">
      <alignment horizontal="left" vertical="center"/>
      <protection/>
    </xf>
    <xf numFmtId="0" fontId="10" fillId="0" borderId="102" xfId="72" applyFont="1" applyBorder="1" applyAlignment="1">
      <alignment horizontal="left" vertical="center"/>
      <protection/>
    </xf>
    <xf numFmtId="0" fontId="10" fillId="0" borderId="18" xfId="72" applyFont="1" applyBorder="1" applyAlignment="1">
      <alignment horizontal="left" vertical="center"/>
      <protection/>
    </xf>
    <xf numFmtId="0" fontId="10" fillId="0" borderId="103" xfId="72" applyFont="1" applyBorder="1" applyAlignment="1">
      <alignment horizontal="left" vertical="center"/>
      <protection/>
    </xf>
    <xf numFmtId="0" fontId="10" fillId="0" borderId="104" xfId="72" applyFont="1" applyBorder="1" applyAlignment="1">
      <alignment horizontal="left" vertical="center"/>
      <protection/>
    </xf>
    <xf numFmtId="0" fontId="10" fillId="0" borderId="24" xfId="72" applyFont="1" applyBorder="1" applyAlignment="1">
      <alignment horizontal="left" vertical="center"/>
      <protection/>
    </xf>
    <xf numFmtId="0" fontId="10" fillId="0" borderId="105" xfId="72" applyFont="1" applyBorder="1" applyAlignment="1">
      <alignment horizontal="left" vertical="center"/>
      <protection/>
    </xf>
    <xf numFmtId="0" fontId="10" fillId="0" borderId="86" xfId="72" applyFont="1" applyBorder="1" applyAlignment="1">
      <alignment horizontal="center" vertical="center"/>
      <protection/>
    </xf>
    <xf numFmtId="0" fontId="10" fillId="0" borderId="45" xfId="72" applyFont="1" applyBorder="1" applyAlignment="1">
      <alignment horizontal="center" vertical="center"/>
      <protection/>
    </xf>
    <xf numFmtId="0" fontId="10" fillId="0" borderId="84" xfId="72" applyFont="1" applyBorder="1" applyAlignment="1">
      <alignment horizontal="center" vertical="center"/>
      <protection/>
    </xf>
    <xf numFmtId="0" fontId="10" fillId="0" borderId="60" xfId="73" applyFont="1" applyBorder="1" applyAlignment="1">
      <alignment horizontal="left" vertical="center"/>
      <protection/>
    </xf>
    <xf numFmtId="0" fontId="10" fillId="0" borderId="106" xfId="73" applyFont="1" applyBorder="1" applyAlignment="1">
      <alignment horizontal="left" vertical="center"/>
      <protection/>
    </xf>
    <xf numFmtId="0" fontId="10" fillId="0" borderId="107" xfId="73" applyFont="1" applyBorder="1" applyAlignment="1">
      <alignment horizontal="left" vertical="center"/>
      <protection/>
    </xf>
    <xf numFmtId="0" fontId="10" fillId="0" borderId="51" xfId="73" applyFont="1" applyBorder="1" applyAlignment="1">
      <alignment horizontal="left" vertical="center"/>
      <protection/>
    </xf>
    <xf numFmtId="0" fontId="10" fillId="0" borderId="61" xfId="73" applyFont="1" applyBorder="1" applyAlignment="1">
      <alignment horizontal="left" vertical="center"/>
      <protection/>
    </xf>
    <xf numFmtId="0" fontId="10" fillId="0" borderId="102" xfId="73" applyFont="1" applyBorder="1" applyAlignment="1">
      <alignment horizontal="left" vertical="center"/>
      <protection/>
    </xf>
    <xf numFmtId="0" fontId="10" fillId="0" borderId="18" xfId="73" applyFont="1" applyBorder="1" applyAlignment="1">
      <alignment horizontal="left" vertical="center"/>
      <protection/>
    </xf>
    <xf numFmtId="0" fontId="10" fillId="0" borderId="24" xfId="73" applyFont="1" applyBorder="1" applyAlignment="1">
      <alignment horizontal="left" vertical="center"/>
      <protection/>
    </xf>
    <xf numFmtId="0" fontId="10" fillId="0" borderId="108" xfId="73" applyFont="1" applyBorder="1" applyAlignment="1">
      <alignment horizontal="left" vertical="center"/>
      <protection/>
    </xf>
    <xf numFmtId="0" fontId="10" fillId="0" borderId="88" xfId="73" applyFont="1" applyBorder="1" applyAlignment="1">
      <alignment horizontal="left" vertical="center"/>
      <protection/>
    </xf>
    <xf numFmtId="0" fontId="10" fillId="0" borderId="109" xfId="73" applyFont="1" applyBorder="1" applyAlignment="1">
      <alignment horizontal="left" vertical="center"/>
      <protection/>
    </xf>
    <xf numFmtId="0" fontId="10" fillId="0" borderId="110" xfId="73" applyFont="1" applyBorder="1" applyAlignment="1">
      <alignment horizontal="left" vertical="center"/>
      <protection/>
    </xf>
    <xf numFmtId="0" fontId="68" fillId="0" borderId="60" xfId="73" applyFont="1" applyBorder="1" applyAlignment="1">
      <alignment horizontal="left" vertical="center"/>
      <protection/>
    </xf>
    <xf numFmtId="0" fontId="68" fillId="0" borderId="106" xfId="73" applyFont="1" applyBorder="1" applyAlignment="1">
      <alignment horizontal="left" vertical="center"/>
      <protection/>
    </xf>
    <xf numFmtId="0" fontId="68" fillId="0" borderId="89" xfId="73" applyFont="1" applyBorder="1" applyAlignment="1">
      <alignment horizontal="left" vertical="center"/>
      <protection/>
    </xf>
    <xf numFmtId="0" fontId="68" fillId="0" borderId="88" xfId="73" applyFont="1" applyBorder="1" applyAlignment="1">
      <alignment horizontal="left" vertical="center"/>
      <protection/>
    </xf>
    <xf numFmtId="0" fontId="68" fillId="0" borderId="90" xfId="73" applyFont="1" applyBorder="1" applyAlignment="1">
      <alignment horizontal="left" vertical="center"/>
      <protection/>
    </xf>
    <xf numFmtId="0" fontId="68" fillId="0" borderId="109" xfId="73" applyFont="1" applyBorder="1" applyAlignment="1">
      <alignment horizontal="left" vertical="center"/>
      <protection/>
    </xf>
    <xf numFmtId="0" fontId="10" fillId="0" borderId="91" xfId="73" applyFont="1" applyBorder="1" applyAlignment="1">
      <alignment horizontal="left" vertical="center"/>
      <protection/>
    </xf>
    <xf numFmtId="0" fontId="7" fillId="0" borderId="89" xfId="73" applyFont="1" applyBorder="1" applyAlignment="1">
      <alignment horizontal="left" vertical="center"/>
      <protection/>
    </xf>
    <xf numFmtId="0" fontId="7" fillId="0" borderId="88" xfId="73" applyFont="1" applyBorder="1" applyAlignment="1">
      <alignment horizontal="left" vertical="center"/>
      <protection/>
    </xf>
    <xf numFmtId="0" fontId="7" fillId="0" borderId="109" xfId="73" applyFont="1" applyBorder="1" applyAlignment="1">
      <alignment horizontal="left" vertical="center"/>
      <protection/>
    </xf>
    <xf numFmtId="0" fontId="68" fillId="0" borderId="28" xfId="73" applyFont="1" applyBorder="1" applyAlignment="1">
      <alignment horizontal="left" vertical="center"/>
      <protection/>
    </xf>
    <xf numFmtId="0" fontId="68" fillId="0" borderId="56" xfId="73" applyFont="1" applyBorder="1" applyAlignment="1">
      <alignment horizontal="left" vertical="center"/>
      <protection/>
    </xf>
    <xf numFmtId="0" fontId="68" fillId="0" borderId="111" xfId="73" applyFont="1" applyBorder="1" applyAlignment="1">
      <alignment horizontal="center" vertical="center"/>
      <protection/>
    </xf>
    <xf numFmtId="0" fontId="68" fillId="0" borderId="26" xfId="73" applyFont="1" applyBorder="1" applyAlignment="1">
      <alignment horizontal="center" vertical="center"/>
      <protection/>
    </xf>
    <xf numFmtId="0" fontId="68" fillId="0" borderId="56" xfId="73" applyFont="1" applyBorder="1" applyAlignment="1">
      <alignment horizontal="center" vertical="center"/>
      <protection/>
    </xf>
    <xf numFmtId="0" fontId="68" fillId="0" borderId="112" xfId="73" applyFont="1" applyBorder="1" applyAlignment="1">
      <alignment horizontal="center" vertical="center"/>
      <protection/>
    </xf>
    <xf numFmtId="0" fontId="68" fillId="0" borderId="92" xfId="72" applyFont="1" applyBorder="1" applyAlignment="1">
      <alignment horizontal="left" vertical="center"/>
      <protection/>
    </xf>
    <xf numFmtId="0" fontId="68" fillId="0" borderId="93" xfId="72" applyFont="1" applyBorder="1" applyAlignment="1">
      <alignment horizontal="left" vertical="center"/>
      <protection/>
    </xf>
    <xf numFmtId="0" fontId="68" fillId="0" borderId="94" xfId="72" applyFont="1" applyBorder="1" applyAlignment="1">
      <alignment horizontal="left" vertical="center"/>
      <protection/>
    </xf>
    <xf numFmtId="0" fontId="68" fillId="0" borderId="51" xfId="73" applyFont="1" applyBorder="1" applyAlignment="1">
      <alignment horizontal="left" vertical="center"/>
      <protection/>
    </xf>
    <xf numFmtId="0" fontId="68" fillId="0" borderId="61" xfId="73" applyFont="1" applyBorder="1" applyAlignment="1">
      <alignment horizontal="left" vertical="center"/>
      <protection/>
    </xf>
    <xf numFmtId="0" fontId="68" fillId="0" borderId="108" xfId="73" applyFont="1" applyBorder="1" applyAlignment="1">
      <alignment horizontal="left" vertical="center"/>
      <protection/>
    </xf>
    <xf numFmtId="0" fontId="68" fillId="0" borderId="91" xfId="73" applyFont="1" applyBorder="1" applyAlignment="1">
      <alignment horizontal="left" vertical="center"/>
      <protection/>
    </xf>
    <xf numFmtId="0" fontId="82" fillId="0" borderId="60" xfId="73" applyFont="1" applyBorder="1" applyAlignment="1">
      <alignment horizontal="left" vertical="center"/>
      <protection/>
    </xf>
    <xf numFmtId="0" fontId="82" fillId="0" borderId="106" xfId="73" applyFont="1" applyBorder="1" applyAlignment="1">
      <alignment horizontal="left" vertical="center"/>
      <protection/>
    </xf>
    <xf numFmtId="0" fontId="82" fillId="0" borderId="107" xfId="73" applyFont="1" applyBorder="1" applyAlignment="1">
      <alignment horizontal="left" vertical="center"/>
      <protection/>
    </xf>
    <xf numFmtId="0" fontId="82" fillId="0" borderId="51" xfId="73" applyFont="1" applyBorder="1" applyAlignment="1">
      <alignment horizontal="left" vertical="center"/>
      <protection/>
    </xf>
    <xf numFmtId="0" fontId="82" fillId="0" borderId="61" xfId="73" applyFont="1" applyBorder="1" applyAlignment="1">
      <alignment horizontal="left" vertical="center"/>
      <protection/>
    </xf>
    <xf numFmtId="0" fontId="82" fillId="0" borderId="102" xfId="73" applyFont="1" applyBorder="1" applyAlignment="1">
      <alignment horizontal="left" vertical="center"/>
      <protection/>
    </xf>
    <xf numFmtId="0" fontId="82" fillId="0" borderId="18" xfId="73" applyFont="1" applyBorder="1" applyAlignment="1">
      <alignment horizontal="left" vertical="center"/>
      <protection/>
    </xf>
    <xf numFmtId="0" fontId="82" fillId="0" borderId="24" xfId="73" applyFont="1" applyBorder="1" applyAlignment="1">
      <alignment horizontal="left" vertical="center"/>
      <protection/>
    </xf>
    <xf numFmtId="0" fontId="82" fillId="0" borderId="108" xfId="73" applyFont="1" applyBorder="1" applyAlignment="1">
      <alignment horizontal="left" vertical="center"/>
      <protection/>
    </xf>
    <xf numFmtId="0" fontId="82" fillId="0" borderId="88" xfId="73" applyFont="1" applyBorder="1" applyAlignment="1">
      <alignment horizontal="left" vertical="center"/>
      <protection/>
    </xf>
    <xf numFmtId="0" fontId="82" fillId="0" borderId="109" xfId="73" applyFont="1" applyBorder="1" applyAlignment="1">
      <alignment horizontal="left" vertical="center"/>
      <protection/>
    </xf>
    <xf numFmtId="0" fontId="82" fillId="0" borderId="110" xfId="73" applyFont="1" applyBorder="1" applyAlignment="1">
      <alignment horizontal="left" vertical="center"/>
      <protection/>
    </xf>
    <xf numFmtId="0" fontId="68" fillId="0" borderId="113" xfId="73" applyFont="1" applyBorder="1" applyAlignment="1">
      <alignment horizontal="center" vertical="center"/>
      <protection/>
    </xf>
    <xf numFmtId="0" fontId="68" fillId="0" borderId="0" xfId="73" applyFont="1" applyBorder="1" applyAlignment="1">
      <alignment horizontal="center" vertical="center"/>
      <protection/>
    </xf>
    <xf numFmtId="0" fontId="10" fillId="0" borderId="79" xfId="72" applyFont="1" applyBorder="1" applyAlignment="1">
      <alignment horizontal="left" vertical="center"/>
      <protection/>
    </xf>
    <xf numFmtId="0" fontId="10" fillId="0" borderId="80" xfId="72" applyFont="1" applyBorder="1" applyAlignment="1">
      <alignment horizontal="left" vertical="center"/>
      <protection/>
    </xf>
    <xf numFmtId="0" fontId="10" fillId="0" borderId="114" xfId="72" applyFont="1" applyBorder="1" applyAlignment="1">
      <alignment horizontal="left" vertical="center"/>
      <protection/>
    </xf>
    <xf numFmtId="0" fontId="10" fillId="0" borderId="115" xfId="72" applyFont="1" applyBorder="1" applyAlignment="1">
      <alignment horizontal="left" vertical="center"/>
      <protection/>
    </xf>
    <xf numFmtId="0" fontId="10" fillId="0" borderId="116" xfId="72" applyFont="1" applyBorder="1" applyAlignment="1">
      <alignment horizontal="left" vertical="center"/>
      <protection/>
    </xf>
    <xf numFmtId="0" fontId="10" fillId="0" borderId="15" xfId="72" applyFont="1" applyBorder="1" applyAlignment="1">
      <alignment horizontal="left" vertical="center"/>
      <protection/>
    </xf>
    <xf numFmtId="0" fontId="10" fillId="0" borderId="0" xfId="72" applyFont="1" applyAlignment="1">
      <alignment horizontal="left" vertical="center"/>
      <protection/>
    </xf>
    <xf numFmtId="0" fontId="68" fillId="0" borderId="53" xfId="73" applyFont="1" applyBorder="1" applyAlignment="1">
      <alignment horizontal="left" vertical="center"/>
      <protection/>
    </xf>
    <xf numFmtId="0" fontId="68" fillId="0" borderId="54" xfId="73" applyFont="1" applyBorder="1" applyAlignment="1">
      <alignment horizontal="left" vertical="center"/>
      <protection/>
    </xf>
    <xf numFmtId="0" fontId="68" fillId="0" borderId="117" xfId="73" applyFont="1" applyBorder="1" applyAlignment="1">
      <alignment horizontal="left" vertical="center"/>
      <protection/>
    </xf>
    <xf numFmtId="0" fontId="10" fillId="0" borderId="118" xfId="72" applyFont="1" applyBorder="1" applyAlignment="1">
      <alignment horizontal="left" vertical="center"/>
      <protection/>
    </xf>
    <xf numFmtId="0" fontId="10" fillId="0" borderId="13" xfId="72" applyFont="1" applyBorder="1" applyAlignment="1">
      <alignment horizontal="left" vertical="center"/>
      <protection/>
    </xf>
    <xf numFmtId="0" fontId="10" fillId="0" borderId="119" xfId="72" applyFont="1" applyBorder="1" applyAlignment="1">
      <alignment horizontal="left" vertical="center"/>
      <protection/>
    </xf>
    <xf numFmtId="0" fontId="68" fillId="0" borderId="107" xfId="73" applyFont="1" applyBorder="1" applyAlignment="1">
      <alignment horizontal="left" vertical="center"/>
      <protection/>
    </xf>
    <xf numFmtId="0" fontId="68" fillId="0" borderId="111" xfId="73" applyFont="1" applyBorder="1" applyAlignment="1">
      <alignment horizontal="left" vertical="center"/>
      <protection/>
    </xf>
    <xf numFmtId="0" fontId="68" fillId="0" borderId="26" xfId="73" applyFont="1" applyBorder="1" applyAlignment="1">
      <alignment horizontal="left" vertical="center"/>
      <protection/>
    </xf>
    <xf numFmtId="0" fontId="68" fillId="0" borderId="112" xfId="73" applyFont="1" applyBorder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shrinkToFit="1"/>
    </xf>
    <xf numFmtId="182" fontId="3" fillId="0" borderId="18" xfId="0" applyNumberFormat="1" applyFont="1" applyFill="1" applyBorder="1" applyAlignment="1">
      <alignment horizontal="left" vertical="center" shrinkToFit="1"/>
    </xf>
    <xf numFmtId="182" fontId="3" fillId="0" borderId="120" xfId="0" applyNumberFormat="1" applyFont="1" applyFill="1" applyBorder="1" applyAlignment="1">
      <alignment horizontal="left" vertical="center" shrinkToFit="1"/>
    </xf>
    <xf numFmtId="182" fontId="3" fillId="0" borderId="0" xfId="0" applyNumberFormat="1" applyFont="1" applyFill="1" applyBorder="1" applyAlignment="1">
      <alignment horizontal="left" vertical="center" shrinkToFit="1"/>
    </xf>
    <xf numFmtId="182" fontId="3" fillId="0" borderId="14" xfId="0" applyNumberFormat="1" applyFont="1" applyFill="1" applyBorder="1" applyAlignment="1">
      <alignment horizontal="left" vertical="center" shrinkToFit="1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121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82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122" xfId="0" applyNumberFormat="1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center" vertical="center" shrinkToFit="1"/>
    </xf>
    <xf numFmtId="2" fontId="4" fillId="0" borderId="25" xfId="0" applyNumberFormat="1" applyFont="1" applyFill="1" applyBorder="1" applyAlignment="1">
      <alignment horizontal="center" vertical="center" shrinkToFit="1"/>
    </xf>
    <xf numFmtId="2" fontId="4" fillId="0" borderId="23" xfId="0" applyNumberFormat="1" applyFont="1" applyFill="1" applyBorder="1" applyAlignment="1">
      <alignment horizontal="center" vertical="center" shrinkToFit="1"/>
    </xf>
    <xf numFmtId="181" fontId="4" fillId="0" borderId="23" xfId="0" applyNumberFormat="1" applyFont="1" applyFill="1" applyBorder="1" applyAlignment="1">
      <alignment horizontal="center" vertical="center" shrinkToFit="1"/>
    </xf>
    <xf numFmtId="181" fontId="4" fillId="0" borderId="123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2" fontId="82" fillId="0" borderId="25" xfId="0" applyNumberFormat="1" applyFont="1" applyFill="1" applyBorder="1" applyAlignment="1">
      <alignment horizontal="center" vertical="center" shrinkToFit="1"/>
    </xf>
    <xf numFmtId="2" fontId="82" fillId="0" borderId="23" xfId="0" applyNumberFormat="1" applyFont="1" applyFill="1" applyBorder="1" applyAlignment="1">
      <alignment horizontal="center" vertical="center" shrinkToFit="1"/>
    </xf>
    <xf numFmtId="181" fontId="82" fillId="0" borderId="23" xfId="0" applyNumberFormat="1" applyFont="1" applyFill="1" applyBorder="1" applyAlignment="1">
      <alignment horizontal="center" vertical="center" shrinkToFit="1"/>
    </xf>
    <xf numFmtId="181" fontId="82" fillId="0" borderId="123" xfId="0" applyNumberFormat="1" applyFont="1" applyFill="1" applyBorder="1" applyAlignment="1">
      <alignment horizontal="center" vertical="center" shrinkToFit="1"/>
    </xf>
    <xf numFmtId="0" fontId="4" fillId="0" borderId="24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180" fontId="4" fillId="0" borderId="18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0" fontId="4" fillId="0" borderId="124" xfId="0" applyNumberFormat="1" applyFont="1" applyFill="1" applyBorder="1" applyAlignment="1">
      <alignment horizontal="center" vertical="center" shrinkToFit="1"/>
    </xf>
    <xf numFmtId="0" fontId="4" fillId="0" borderId="51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left" vertical="center" shrinkToFit="1"/>
    </xf>
    <xf numFmtId="0" fontId="4" fillId="0" borderId="24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4" fillId="0" borderId="16" xfId="0" applyNumberFormat="1" applyFont="1" applyFill="1" applyBorder="1" applyAlignment="1">
      <alignment horizontal="left" vertical="center" shrinkToFit="1"/>
    </xf>
    <xf numFmtId="0" fontId="4" fillId="0" borderId="125" xfId="0" applyNumberFormat="1" applyFont="1" applyFill="1" applyBorder="1" applyAlignment="1">
      <alignment horizontal="center" vertical="center" shrinkToFit="1"/>
    </xf>
    <xf numFmtId="0" fontId="4" fillId="0" borderId="126" xfId="0" applyNumberFormat="1" applyFont="1" applyFill="1" applyBorder="1" applyAlignment="1">
      <alignment horizontal="center" vertical="center" shrinkToFit="1"/>
    </xf>
    <xf numFmtId="0" fontId="4" fillId="0" borderId="102" xfId="0" applyNumberFormat="1" applyFont="1" applyFill="1" applyBorder="1" applyAlignment="1">
      <alignment horizontal="right" vertical="center" shrinkToFit="1"/>
    </xf>
    <xf numFmtId="0" fontId="4" fillId="0" borderId="18" xfId="0" applyNumberFormat="1" applyFont="1" applyFill="1" applyBorder="1" applyAlignment="1">
      <alignment horizontal="right" vertical="center" shrinkToFit="1"/>
    </xf>
    <xf numFmtId="0" fontId="4" fillId="0" borderId="15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2" fontId="4" fillId="0" borderId="0" xfId="0" applyNumberFormat="1" applyFont="1" applyFill="1" applyBorder="1" applyAlignment="1">
      <alignment horizontal="center" vertical="center" shrinkToFit="1"/>
    </xf>
    <xf numFmtId="2" fontId="4" fillId="0" borderId="127" xfId="0" applyNumberFormat="1" applyFont="1" applyFill="1" applyBorder="1" applyAlignment="1">
      <alignment horizontal="center" vertical="center" shrinkToFit="1"/>
    </xf>
    <xf numFmtId="0" fontId="4" fillId="0" borderId="51" xfId="0" applyNumberFormat="1" applyFont="1" applyFill="1" applyBorder="1" applyAlignment="1">
      <alignment horizontal="left" vertical="center" shrinkToFit="1"/>
    </xf>
    <xf numFmtId="0" fontId="4" fillId="0" borderId="61" xfId="0" applyNumberFormat="1" applyFont="1" applyFill="1" applyBorder="1" applyAlignment="1">
      <alignment horizontal="left" vertical="center" shrinkToFit="1"/>
    </xf>
    <xf numFmtId="0" fontId="4" fillId="0" borderId="60" xfId="0" applyNumberFormat="1" applyFont="1" applyFill="1" applyBorder="1" applyAlignment="1">
      <alignment horizontal="right" vertical="center" shrinkToFit="1"/>
    </xf>
    <xf numFmtId="0" fontId="4" fillId="0" borderId="51" xfId="0" applyNumberFormat="1" applyFont="1" applyFill="1" applyBorder="1" applyAlignment="1">
      <alignment horizontal="right" vertical="center" shrinkToFit="1"/>
    </xf>
    <xf numFmtId="0" fontId="4" fillId="0" borderId="128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29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3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02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31" xfId="0" applyNumberFormat="1" applyFont="1" applyFill="1" applyBorder="1" applyAlignment="1">
      <alignment horizontal="center" vertical="center" shrinkToFit="1"/>
    </xf>
    <xf numFmtId="0" fontId="4" fillId="0" borderId="132" xfId="0" applyNumberFormat="1" applyFont="1" applyFill="1" applyBorder="1" applyAlignment="1">
      <alignment horizontal="center" vertical="center" shrinkToFit="1"/>
    </xf>
    <xf numFmtId="0" fontId="4" fillId="0" borderId="133" xfId="0" applyNumberFormat="1" applyFont="1" applyFill="1" applyBorder="1" applyAlignment="1">
      <alignment horizontal="center" vertical="center" shrinkToFit="1"/>
    </xf>
    <xf numFmtId="0" fontId="4" fillId="0" borderId="134" xfId="0" applyNumberFormat="1" applyFont="1" applyFill="1" applyBorder="1" applyAlignment="1">
      <alignment horizontal="center" vertical="center" shrinkToFit="1"/>
    </xf>
    <xf numFmtId="0" fontId="4" fillId="0" borderId="135" xfId="0" applyNumberFormat="1" applyFont="1" applyFill="1" applyBorder="1" applyAlignment="1">
      <alignment horizontal="center" vertical="center" shrinkToFit="1"/>
    </xf>
    <xf numFmtId="0" fontId="4" fillId="0" borderId="136" xfId="0" applyNumberFormat="1" applyFont="1" applyFill="1" applyBorder="1" applyAlignment="1">
      <alignment horizontal="center" vertical="center" shrinkToFit="1"/>
    </xf>
    <xf numFmtId="0" fontId="4" fillId="0" borderId="137" xfId="0" applyNumberFormat="1" applyFont="1" applyFill="1" applyBorder="1" applyAlignment="1">
      <alignment horizontal="center" vertical="center" shrinkToFit="1"/>
    </xf>
    <xf numFmtId="0" fontId="4" fillId="0" borderId="10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2" fontId="4" fillId="0" borderId="13" xfId="0" applyNumberFormat="1" applyFont="1" applyFill="1" applyBorder="1" applyAlignment="1">
      <alignment horizontal="center" vertical="center" shrinkToFit="1"/>
    </xf>
    <xf numFmtId="0" fontId="4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NumberFormat="1" applyFont="1" applyFill="1" applyBorder="1" applyAlignment="1">
      <alignment horizontal="center" vertical="center" shrinkToFit="1"/>
    </xf>
    <xf numFmtId="182" fontId="97" fillId="0" borderId="18" xfId="0" applyNumberFormat="1" applyFont="1" applyFill="1" applyBorder="1" applyAlignment="1">
      <alignment horizontal="left" vertical="center" shrinkToFit="1"/>
    </xf>
    <xf numFmtId="182" fontId="97" fillId="0" borderId="120" xfId="0" applyNumberFormat="1" applyFont="1" applyFill="1" applyBorder="1" applyAlignment="1">
      <alignment horizontal="left" vertical="center" shrinkToFit="1"/>
    </xf>
    <xf numFmtId="182" fontId="97" fillId="0" borderId="0" xfId="0" applyNumberFormat="1" applyFont="1" applyFill="1" applyBorder="1" applyAlignment="1">
      <alignment horizontal="left" vertical="center" shrinkToFit="1"/>
    </xf>
    <xf numFmtId="182" fontId="97" fillId="0" borderId="14" xfId="0" applyNumberFormat="1" applyFont="1" applyFill="1" applyBorder="1" applyAlignment="1">
      <alignment horizontal="left" vertical="center" shrinkToFit="1"/>
    </xf>
    <xf numFmtId="179" fontId="82" fillId="0" borderId="0" xfId="0" applyNumberFormat="1" applyFont="1" applyFill="1" applyBorder="1" applyAlignment="1">
      <alignment horizontal="right" vertical="center"/>
    </xf>
    <xf numFmtId="179" fontId="82" fillId="0" borderId="14" xfId="0" applyNumberFormat="1" applyFont="1" applyFill="1" applyBorder="1" applyAlignment="1">
      <alignment horizontal="right" vertical="center"/>
    </xf>
    <xf numFmtId="179" fontId="82" fillId="0" borderId="13" xfId="0" applyNumberFormat="1" applyFont="1" applyFill="1" applyBorder="1" applyAlignment="1">
      <alignment horizontal="right" vertical="center"/>
    </xf>
    <xf numFmtId="179" fontId="82" fillId="0" borderId="121" xfId="0" applyNumberFormat="1" applyFont="1" applyFill="1" applyBorder="1" applyAlignment="1">
      <alignment horizontal="right" vertical="center"/>
    </xf>
    <xf numFmtId="180" fontId="82" fillId="0" borderId="18" xfId="0" applyNumberFormat="1" applyFont="1" applyFill="1" applyBorder="1" applyAlignment="1">
      <alignment horizontal="center" vertical="center" shrinkToFit="1"/>
    </xf>
    <xf numFmtId="180" fontId="82" fillId="0" borderId="0" xfId="0" applyNumberFormat="1" applyFont="1" applyFill="1" applyBorder="1" applyAlignment="1">
      <alignment horizontal="center" vertical="center" shrinkToFit="1"/>
    </xf>
    <xf numFmtId="0" fontId="82" fillId="0" borderId="18" xfId="0" applyNumberFormat="1" applyFont="1" applyFill="1" applyBorder="1" applyAlignment="1" applyProtection="1">
      <alignment horizontal="left" vertical="center" shrinkToFit="1"/>
      <protection locked="0"/>
    </xf>
    <xf numFmtId="0" fontId="82" fillId="0" borderId="129" xfId="0" applyNumberFormat="1" applyFont="1" applyFill="1" applyBorder="1" applyAlignment="1" applyProtection="1">
      <alignment horizontal="left" vertical="center" shrinkToFit="1"/>
      <protection locked="0"/>
    </xf>
    <xf numFmtId="0" fontId="8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82" fillId="0" borderId="130" xfId="0" applyNumberFormat="1" applyFont="1" applyFill="1" applyBorder="1" applyAlignment="1" applyProtection="1">
      <alignment horizontal="left" vertical="center" shrinkToFit="1"/>
      <protection locked="0"/>
    </xf>
    <xf numFmtId="2" fontId="82" fillId="0" borderId="0" xfId="0" applyNumberFormat="1" applyFont="1" applyFill="1" applyBorder="1" applyAlignment="1">
      <alignment horizontal="center" vertical="center" shrinkToFit="1"/>
    </xf>
    <xf numFmtId="2" fontId="82" fillId="0" borderId="13" xfId="0" applyNumberFormat="1" applyFont="1" applyFill="1" applyBorder="1" applyAlignment="1">
      <alignment horizontal="center" vertical="center" shrinkToFit="1"/>
    </xf>
    <xf numFmtId="0" fontId="82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8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82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8" fillId="0" borderId="102" xfId="0" applyNumberFormat="1" applyFont="1" applyFill="1" applyBorder="1" applyAlignment="1">
      <alignment horizontal="center" vertical="center" wrapText="1" shrinkToFit="1"/>
    </xf>
    <xf numFmtId="0" fontId="98" fillId="0" borderId="18" xfId="0" applyNumberFormat="1" applyFont="1" applyFill="1" applyBorder="1" applyAlignment="1">
      <alignment horizontal="center" vertical="center" wrapText="1" shrinkToFit="1"/>
    </xf>
    <xf numFmtId="0" fontId="98" fillId="0" borderId="24" xfId="0" applyNumberFormat="1" applyFont="1" applyFill="1" applyBorder="1" applyAlignment="1">
      <alignment horizontal="center" vertical="center" wrapText="1" shrinkToFit="1"/>
    </xf>
    <xf numFmtId="0" fontId="98" fillId="0" borderId="15" xfId="0" applyNumberFormat="1" applyFont="1" applyFill="1" applyBorder="1" applyAlignment="1">
      <alignment horizontal="center" vertical="center" wrapText="1" shrinkToFit="1"/>
    </xf>
    <xf numFmtId="0" fontId="98" fillId="0" borderId="0" xfId="0" applyNumberFormat="1" applyFont="1" applyFill="1" applyBorder="1" applyAlignment="1">
      <alignment horizontal="center" vertical="center" wrapText="1" shrinkToFit="1"/>
    </xf>
    <xf numFmtId="0" fontId="98" fillId="0" borderId="16" xfId="0" applyNumberFormat="1" applyFont="1" applyFill="1" applyBorder="1" applyAlignment="1">
      <alignment horizontal="center" vertical="center" wrapText="1" shrinkToFit="1"/>
    </xf>
    <xf numFmtId="0" fontId="98" fillId="0" borderId="17" xfId="0" applyNumberFormat="1" applyFont="1" applyFill="1" applyBorder="1" applyAlignment="1">
      <alignment horizontal="center" vertical="center" wrapText="1" shrinkToFit="1"/>
    </xf>
    <xf numFmtId="0" fontId="98" fillId="0" borderId="13" xfId="0" applyNumberFormat="1" applyFont="1" applyFill="1" applyBorder="1" applyAlignment="1">
      <alignment horizontal="center" vertical="center" wrapText="1" shrinkToFit="1"/>
    </xf>
    <xf numFmtId="0" fontId="98" fillId="0" borderId="20" xfId="0" applyNumberFormat="1" applyFont="1" applyFill="1" applyBorder="1" applyAlignment="1">
      <alignment horizontal="center" vertical="center" wrapText="1" shrinkToFit="1"/>
    </xf>
    <xf numFmtId="0" fontId="82" fillId="0" borderId="18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82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0" xfId="0" applyNumberFormat="1" applyFont="1" applyFill="1" applyBorder="1" applyAlignment="1">
      <alignment horizontal="center"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51" xfId="0" applyNumberFormat="1" applyFont="1" applyFill="1" applyBorder="1" applyAlignment="1">
      <alignment horizontal="center" vertical="center" shrinkToFit="1"/>
    </xf>
    <xf numFmtId="0" fontId="4" fillId="0" borderId="138" xfId="0" applyNumberFormat="1" applyFont="1" applyFill="1" applyBorder="1" applyAlignment="1">
      <alignment horizontal="center" vertical="center" shrinkToFit="1"/>
    </xf>
    <xf numFmtId="0" fontId="4" fillId="0" borderId="59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58" xfId="0" applyNumberFormat="1" applyFont="1" applyFill="1" applyBorder="1" applyAlignment="1">
      <alignment horizontal="center" vertical="center" shrinkToFit="1"/>
    </xf>
    <xf numFmtId="0" fontId="4" fillId="0" borderId="139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99" fillId="0" borderId="0" xfId="0" applyNumberFormat="1" applyFont="1" applyFill="1" applyBorder="1" applyAlignment="1">
      <alignment horizontal="center" vertical="center" shrinkToFit="1"/>
    </xf>
    <xf numFmtId="0" fontId="4" fillId="0" borderId="123" xfId="0" applyNumberFormat="1" applyFont="1" applyFill="1" applyBorder="1" applyAlignment="1">
      <alignment horizontal="center" vertical="center" shrinkToFit="1"/>
    </xf>
    <xf numFmtId="0" fontId="4" fillId="0" borderId="121" xfId="0" applyNumberFormat="1" applyFont="1" applyFill="1" applyBorder="1" applyAlignment="1">
      <alignment horizontal="center" vertical="center" shrinkToFit="1"/>
    </xf>
    <xf numFmtId="0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179" fontId="4" fillId="0" borderId="33" xfId="0" applyNumberFormat="1" applyFont="1" applyFill="1" applyBorder="1" applyAlignment="1">
      <alignment horizontal="center" vertical="center" shrinkToFit="1"/>
    </xf>
    <xf numFmtId="0" fontId="9" fillId="0" borderId="102" xfId="0" applyNumberFormat="1" applyFont="1" applyFill="1" applyBorder="1" applyAlignment="1">
      <alignment horizontal="center" vertical="center" wrapText="1" shrinkToFit="1"/>
    </xf>
    <xf numFmtId="0" fontId="9" fillId="0" borderId="18" xfId="0" applyNumberFormat="1" applyFont="1" applyFill="1" applyBorder="1" applyAlignment="1">
      <alignment horizontal="center" vertical="center" wrapText="1" shrinkToFit="1"/>
    </xf>
    <xf numFmtId="0" fontId="9" fillId="0" borderId="24" xfId="0" applyNumberFormat="1" applyFont="1" applyFill="1" applyBorder="1" applyAlignment="1">
      <alignment horizontal="center" vertical="center" wrapText="1" shrinkToFit="1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20" xfId="0" applyNumberFormat="1" applyFont="1" applyFill="1" applyBorder="1" applyAlignment="1">
      <alignment horizontal="center" vertical="center" wrapText="1" shrinkToFit="1"/>
    </xf>
    <xf numFmtId="0" fontId="4" fillId="0" borderId="60" xfId="0" applyNumberFormat="1" applyFont="1" applyFill="1" applyBorder="1" applyAlignment="1">
      <alignment horizontal="center" vertical="center" shrinkToFit="1"/>
    </xf>
    <xf numFmtId="0" fontId="82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32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24" xfId="0" applyNumberFormat="1" applyFont="1" applyFill="1" applyBorder="1" applyAlignment="1">
      <alignment horizontal="center" vertical="center" shrinkToFit="1"/>
    </xf>
    <xf numFmtId="0" fontId="82" fillId="0" borderId="16" xfId="0" applyNumberFormat="1" applyFont="1" applyFill="1" applyBorder="1" applyAlignment="1">
      <alignment horizontal="center" vertical="center" shrinkToFit="1"/>
    </xf>
    <xf numFmtId="0" fontId="82" fillId="0" borderId="102" xfId="0" applyNumberFormat="1" applyFont="1" applyFill="1" applyBorder="1" applyAlignment="1">
      <alignment horizontal="center" vertical="center" shrinkToFit="1"/>
    </xf>
    <xf numFmtId="0" fontId="82" fillId="0" borderId="15" xfId="0" applyNumberFormat="1" applyFont="1" applyFill="1" applyBorder="1" applyAlignment="1">
      <alignment horizontal="center" vertical="center" shrinkToFit="1"/>
    </xf>
    <xf numFmtId="0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0" xfId="0" applyNumberFormat="1" applyFont="1" applyFill="1" applyBorder="1" applyAlignment="1">
      <alignment horizontal="center" vertical="center" shrinkToFit="1"/>
    </xf>
    <xf numFmtId="0" fontId="8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3" xfId="0" applyNumberFormat="1" applyFont="1" applyFill="1" applyBorder="1" applyAlignment="1">
      <alignment horizontal="center" vertical="center" shrinkToFit="1"/>
    </xf>
    <xf numFmtId="0" fontId="4" fillId="0" borderId="62" xfId="0" applyNumberFormat="1" applyFont="1" applyFill="1" applyBorder="1" applyAlignment="1">
      <alignment horizontal="center" vertical="center" shrinkToFit="1"/>
    </xf>
    <xf numFmtId="0" fontId="4" fillId="0" borderId="67" xfId="0" applyNumberFormat="1" applyFont="1" applyFill="1" applyBorder="1" applyAlignment="1" quotePrefix="1">
      <alignment horizontal="center" vertical="center" shrinkToFit="1"/>
    </xf>
    <xf numFmtId="0" fontId="4" fillId="0" borderId="67" xfId="0" applyNumberFormat="1" applyFont="1" applyFill="1" applyBorder="1" applyAlignment="1">
      <alignment horizontal="center" vertical="center" shrinkToFit="1"/>
    </xf>
    <xf numFmtId="0" fontId="96" fillId="0" borderId="18" xfId="0" applyNumberFormat="1" applyFont="1" applyFill="1" applyBorder="1" applyAlignment="1">
      <alignment horizontal="center" vertical="center" shrinkToFit="1"/>
    </xf>
    <xf numFmtId="0" fontId="96" fillId="0" borderId="0" xfId="0" applyNumberFormat="1" applyFont="1" applyFill="1" applyBorder="1" applyAlignment="1">
      <alignment horizontal="center" vertical="center" shrinkToFit="1"/>
    </xf>
    <xf numFmtId="0" fontId="96" fillId="0" borderId="13" xfId="0" applyNumberFormat="1" applyFont="1" applyFill="1" applyBorder="1" applyAlignment="1">
      <alignment horizontal="center" vertical="center" shrinkToFit="1"/>
    </xf>
    <xf numFmtId="0" fontId="96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96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6" fillId="0" borderId="0" xfId="0" applyNumberFormat="1" applyFont="1" applyFill="1" applyBorder="1" applyAlignment="1" applyProtection="1">
      <alignment horizontal="center" vertical="center" shrinkToFit="1"/>
      <protection locked="0"/>
    </xf>
    <xf numFmtId="180" fontId="96" fillId="0" borderId="18" xfId="0" applyNumberFormat="1" applyFont="1" applyFill="1" applyBorder="1" applyAlignment="1">
      <alignment horizontal="center" vertical="center" shrinkToFit="1"/>
    </xf>
    <xf numFmtId="180" fontId="96" fillId="0" borderId="0" xfId="0" applyNumberFormat="1" applyFont="1" applyFill="1" applyBorder="1" applyAlignment="1">
      <alignment horizontal="center" vertical="center" shrinkToFit="1"/>
    </xf>
    <xf numFmtId="181" fontId="96" fillId="0" borderId="23" xfId="0" applyNumberFormat="1" applyFont="1" applyFill="1" applyBorder="1" applyAlignment="1">
      <alignment horizontal="center" vertical="center" shrinkToFit="1"/>
    </xf>
    <xf numFmtId="181" fontId="96" fillId="0" borderId="123" xfId="0" applyNumberFormat="1" applyFont="1" applyFill="1" applyBorder="1" applyAlignment="1">
      <alignment horizontal="center" vertical="center" shrinkToFit="1"/>
    </xf>
    <xf numFmtId="0" fontId="96" fillId="0" borderId="102" xfId="0" applyNumberFormat="1" applyFont="1" applyFill="1" applyBorder="1" applyAlignment="1">
      <alignment horizontal="center" vertical="center" shrinkToFit="1"/>
    </xf>
    <xf numFmtId="0" fontId="96" fillId="0" borderId="15" xfId="0" applyNumberFormat="1" applyFont="1" applyFill="1" applyBorder="1" applyAlignment="1">
      <alignment horizontal="center" vertical="center" shrinkToFit="1"/>
    </xf>
    <xf numFmtId="0" fontId="96" fillId="0" borderId="24" xfId="0" applyNumberFormat="1" applyFont="1" applyFill="1" applyBorder="1" applyAlignment="1">
      <alignment horizontal="center" vertical="center" shrinkToFit="1"/>
    </xf>
    <xf numFmtId="0" fontId="96" fillId="0" borderId="16" xfId="0" applyNumberFormat="1" applyFont="1" applyFill="1" applyBorder="1" applyAlignment="1">
      <alignment horizontal="center" vertical="center" shrinkToFit="1"/>
    </xf>
    <xf numFmtId="0" fontId="96" fillId="0" borderId="60" xfId="0" applyNumberFormat="1" applyFont="1" applyFill="1" applyBorder="1" applyAlignment="1">
      <alignment horizontal="center" vertical="center" shrinkToFit="1"/>
    </xf>
    <xf numFmtId="0" fontId="96" fillId="0" borderId="51" xfId="0" applyNumberFormat="1" applyFont="1" applyFill="1" applyBorder="1" applyAlignment="1">
      <alignment horizontal="center" vertical="center" shrinkToFit="1"/>
    </xf>
    <xf numFmtId="0" fontId="4" fillId="0" borderId="127" xfId="0" applyNumberFormat="1" applyFont="1" applyFill="1" applyBorder="1" applyAlignment="1">
      <alignment horizontal="center" vertical="center" shrinkToFit="1"/>
    </xf>
    <xf numFmtId="2" fontId="96" fillId="0" borderId="25" xfId="0" applyNumberFormat="1" applyFont="1" applyFill="1" applyBorder="1" applyAlignment="1">
      <alignment horizontal="center" vertical="center" shrinkToFit="1"/>
    </xf>
    <xf numFmtId="2" fontId="96" fillId="0" borderId="23" xfId="0" applyNumberFormat="1" applyFont="1" applyFill="1" applyBorder="1" applyAlignment="1">
      <alignment horizontal="center" vertical="center" shrinkToFit="1"/>
    </xf>
    <xf numFmtId="2" fontId="96" fillId="0" borderId="0" xfId="0" applyNumberFormat="1" applyFont="1" applyFill="1" applyBorder="1" applyAlignment="1">
      <alignment horizontal="center" vertical="center" shrinkToFit="1"/>
    </xf>
    <xf numFmtId="0" fontId="96" fillId="0" borderId="88" xfId="0" applyNumberFormat="1" applyFont="1" applyFill="1" applyBorder="1" applyAlignment="1">
      <alignment horizontal="center" vertical="center" shrinkToFit="1"/>
    </xf>
    <xf numFmtId="0" fontId="96" fillId="0" borderId="109" xfId="0" applyNumberFormat="1" applyFont="1" applyFill="1" applyBorder="1" applyAlignment="1">
      <alignment horizontal="center" vertical="center" shrinkToFit="1"/>
    </xf>
    <xf numFmtId="179" fontId="96" fillId="0" borderId="0" xfId="0" applyNumberFormat="1" applyFont="1" applyFill="1" applyBorder="1" applyAlignment="1">
      <alignment horizontal="right" vertical="center"/>
    </xf>
    <xf numFmtId="179" fontId="96" fillId="0" borderId="14" xfId="0" applyNumberFormat="1" applyFont="1" applyFill="1" applyBorder="1" applyAlignment="1">
      <alignment horizontal="right" vertical="center"/>
    </xf>
    <xf numFmtId="179" fontId="96" fillId="0" borderId="13" xfId="0" applyNumberFormat="1" applyFont="1" applyFill="1" applyBorder="1" applyAlignment="1">
      <alignment horizontal="right" vertical="center"/>
    </xf>
    <xf numFmtId="179" fontId="96" fillId="0" borderId="121" xfId="0" applyNumberFormat="1" applyFont="1" applyFill="1" applyBorder="1" applyAlignment="1">
      <alignment horizontal="right" vertical="center"/>
    </xf>
    <xf numFmtId="56" fontId="4" fillId="0" borderId="67" xfId="0" applyNumberFormat="1" applyFont="1" applyFill="1" applyBorder="1" applyAlignment="1">
      <alignment horizontal="center" vertical="center" shrinkToFit="1"/>
    </xf>
    <xf numFmtId="56" fontId="4" fillId="0" borderId="0" xfId="0" applyNumberFormat="1" applyFont="1" applyFill="1" applyBorder="1" applyAlignment="1">
      <alignment horizontal="center" vertical="center" shrinkToFit="1"/>
    </xf>
    <xf numFmtId="56" fontId="4" fillId="0" borderId="68" xfId="0" applyNumberFormat="1" applyFont="1" applyFill="1" applyBorder="1" applyAlignment="1">
      <alignment horizontal="center" vertical="center" shrinkToFit="1"/>
    </xf>
    <xf numFmtId="56" fontId="4" fillId="0" borderId="62" xfId="0" applyNumberFormat="1" applyFont="1" applyFill="1" applyBorder="1" applyAlignment="1">
      <alignment horizontal="center" vertical="center" shrinkToFit="1"/>
    </xf>
    <xf numFmtId="182" fontId="100" fillId="0" borderId="18" xfId="0" applyNumberFormat="1" applyFont="1" applyFill="1" applyBorder="1" applyAlignment="1">
      <alignment horizontal="left" vertical="center" shrinkToFit="1"/>
    </xf>
    <xf numFmtId="182" fontId="100" fillId="0" borderId="120" xfId="0" applyNumberFormat="1" applyFont="1" applyFill="1" applyBorder="1" applyAlignment="1">
      <alignment horizontal="left" vertical="center" shrinkToFit="1"/>
    </xf>
    <xf numFmtId="182" fontId="100" fillId="0" borderId="0" xfId="0" applyNumberFormat="1" applyFont="1" applyFill="1" applyBorder="1" applyAlignment="1">
      <alignment horizontal="left" vertical="center" shrinkToFit="1"/>
    </xf>
    <xf numFmtId="182" fontId="100" fillId="0" borderId="14" xfId="0" applyNumberFormat="1" applyFont="1" applyFill="1" applyBorder="1" applyAlignment="1">
      <alignment horizontal="left" vertical="center" shrinkToFit="1"/>
    </xf>
    <xf numFmtId="2" fontId="96" fillId="0" borderId="51" xfId="0" applyNumberFormat="1" applyFont="1" applyFill="1" applyBorder="1" applyAlignment="1">
      <alignment horizontal="center" vertical="center" shrinkToFit="1"/>
    </xf>
    <xf numFmtId="179" fontId="96" fillId="0" borderId="51" xfId="0" applyNumberFormat="1" applyFont="1" applyFill="1" applyBorder="1" applyAlignment="1">
      <alignment horizontal="right" vertical="center"/>
    </xf>
    <xf numFmtId="179" fontId="96" fillId="0" borderId="141" xfId="0" applyNumberFormat="1" applyFont="1" applyFill="1" applyBorder="1" applyAlignment="1">
      <alignment horizontal="right" vertical="center"/>
    </xf>
    <xf numFmtId="0" fontId="4" fillId="0" borderId="87" xfId="0" applyNumberFormat="1" applyFont="1" applyFill="1" applyBorder="1" applyAlignment="1">
      <alignment horizontal="center" vertical="center" shrinkToFit="1"/>
    </xf>
    <xf numFmtId="0" fontId="4" fillId="0" borderId="88" xfId="0" applyNumberFormat="1" applyFont="1" applyFill="1" applyBorder="1" applyAlignment="1">
      <alignment horizontal="center" vertical="center" shrinkToFit="1"/>
    </xf>
    <xf numFmtId="0" fontId="96" fillId="0" borderId="61" xfId="0" applyNumberFormat="1" applyFont="1" applyFill="1" applyBorder="1" applyAlignment="1">
      <alignment horizontal="center" vertical="center" shrinkToFit="1"/>
    </xf>
    <xf numFmtId="0" fontId="96" fillId="0" borderId="131" xfId="0" applyNumberFormat="1" applyFont="1" applyFill="1" applyBorder="1" applyAlignment="1">
      <alignment horizontal="center" vertical="center" shrinkToFit="1"/>
    </xf>
    <xf numFmtId="0" fontId="96" fillId="0" borderId="132" xfId="0" applyNumberFormat="1" applyFont="1" applyFill="1" applyBorder="1" applyAlignment="1">
      <alignment horizontal="center" vertical="center" shrinkToFit="1"/>
    </xf>
    <xf numFmtId="0" fontId="96" fillId="0" borderId="140" xfId="0" applyNumberFormat="1" applyFont="1" applyFill="1" applyBorder="1" applyAlignment="1">
      <alignment horizontal="center" vertical="center" shrinkToFit="1"/>
    </xf>
    <xf numFmtId="0" fontId="96" fillId="0" borderId="134" xfId="0" applyNumberFormat="1" applyFont="1" applyFill="1" applyBorder="1" applyAlignment="1">
      <alignment horizontal="center" vertical="center" shrinkToFit="1"/>
    </xf>
    <xf numFmtId="0" fontId="96" fillId="0" borderId="125" xfId="0" applyNumberFormat="1" applyFont="1" applyFill="1" applyBorder="1" applyAlignment="1">
      <alignment horizontal="center" vertical="center" shrinkToFit="1"/>
    </xf>
    <xf numFmtId="0" fontId="96" fillId="0" borderId="126" xfId="0" applyNumberFormat="1" applyFont="1" applyFill="1" applyBorder="1" applyAlignment="1">
      <alignment horizontal="center" vertical="center" shrinkToFit="1"/>
    </xf>
    <xf numFmtId="0" fontId="96" fillId="0" borderId="142" xfId="0" applyNumberFormat="1" applyFont="1" applyFill="1" applyBorder="1" applyAlignment="1">
      <alignment horizontal="center" vertical="center" shrinkToFit="1"/>
    </xf>
    <xf numFmtId="0" fontId="96" fillId="0" borderId="143" xfId="0" applyNumberFormat="1" applyFont="1" applyFill="1" applyBorder="1" applyAlignment="1">
      <alignment horizontal="center" vertical="center" shrinkToFit="1"/>
    </xf>
    <xf numFmtId="0" fontId="96" fillId="0" borderId="144" xfId="0" applyNumberFormat="1" applyFont="1" applyFill="1" applyBorder="1" applyAlignment="1">
      <alignment horizontal="center" vertical="center" shrinkToFit="1"/>
    </xf>
    <xf numFmtId="181" fontId="96" fillId="0" borderId="145" xfId="0" applyNumberFormat="1" applyFont="1" applyFill="1" applyBorder="1" applyAlignment="1">
      <alignment horizontal="center" vertical="center" shrinkToFit="1"/>
    </xf>
    <xf numFmtId="0" fontId="4" fillId="0" borderId="146" xfId="0" applyNumberFormat="1" applyFont="1" applyFill="1" applyBorder="1" applyAlignment="1">
      <alignment horizontal="center" vertical="center" shrinkToFit="1"/>
    </xf>
    <xf numFmtId="0" fontId="96" fillId="0" borderId="20" xfId="0" applyNumberFormat="1" applyFont="1" applyFill="1" applyBorder="1" applyAlignment="1">
      <alignment horizontal="center" vertical="center" shrinkToFit="1"/>
    </xf>
    <xf numFmtId="0" fontId="96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96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9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96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96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96" fillId="0" borderId="132" xfId="0" applyNumberFormat="1" applyFont="1" applyFill="1" applyBorder="1" applyAlignment="1" applyProtection="1">
      <alignment horizontal="center" vertical="center" shrinkToFit="1"/>
      <protection locked="0"/>
    </xf>
    <xf numFmtId="0" fontId="96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96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96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96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96" fillId="0" borderId="133" xfId="0" applyNumberFormat="1" applyFont="1" applyFill="1" applyBorder="1" applyAlignment="1">
      <alignment horizontal="center" vertical="center" shrinkToFit="1"/>
    </xf>
    <xf numFmtId="0" fontId="96" fillId="0" borderId="135" xfId="0" applyNumberFormat="1" applyFont="1" applyFill="1" applyBorder="1" applyAlignment="1">
      <alignment horizontal="center" vertical="center" shrinkToFit="1"/>
    </xf>
    <xf numFmtId="0" fontId="96" fillId="0" borderId="136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4" fillId="0" borderId="68" xfId="0" applyNumberFormat="1" applyFont="1" applyFill="1" applyBorder="1" applyAlignment="1">
      <alignment horizontal="center" vertical="center" shrinkToFit="1"/>
    </xf>
    <xf numFmtId="56" fontId="4" fillId="0" borderId="147" xfId="0" applyNumberFormat="1" applyFont="1" applyFill="1" applyBorder="1" applyAlignment="1" quotePrefix="1">
      <alignment horizontal="center" vertical="center" shrinkToFit="1"/>
    </xf>
    <xf numFmtId="0" fontId="4" fillId="0" borderId="69" xfId="0" applyNumberFormat="1" applyFont="1" applyFill="1" applyBorder="1" applyAlignment="1" quotePrefix="1">
      <alignment horizontal="center" vertical="center" shrinkToFit="1"/>
    </xf>
    <xf numFmtId="0" fontId="4" fillId="0" borderId="148" xfId="0" applyNumberFormat="1" applyFont="1" applyFill="1" applyBorder="1" applyAlignment="1">
      <alignment horizontal="center" vertical="center" shrinkToFit="1"/>
    </xf>
    <xf numFmtId="0" fontId="4" fillId="0" borderId="65" xfId="0" applyNumberFormat="1" applyFont="1" applyFill="1" applyBorder="1" applyAlignment="1">
      <alignment horizontal="center" vertical="center" shrinkToFit="1"/>
    </xf>
    <xf numFmtId="56" fontId="4" fillId="0" borderId="149" xfId="0" applyNumberFormat="1" applyFont="1" applyFill="1" applyBorder="1" applyAlignment="1" quotePrefix="1">
      <alignment horizontal="center" vertical="center" shrinkToFit="1"/>
    </xf>
    <xf numFmtId="0" fontId="4" fillId="0" borderId="69" xfId="0" applyNumberFormat="1" applyFont="1" applyFill="1" applyBorder="1" applyAlignment="1">
      <alignment horizontal="center" vertical="center" shrinkToFit="1"/>
    </xf>
    <xf numFmtId="0" fontId="4" fillId="0" borderId="150" xfId="0" applyNumberFormat="1" applyFont="1" applyFill="1" applyBorder="1" applyAlignment="1">
      <alignment horizontal="center" vertical="center" shrinkToFit="1"/>
    </xf>
    <xf numFmtId="0" fontId="4" fillId="0" borderId="31" xfId="0" applyNumberFormat="1" applyFont="1" applyFill="1" applyBorder="1" applyAlignment="1" quotePrefix="1">
      <alignment horizontal="right" vertical="center" shrinkToFit="1"/>
    </xf>
    <xf numFmtId="0" fontId="4" fillId="0" borderId="32" xfId="0" applyNumberFormat="1" applyFont="1" applyFill="1" applyBorder="1" applyAlignment="1">
      <alignment horizontal="right" vertical="center" shrinkToFit="1"/>
    </xf>
    <xf numFmtId="0" fontId="4" fillId="0" borderId="16" xfId="0" applyNumberFormat="1" applyFont="1" applyFill="1" applyBorder="1" applyAlignment="1">
      <alignment horizontal="right" vertical="center" shrinkToFit="1"/>
    </xf>
    <xf numFmtId="0" fontId="4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1" xfId="0" applyNumberFormat="1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 quotePrefix="1">
      <alignment horizontal="right" vertical="center" shrinkToFit="1"/>
    </xf>
    <xf numFmtId="0" fontId="4" fillId="0" borderId="71" xfId="0" applyNumberFormat="1" applyFont="1" applyFill="1" applyBorder="1" applyAlignment="1">
      <alignment horizontal="right" vertical="center" shrinkToFit="1"/>
    </xf>
    <xf numFmtId="0" fontId="4" fillId="0" borderId="65" xfId="0" applyNumberFormat="1" applyFont="1" applyFill="1" applyBorder="1" applyAlignment="1">
      <alignment horizontal="right" vertical="center" shrinkToFit="1"/>
    </xf>
    <xf numFmtId="56" fontId="2" fillId="0" borderId="67" xfId="0" applyNumberFormat="1" applyFont="1" applyFill="1" applyBorder="1" applyAlignment="1" quotePrefix="1">
      <alignment horizontal="center" vertical="center" shrinkToFit="1"/>
    </xf>
    <xf numFmtId="0" fontId="2" fillId="0" borderId="67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quotePrefix="1">
      <alignment horizontal="center" vertical="center" shrinkToFit="1"/>
    </xf>
    <xf numFmtId="0" fontId="75" fillId="33" borderId="0" xfId="86" applyFont="1" applyFill="1" applyAlignment="1">
      <alignment horizontal="center" vertical="center"/>
    </xf>
    <xf numFmtId="0" fontId="78" fillId="0" borderId="0" xfId="0" applyFont="1" applyAlignment="1">
      <alignment vertical="center"/>
    </xf>
    <xf numFmtId="0" fontId="74" fillId="0" borderId="0" xfId="86" applyFont="1" applyAlignment="1">
      <alignment horizontal="center" vertical="center"/>
    </xf>
    <xf numFmtId="10" fontId="74" fillId="0" borderId="0" xfId="86" applyNumberFormat="1" applyFont="1" applyAlignment="1">
      <alignment horizontal="center" vertical="center"/>
    </xf>
    <xf numFmtId="10" fontId="10" fillId="0" borderId="0" xfId="86" applyNumberFormat="1" applyFont="1" applyAlignment="1">
      <alignment horizontal="center" vertical="center"/>
    </xf>
    <xf numFmtId="0" fontId="9" fillId="0" borderId="0" xfId="86" applyFont="1" applyAlignment="1">
      <alignment horizontal="left" vertical="center"/>
    </xf>
    <xf numFmtId="0" fontId="10" fillId="0" borderId="0" xfId="86" applyFont="1" applyAlignment="1">
      <alignment horizontal="center" vertical="center"/>
    </xf>
    <xf numFmtId="0" fontId="60" fillId="0" borderId="0" xfId="45" applyAlignment="1">
      <alignment vertical="center"/>
    </xf>
    <xf numFmtId="0" fontId="0" fillId="0" borderId="0" xfId="0" applyAlignment="1">
      <alignment vertical="center"/>
    </xf>
    <xf numFmtId="0" fontId="4" fillId="33" borderId="0" xfId="86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60" fillId="0" borderId="0" xfId="45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4" fillId="0" borderId="0" xfId="86" applyFont="1" applyAlignment="1">
      <alignment horizontal="center" vertical="center"/>
    </xf>
    <xf numFmtId="0" fontId="60" fillId="0" borderId="0" xfId="45" applyBorder="1" applyAlignment="1">
      <alignment vertical="center"/>
    </xf>
    <xf numFmtId="0" fontId="88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60" fillId="0" borderId="0" xfId="45" applyAlignment="1">
      <alignment vertical="center"/>
    </xf>
    <xf numFmtId="0" fontId="15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10" fontId="15" fillId="0" borderId="0" xfId="0" applyNumberFormat="1" applyFont="1" applyAlignment="1">
      <alignment horizontal="center" vertical="center"/>
    </xf>
    <xf numFmtId="0" fontId="78" fillId="33" borderId="0" xfId="0" applyFont="1" applyFill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101" fillId="0" borderId="0" xfId="45" applyFont="1" applyAlignment="1">
      <alignment vertical="center"/>
    </xf>
    <xf numFmtId="183" fontId="74" fillId="0" borderId="0" xfId="86" applyNumberFormat="1" applyFont="1" applyAlignment="1">
      <alignment horizontal="center" vertical="center"/>
    </xf>
    <xf numFmtId="183" fontId="76" fillId="0" borderId="0" xfId="75" applyNumberFormat="1" applyFont="1" applyAlignment="1">
      <alignment horizontal="center"/>
    </xf>
    <xf numFmtId="49" fontId="74" fillId="0" borderId="0" xfId="86" applyNumberFormat="1" applyFont="1" applyAlignment="1">
      <alignment horizontal="center" vertical="center"/>
    </xf>
    <xf numFmtId="0" fontId="76" fillId="0" borderId="0" xfId="75" applyFont="1" applyAlignment="1">
      <alignment horizontal="center"/>
    </xf>
    <xf numFmtId="10" fontId="76" fillId="0" borderId="0" xfId="75" applyNumberFormat="1" applyFont="1" applyAlignment="1">
      <alignment horizontal="center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10 2" xfId="64"/>
    <cellStyle name="標準 12" xfId="65"/>
    <cellStyle name="標準 13" xfId="66"/>
    <cellStyle name="標準 2" xfId="67"/>
    <cellStyle name="標準 2 2" xfId="68"/>
    <cellStyle name="標準 2 2 2" xfId="69"/>
    <cellStyle name="標準 3" xfId="70"/>
    <cellStyle name="標準 3 2" xfId="71"/>
    <cellStyle name="標準 3 3" xfId="72"/>
    <cellStyle name="標準 3_201505singlesyoukouk" xfId="73"/>
    <cellStyle name="標準 3_登録ナンバー" xfId="74"/>
    <cellStyle name="標準 3_登録ナンバー 2" xfId="75"/>
    <cellStyle name="標準 4" xfId="76"/>
    <cellStyle name="標準 4 2" xfId="77"/>
    <cellStyle name="標準 5" xfId="78"/>
    <cellStyle name="標準 5 2" xfId="79"/>
    <cellStyle name="標準 6 2" xfId="80"/>
    <cellStyle name="標準 8" xfId="81"/>
    <cellStyle name="標準 9 2" xfId="82"/>
    <cellStyle name="標準_201505singlesyoukouk" xfId="83"/>
    <cellStyle name="標準_Book2" xfId="84"/>
    <cellStyle name="標準_Book2 2" xfId="85"/>
    <cellStyle name="標準_Book2_登録ナンバー" xfId="86"/>
    <cellStyle name="標準_Sheet1_登録ナンバー" xfId="87"/>
    <cellStyle name="Followed Hyperlink" xfId="88"/>
    <cellStyle name="良い" xfId="89"/>
  </cellStyles>
  <dxfs count="4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rgb="FF008000"/>
      </font>
      <border/>
    </dxf>
    <dxf>
      <font>
        <b val="0"/>
        <color rgb="FFFF0000"/>
      </font>
      <border/>
    </dxf>
    <dxf>
      <font>
        <b/>
        <i val="0"/>
        <color rgb="FF00808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6</xdr:col>
      <xdr:colOff>304800</xdr:colOff>
      <xdr:row>23</xdr:row>
      <xdr:rowOff>152400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441960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123825</xdr:rowOff>
    </xdr:from>
    <xdr:to>
      <xdr:col>6</xdr:col>
      <xdr:colOff>333375</xdr:colOff>
      <xdr:row>53</xdr:row>
      <xdr:rowOff>142875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52975"/>
          <a:ext cx="4448175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57</xdr:row>
      <xdr:rowOff>85725</xdr:rowOff>
    </xdr:from>
    <xdr:to>
      <xdr:col>6</xdr:col>
      <xdr:colOff>276225</xdr:colOff>
      <xdr:row>75</xdr:row>
      <xdr:rowOff>9525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9858375"/>
          <a:ext cx="434340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79</xdr:row>
      <xdr:rowOff>95250</xdr:rowOff>
    </xdr:from>
    <xdr:to>
      <xdr:col>6</xdr:col>
      <xdr:colOff>409575</xdr:colOff>
      <xdr:row>96</xdr:row>
      <xdr:rowOff>133350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13639800"/>
          <a:ext cx="42672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101</xdr:row>
      <xdr:rowOff>161925</xdr:rowOff>
    </xdr:from>
    <xdr:to>
      <xdr:col>6</xdr:col>
      <xdr:colOff>438150</xdr:colOff>
      <xdr:row>120</xdr:row>
      <xdr:rowOff>19050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17478375"/>
          <a:ext cx="44958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ihokyoko75@gmail.com" TargetMode="External" /><Relationship Id="rId2" Type="http://schemas.openxmlformats.org/officeDocument/2006/relationships/hyperlink" Target="mailto:ptkq67180@yahoo.co.jp" TargetMode="External" /><Relationship Id="rId3" Type="http://schemas.openxmlformats.org/officeDocument/2006/relationships/hyperlink" Target="mailto:toru0150@gmail.com" TargetMode="External" /><Relationship Id="rId4" Type="http://schemas.openxmlformats.org/officeDocument/2006/relationships/hyperlink" Target="mailto:k.n.1412.queen@gmail.com" TargetMode="External" /><Relationship Id="rId5" Type="http://schemas.openxmlformats.org/officeDocument/2006/relationships/hyperlink" Target="mailto:ytennisjp2000@yahoo.co.jp" TargetMode="External" /><Relationship Id="rId6" Type="http://schemas.openxmlformats.org/officeDocument/2006/relationships/hyperlink" Target="mailto:kyun-chosu0808@outlook.jp" TargetMode="External" /><Relationship Id="rId7" Type="http://schemas.openxmlformats.org/officeDocument/2006/relationships/hyperlink" Target="mailto:kawanami0930@yahoo.co.jp" TargetMode="External" /><Relationship Id="rId8" Type="http://schemas.openxmlformats.org/officeDocument/2006/relationships/hyperlink" Target="mailto:gametarou@nifty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44"/>
  <sheetViews>
    <sheetView zoomScalePageLayoutView="0" workbookViewId="0" topLeftCell="A37">
      <selection activeCell="A44" sqref="A44:IV44"/>
    </sheetView>
  </sheetViews>
  <sheetFormatPr defaultColWidth="8.875" defaultRowHeight="22.5" customHeight="1"/>
  <cols>
    <col min="1" max="1" width="2.50390625" style="283" customWidth="1"/>
    <col min="2" max="2" width="5.125" style="283" customWidth="1"/>
    <col min="3" max="3" width="9.00390625" style="283" customWidth="1"/>
    <col min="4" max="4" width="4.25390625" style="283" customWidth="1"/>
    <col min="5" max="7" width="9.00390625" style="283" customWidth="1"/>
    <col min="8" max="8" width="1.4921875" style="283" customWidth="1"/>
    <col min="9" max="11" width="9.00390625" style="283" customWidth="1"/>
    <col min="12" max="12" width="0.875" style="283" customWidth="1"/>
    <col min="13" max="13" width="2.00390625" style="283" customWidth="1"/>
    <col min="14" max="15" width="9.00390625" style="283" customWidth="1"/>
    <col min="16" max="16" width="7.50390625" style="283" customWidth="1"/>
    <col min="17" max="18" width="9.00390625" style="283" customWidth="1"/>
    <col min="19" max="19" width="10.375" style="283" customWidth="1"/>
    <col min="20" max="32" width="9.00390625" style="283" customWidth="1"/>
    <col min="33" max="224" width="8.875" style="283" customWidth="1"/>
    <col min="225" max="248" width="9.00390625" style="283" customWidth="1"/>
    <col min="249" max="16384" width="8.875" style="284" customWidth="1"/>
  </cols>
  <sheetData>
    <row r="1" spans="3:15" ht="22.5" customHeight="1" thickBot="1">
      <c r="C1" s="384" t="s">
        <v>1060</v>
      </c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</row>
    <row r="2" spans="2:16" ht="22.5" customHeight="1">
      <c r="B2" s="285"/>
      <c r="C2" s="385" t="s">
        <v>1173</v>
      </c>
      <c r="D2" s="386"/>
      <c r="E2" s="387" t="s">
        <v>1062</v>
      </c>
      <c r="F2" s="388"/>
      <c r="G2" s="388"/>
      <c r="H2" s="389"/>
      <c r="I2" s="387" t="s">
        <v>1063</v>
      </c>
      <c r="J2" s="388"/>
      <c r="K2" s="388"/>
      <c r="L2" s="389"/>
      <c r="M2" s="387" t="s">
        <v>1064</v>
      </c>
      <c r="N2" s="388"/>
      <c r="O2" s="388"/>
      <c r="P2" s="390"/>
    </row>
    <row r="3" spans="2:16" ht="22.5" customHeight="1">
      <c r="B3" s="391" t="s">
        <v>1174</v>
      </c>
      <c r="C3" s="394" t="s">
        <v>1066</v>
      </c>
      <c r="D3" s="395"/>
      <c r="E3" s="396" t="s">
        <v>1175</v>
      </c>
      <c r="F3" s="395"/>
      <c r="G3" s="395"/>
      <c r="H3" s="397"/>
      <c r="I3" s="396" t="s">
        <v>1176</v>
      </c>
      <c r="J3" s="395"/>
      <c r="K3" s="395"/>
      <c r="L3" s="397"/>
      <c r="M3" s="396" t="s">
        <v>1177</v>
      </c>
      <c r="N3" s="395"/>
      <c r="O3" s="395"/>
      <c r="P3" s="398"/>
    </row>
    <row r="4" spans="2:16" ht="22.5" customHeight="1">
      <c r="B4" s="392"/>
      <c r="C4" s="394" t="s">
        <v>1071</v>
      </c>
      <c r="D4" s="395"/>
      <c r="E4" s="396" t="s">
        <v>1178</v>
      </c>
      <c r="F4" s="395"/>
      <c r="G4" s="395"/>
      <c r="H4" s="397"/>
      <c r="I4" s="396" t="s">
        <v>1179</v>
      </c>
      <c r="J4" s="395"/>
      <c r="K4" s="395"/>
      <c r="L4" s="397"/>
      <c r="M4" s="396" t="s">
        <v>1180</v>
      </c>
      <c r="N4" s="395"/>
      <c r="O4" s="395"/>
      <c r="P4" s="398"/>
    </row>
    <row r="5" spans="2:16" ht="22.5" customHeight="1">
      <c r="B5" s="392"/>
      <c r="C5" s="394" t="s">
        <v>1075</v>
      </c>
      <c r="D5" s="395"/>
      <c r="E5" s="396" t="s">
        <v>1181</v>
      </c>
      <c r="F5" s="395"/>
      <c r="G5" s="395"/>
      <c r="H5" s="397"/>
      <c r="I5" s="396" t="s">
        <v>1178</v>
      </c>
      <c r="J5" s="395"/>
      <c r="K5" s="395"/>
      <c r="L5" s="397"/>
      <c r="M5" s="396" t="s">
        <v>1176</v>
      </c>
      <c r="N5" s="395"/>
      <c r="O5" s="395"/>
      <c r="P5" s="397"/>
    </row>
    <row r="6" spans="2:16" ht="22.5" customHeight="1">
      <c r="B6" s="393"/>
      <c r="C6" s="394" t="s">
        <v>1078</v>
      </c>
      <c r="D6" s="395"/>
      <c r="E6" s="396" t="s">
        <v>1181</v>
      </c>
      <c r="F6" s="395"/>
      <c r="G6" s="395"/>
      <c r="H6" s="397"/>
      <c r="I6" s="396" t="s">
        <v>1179</v>
      </c>
      <c r="J6" s="395"/>
      <c r="K6" s="395"/>
      <c r="L6" s="397"/>
      <c r="M6" s="396" t="s">
        <v>1182</v>
      </c>
      <c r="N6" s="395"/>
      <c r="O6" s="395"/>
      <c r="P6" s="398"/>
    </row>
    <row r="7" spans="2:16" ht="22.5" customHeight="1">
      <c r="B7" s="290"/>
      <c r="C7" s="394" t="s">
        <v>1081</v>
      </c>
      <c r="D7" s="395"/>
      <c r="E7" s="396" t="s">
        <v>1181</v>
      </c>
      <c r="F7" s="395"/>
      <c r="G7" s="395"/>
      <c r="H7" s="397"/>
      <c r="I7" s="396" t="s">
        <v>1182</v>
      </c>
      <c r="J7" s="395"/>
      <c r="K7" s="395"/>
      <c r="L7" s="397"/>
      <c r="M7" s="396" t="s">
        <v>1183</v>
      </c>
      <c r="N7" s="395"/>
      <c r="O7" s="395"/>
      <c r="P7" s="398"/>
    </row>
    <row r="8" spans="2:16" ht="22.5" customHeight="1">
      <c r="B8" s="290"/>
      <c r="C8" s="394" t="s">
        <v>1083</v>
      </c>
      <c r="D8" s="395"/>
      <c r="E8" s="396" t="s">
        <v>1184</v>
      </c>
      <c r="F8" s="395"/>
      <c r="G8" s="395"/>
      <c r="H8" s="397"/>
      <c r="I8" s="396" t="s">
        <v>1185</v>
      </c>
      <c r="J8" s="395"/>
      <c r="K8" s="395"/>
      <c r="L8" s="397"/>
      <c r="M8" s="396" t="s">
        <v>1186</v>
      </c>
      <c r="N8" s="395"/>
      <c r="O8" s="395"/>
      <c r="P8" s="398"/>
    </row>
    <row r="9" spans="2:16" ht="22.5" customHeight="1">
      <c r="B9" s="290"/>
      <c r="C9" s="394" t="s">
        <v>1085</v>
      </c>
      <c r="D9" s="395"/>
      <c r="E9" s="396" t="s">
        <v>1182</v>
      </c>
      <c r="F9" s="395"/>
      <c r="G9" s="395"/>
      <c r="H9" s="397"/>
      <c r="I9" s="396" t="s">
        <v>1187</v>
      </c>
      <c r="J9" s="395"/>
      <c r="K9" s="395"/>
      <c r="L9" s="397"/>
      <c r="M9" s="396" t="s">
        <v>1188</v>
      </c>
      <c r="N9" s="395"/>
      <c r="O9" s="395"/>
      <c r="P9" s="398"/>
    </row>
    <row r="10" spans="2:16" ht="22.5" customHeight="1">
      <c r="B10" s="290"/>
      <c r="C10" s="394" t="s">
        <v>1087</v>
      </c>
      <c r="D10" s="395"/>
      <c r="E10" s="396" t="s">
        <v>1189</v>
      </c>
      <c r="F10" s="395"/>
      <c r="G10" s="395"/>
      <c r="H10" s="397"/>
      <c r="I10" s="396" t="s">
        <v>1187</v>
      </c>
      <c r="J10" s="395"/>
      <c r="K10" s="395"/>
      <c r="L10" s="397"/>
      <c r="M10" s="396" t="s">
        <v>1190</v>
      </c>
      <c r="N10" s="395"/>
      <c r="O10" s="395"/>
      <c r="P10" s="398"/>
    </row>
    <row r="11" spans="2:16" ht="22.5" customHeight="1">
      <c r="B11" s="290"/>
      <c r="C11" s="394" t="s">
        <v>1089</v>
      </c>
      <c r="D11" s="395"/>
      <c r="E11" s="396" t="s">
        <v>1191</v>
      </c>
      <c r="F11" s="395"/>
      <c r="G11" s="395"/>
      <c r="H11" s="397"/>
      <c r="I11" s="396" t="s">
        <v>1189</v>
      </c>
      <c r="J11" s="395"/>
      <c r="K11" s="395"/>
      <c r="L11" s="397"/>
      <c r="M11" s="396" t="s">
        <v>1192</v>
      </c>
      <c r="N11" s="395"/>
      <c r="O11" s="395"/>
      <c r="P11" s="398"/>
    </row>
    <row r="12" spans="2:16" ht="22.5" customHeight="1">
      <c r="B12" s="290"/>
      <c r="C12" s="394" t="s">
        <v>1091</v>
      </c>
      <c r="D12" s="395"/>
      <c r="E12" s="396" t="s">
        <v>1193</v>
      </c>
      <c r="F12" s="395"/>
      <c r="G12" s="395"/>
      <c r="H12" s="397"/>
      <c r="I12" s="396" t="s">
        <v>1194</v>
      </c>
      <c r="J12" s="395"/>
      <c r="K12" s="395"/>
      <c r="L12" s="397"/>
      <c r="M12" s="396" t="s">
        <v>1195</v>
      </c>
      <c r="N12" s="395"/>
      <c r="O12" s="395"/>
      <c r="P12" s="398"/>
    </row>
    <row r="13" spans="2:16" ht="22.5" customHeight="1">
      <c r="B13" s="290"/>
      <c r="C13" s="394" t="s">
        <v>1092</v>
      </c>
      <c r="D13" s="395"/>
      <c r="E13" s="396" t="s">
        <v>1196</v>
      </c>
      <c r="F13" s="395"/>
      <c r="G13" s="395"/>
      <c r="H13" s="397"/>
      <c r="I13" s="396" t="s">
        <v>1193</v>
      </c>
      <c r="J13" s="395"/>
      <c r="K13" s="395"/>
      <c r="L13" s="397"/>
      <c r="M13" s="396" t="s">
        <v>1192</v>
      </c>
      <c r="N13" s="395"/>
      <c r="O13" s="395"/>
      <c r="P13" s="398"/>
    </row>
    <row r="14" spans="2:16" ht="22.5" customHeight="1">
      <c r="B14" s="290"/>
      <c r="C14" s="394" t="s">
        <v>1093</v>
      </c>
      <c r="D14" s="395"/>
      <c r="E14" s="396" t="s">
        <v>1197</v>
      </c>
      <c r="F14" s="395"/>
      <c r="G14" s="395"/>
      <c r="H14" s="397"/>
      <c r="I14" s="396" t="s">
        <v>1196</v>
      </c>
      <c r="J14" s="395"/>
      <c r="K14" s="395"/>
      <c r="L14" s="397"/>
      <c r="M14" s="396" t="s">
        <v>1193</v>
      </c>
      <c r="N14" s="395"/>
      <c r="O14" s="395"/>
      <c r="P14" s="398"/>
    </row>
    <row r="15" spans="2:16" ht="22.5" customHeight="1">
      <c r="B15" s="290"/>
      <c r="C15" s="394" t="s">
        <v>1095</v>
      </c>
      <c r="D15" s="395"/>
      <c r="E15" s="396" t="s">
        <v>1198</v>
      </c>
      <c r="F15" s="395"/>
      <c r="G15" s="395"/>
      <c r="H15" s="397"/>
      <c r="I15" s="396" t="s">
        <v>1199</v>
      </c>
      <c r="J15" s="395"/>
      <c r="K15" s="395"/>
      <c r="L15" s="397"/>
      <c r="M15" s="396" t="s">
        <v>1193</v>
      </c>
      <c r="N15" s="395"/>
      <c r="O15" s="395"/>
      <c r="P15" s="398"/>
    </row>
    <row r="16" spans="2:16" ht="22.5" customHeight="1">
      <c r="B16" s="290"/>
      <c r="C16" s="394" t="s">
        <v>1096</v>
      </c>
      <c r="D16" s="395"/>
      <c r="E16" s="396" t="s">
        <v>1200</v>
      </c>
      <c r="F16" s="395"/>
      <c r="G16" s="395"/>
      <c r="H16" s="397"/>
      <c r="I16" s="396" t="s">
        <v>1201</v>
      </c>
      <c r="J16" s="395"/>
      <c r="K16" s="395"/>
      <c r="L16" s="397"/>
      <c r="M16" s="396" t="s">
        <v>1202</v>
      </c>
      <c r="N16" s="395"/>
      <c r="O16" s="395"/>
      <c r="P16" s="398"/>
    </row>
    <row r="17" spans="2:16" ht="22.5" customHeight="1">
      <c r="B17" s="290"/>
      <c r="C17" s="394" t="s">
        <v>1097</v>
      </c>
      <c r="D17" s="395"/>
      <c r="E17" s="396" t="s">
        <v>1201</v>
      </c>
      <c r="F17" s="395"/>
      <c r="G17" s="395"/>
      <c r="H17" s="397"/>
      <c r="I17" s="396" t="s">
        <v>1200</v>
      </c>
      <c r="J17" s="395"/>
      <c r="K17" s="395"/>
      <c r="L17" s="397"/>
      <c r="M17" s="396" t="s">
        <v>1203</v>
      </c>
      <c r="N17" s="395"/>
      <c r="O17" s="395"/>
      <c r="P17" s="398"/>
    </row>
    <row r="18" spans="2:16" ht="22.5" customHeight="1">
      <c r="B18" s="290"/>
      <c r="C18" s="394" t="s">
        <v>1099</v>
      </c>
      <c r="D18" s="395"/>
      <c r="E18" s="396" t="s">
        <v>1201</v>
      </c>
      <c r="F18" s="395"/>
      <c r="G18" s="395"/>
      <c r="H18" s="397"/>
      <c r="I18" s="396" t="s">
        <v>1204</v>
      </c>
      <c r="J18" s="395"/>
      <c r="K18" s="395"/>
      <c r="L18" s="397"/>
      <c r="M18" s="396" t="s">
        <v>1200</v>
      </c>
      <c r="N18" s="395"/>
      <c r="O18" s="395"/>
      <c r="P18" s="398"/>
    </row>
    <row r="19" spans="2:16" ht="22.5" customHeight="1">
      <c r="B19" s="290"/>
      <c r="C19" s="394" t="s">
        <v>1102</v>
      </c>
      <c r="D19" s="395"/>
      <c r="E19" s="396" t="s">
        <v>1201</v>
      </c>
      <c r="F19" s="395"/>
      <c r="G19" s="395"/>
      <c r="H19" s="397"/>
      <c r="I19" s="396" t="s">
        <v>1200</v>
      </c>
      <c r="J19" s="395"/>
      <c r="K19" s="395"/>
      <c r="L19" s="397"/>
      <c r="M19" s="396" t="s">
        <v>1205</v>
      </c>
      <c r="N19" s="395"/>
      <c r="O19" s="395"/>
      <c r="P19" s="398"/>
    </row>
    <row r="20" spans="2:16" ht="22.5" customHeight="1">
      <c r="B20" s="290"/>
      <c r="C20" s="394" t="s">
        <v>1103</v>
      </c>
      <c r="D20" s="395"/>
      <c r="E20" s="396" t="s">
        <v>1206</v>
      </c>
      <c r="F20" s="395"/>
      <c r="G20" s="395"/>
      <c r="H20" s="397"/>
      <c r="I20" s="396" t="s">
        <v>1207</v>
      </c>
      <c r="J20" s="395"/>
      <c r="K20" s="395"/>
      <c r="L20" s="397"/>
      <c r="M20" s="396" t="s">
        <v>1208</v>
      </c>
      <c r="N20" s="395"/>
      <c r="O20" s="395"/>
      <c r="P20" s="398"/>
    </row>
    <row r="21" spans="2:16" ht="22.5" customHeight="1">
      <c r="B21" s="290"/>
      <c r="C21" s="394" t="s">
        <v>1105</v>
      </c>
      <c r="D21" s="395"/>
      <c r="E21" s="396" t="s">
        <v>1209</v>
      </c>
      <c r="F21" s="395"/>
      <c r="G21" s="395"/>
      <c r="H21" s="397"/>
      <c r="I21" s="396" t="s">
        <v>1201</v>
      </c>
      <c r="J21" s="395"/>
      <c r="K21" s="395"/>
      <c r="L21" s="397"/>
      <c r="M21" s="396" t="s">
        <v>1210</v>
      </c>
      <c r="N21" s="395"/>
      <c r="O21" s="395"/>
      <c r="P21" s="398"/>
    </row>
    <row r="22" spans="2:16" ht="22.5" customHeight="1">
      <c r="B22" s="399" t="s">
        <v>1106</v>
      </c>
      <c r="C22" s="395"/>
      <c r="D22" s="395"/>
      <c r="E22" s="396" t="s">
        <v>1210</v>
      </c>
      <c r="F22" s="395"/>
      <c r="G22" s="395"/>
      <c r="H22" s="397"/>
      <c r="I22" s="396" t="s">
        <v>1211</v>
      </c>
      <c r="J22" s="395"/>
      <c r="K22" s="395"/>
      <c r="L22" s="397"/>
      <c r="M22" s="396" t="s">
        <v>1207</v>
      </c>
      <c r="N22" s="395"/>
      <c r="O22" s="395"/>
      <c r="P22" s="398"/>
    </row>
    <row r="23" spans="2:16" ht="22.5" customHeight="1" thickBot="1">
      <c r="B23" s="400" t="s">
        <v>1107</v>
      </c>
      <c r="C23" s="401"/>
      <c r="D23" s="401"/>
      <c r="E23" s="402" t="s">
        <v>1212</v>
      </c>
      <c r="F23" s="401"/>
      <c r="G23" s="401"/>
      <c r="H23" s="403"/>
      <c r="I23" s="402" t="s">
        <v>1207</v>
      </c>
      <c r="J23" s="401"/>
      <c r="K23" s="401"/>
      <c r="L23" s="403"/>
      <c r="M23" s="402"/>
      <c r="N23" s="401"/>
      <c r="O23" s="401"/>
      <c r="P23" s="404"/>
    </row>
    <row r="24" spans="3:16" ht="22.5" customHeight="1" thickBot="1"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</row>
    <row r="25" spans="2:19" ht="22.5" customHeight="1">
      <c r="B25" s="285"/>
      <c r="C25" s="385" t="s">
        <v>1173</v>
      </c>
      <c r="D25" s="386"/>
      <c r="E25" s="387" t="s">
        <v>1062</v>
      </c>
      <c r="F25" s="388"/>
      <c r="G25" s="388"/>
      <c r="H25" s="389"/>
      <c r="I25" s="387" t="s">
        <v>1063</v>
      </c>
      <c r="J25" s="388"/>
      <c r="K25" s="388"/>
      <c r="L25" s="389"/>
      <c r="M25" s="387" t="s">
        <v>1064</v>
      </c>
      <c r="N25" s="388"/>
      <c r="O25" s="388"/>
      <c r="P25" s="388"/>
      <c r="Q25" s="406" t="s">
        <v>1111</v>
      </c>
      <c r="R25" s="407"/>
      <c r="S25" s="408"/>
    </row>
    <row r="26" spans="2:19" ht="22.5" customHeight="1">
      <c r="B26" s="391" t="s">
        <v>497</v>
      </c>
      <c r="C26" s="394" t="s">
        <v>1113</v>
      </c>
      <c r="D26" s="395"/>
      <c r="E26" s="409" t="s">
        <v>1207</v>
      </c>
      <c r="F26" s="410"/>
      <c r="G26" s="410"/>
      <c r="H26" s="411"/>
      <c r="I26" s="409" t="s">
        <v>1213</v>
      </c>
      <c r="J26" s="410"/>
      <c r="K26" s="410"/>
      <c r="L26" s="411"/>
      <c r="M26" s="409" t="s">
        <v>1214</v>
      </c>
      <c r="N26" s="410"/>
      <c r="O26" s="410"/>
      <c r="P26" s="412"/>
      <c r="Q26" s="395" t="s">
        <v>1115</v>
      </c>
      <c r="R26" s="395"/>
      <c r="S26" s="398"/>
    </row>
    <row r="27" spans="2:19" ht="22.5" customHeight="1">
      <c r="B27" s="392"/>
      <c r="C27" s="394" t="s">
        <v>1117</v>
      </c>
      <c r="D27" s="395"/>
      <c r="E27" s="413" t="s">
        <v>1215</v>
      </c>
      <c r="F27" s="414"/>
      <c r="G27" s="414"/>
      <c r="H27" s="415"/>
      <c r="I27" s="416" t="s">
        <v>1216</v>
      </c>
      <c r="J27" s="417"/>
      <c r="K27" s="417"/>
      <c r="L27" s="418"/>
      <c r="M27" s="413" t="s">
        <v>1213</v>
      </c>
      <c r="N27" s="414"/>
      <c r="O27" s="414"/>
      <c r="P27" s="419"/>
      <c r="Q27" s="395" t="s">
        <v>1115</v>
      </c>
      <c r="R27" s="395"/>
      <c r="S27" s="398"/>
    </row>
    <row r="28" spans="2:19" ht="22.5" customHeight="1">
      <c r="B28" s="392"/>
      <c r="C28" s="394" t="s">
        <v>1121</v>
      </c>
      <c r="D28" s="395"/>
      <c r="E28" s="396" t="s">
        <v>1201</v>
      </c>
      <c r="F28" s="395"/>
      <c r="G28" s="395"/>
      <c r="H28" s="397"/>
      <c r="I28" s="413" t="s">
        <v>1216</v>
      </c>
      <c r="J28" s="414"/>
      <c r="K28" s="414"/>
      <c r="L28" s="415"/>
      <c r="M28" s="396"/>
      <c r="N28" s="395"/>
      <c r="O28" s="395"/>
      <c r="P28" s="420"/>
      <c r="Q28" s="395" t="s">
        <v>1115</v>
      </c>
      <c r="R28" s="395"/>
      <c r="S28" s="398"/>
    </row>
    <row r="29" spans="2:19" ht="22.5" customHeight="1">
      <c r="B29" s="393"/>
      <c r="C29" s="394" t="s">
        <v>1123</v>
      </c>
      <c r="D29" s="395"/>
      <c r="E29" s="396" t="s">
        <v>1217</v>
      </c>
      <c r="F29" s="395"/>
      <c r="G29" s="395"/>
      <c r="H29" s="397"/>
      <c r="I29" s="396"/>
      <c r="J29" s="395"/>
      <c r="K29" s="395"/>
      <c r="L29" s="397"/>
      <c r="M29" s="396"/>
      <c r="N29" s="395"/>
      <c r="O29" s="395"/>
      <c r="P29" s="420"/>
      <c r="Q29" s="395"/>
      <c r="R29" s="395"/>
      <c r="S29" s="398"/>
    </row>
    <row r="30" spans="2:19" ht="22.5" customHeight="1">
      <c r="B30" s="290"/>
      <c r="C30" s="394" t="s">
        <v>1125</v>
      </c>
      <c r="D30" s="395"/>
      <c r="E30" s="409" t="s">
        <v>1217</v>
      </c>
      <c r="F30" s="410"/>
      <c r="G30" s="410"/>
      <c r="H30" s="411"/>
      <c r="I30" s="396"/>
      <c r="J30" s="395"/>
      <c r="K30" s="395"/>
      <c r="L30" s="397"/>
      <c r="M30" s="396"/>
      <c r="N30" s="395"/>
      <c r="O30" s="395"/>
      <c r="P30" s="420"/>
      <c r="S30" s="291"/>
    </row>
    <row r="31" spans="2:19" ht="22.5" customHeight="1">
      <c r="B31" s="290"/>
      <c r="C31" s="394" t="s">
        <v>1127</v>
      </c>
      <c r="D31" s="395"/>
      <c r="E31" s="416" t="s">
        <v>1218</v>
      </c>
      <c r="F31" s="417"/>
      <c r="G31" s="417"/>
      <c r="H31" s="417"/>
      <c r="I31" s="394" t="s">
        <v>1219</v>
      </c>
      <c r="J31" s="395"/>
      <c r="K31" s="395"/>
      <c r="L31" s="420"/>
      <c r="M31" s="395" t="s">
        <v>1201</v>
      </c>
      <c r="N31" s="395"/>
      <c r="O31" s="395"/>
      <c r="P31" s="420"/>
      <c r="Q31" s="395"/>
      <c r="R31" s="395"/>
      <c r="S31" s="398"/>
    </row>
    <row r="32" spans="2:19" ht="22.5" customHeight="1">
      <c r="B32" s="290"/>
      <c r="C32" s="394" t="s">
        <v>1130</v>
      </c>
      <c r="D32" s="395"/>
      <c r="E32" s="416" t="s">
        <v>1220</v>
      </c>
      <c r="F32" s="417"/>
      <c r="G32" s="417"/>
      <c r="H32" s="417"/>
      <c r="I32" s="394" t="s">
        <v>1219</v>
      </c>
      <c r="J32" s="395"/>
      <c r="K32" s="395"/>
      <c r="L32" s="420"/>
      <c r="M32" s="395" t="s">
        <v>1221</v>
      </c>
      <c r="N32" s="395"/>
      <c r="O32" s="395"/>
      <c r="P32" s="420"/>
      <c r="Q32" s="395" t="s">
        <v>1218</v>
      </c>
      <c r="R32" s="395"/>
      <c r="S32" s="398"/>
    </row>
    <row r="33" spans="2:19" ht="22.5" customHeight="1">
      <c r="B33" s="292"/>
      <c r="C33" s="421" t="s">
        <v>1133</v>
      </c>
      <c r="D33" s="422"/>
      <c r="E33" s="423" t="s">
        <v>1222</v>
      </c>
      <c r="F33" s="424"/>
      <c r="G33" s="424"/>
      <c r="H33" s="424"/>
      <c r="I33" s="394" t="s">
        <v>1223</v>
      </c>
      <c r="J33" s="395"/>
      <c r="K33" s="395"/>
      <c r="L33" s="420"/>
      <c r="M33" s="422" t="s">
        <v>1224</v>
      </c>
      <c r="N33" s="422"/>
      <c r="O33" s="422"/>
      <c r="P33" s="425"/>
      <c r="Q33" s="395" t="s">
        <v>1225</v>
      </c>
      <c r="R33" s="395"/>
      <c r="S33" s="398"/>
    </row>
    <row r="34" spans="2:19" ht="22.5" customHeight="1">
      <c r="B34" s="293"/>
      <c r="C34" s="421" t="s">
        <v>1136</v>
      </c>
      <c r="D34" s="426"/>
      <c r="E34" s="396" t="s">
        <v>1222</v>
      </c>
      <c r="F34" s="395"/>
      <c r="G34" s="395"/>
      <c r="H34" s="420"/>
      <c r="I34" s="394" t="s">
        <v>1226</v>
      </c>
      <c r="J34" s="395"/>
      <c r="K34" s="395"/>
      <c r="L34" s="420"/>
      <c r="M34" s="395" t="s">
        <v>1224</v>
      </c>
      <c r="N34" s="395"/>
      <c r="O34" s="395"/>
      <c r="P34" s="420"/>
      <c r="Q34" s="395"/>
      <c r="R34" s="395"/>
      <c r="S34" s="398"/>
    </row>
    <row r="35" spans="2:19" ht="22.5" customHeight="1">
      <c r="B35" s="427" t="s">
        <v>1140</v>
      </c>
      <c r="C35" s="428"/>
      <c r="D35" s="429"/>
      <c r="E35" s="396" t="s">
        <v>1227</v>
      </c>
      <c r="F35" s="395"/>
      <c r="G35" s="395"/>
      <c r="H35" s="420"/>
      <c r="I35" s="394" t="s">
        <v>1228</v>
      </c>
      <c r="J35" s="395"/>
      <c r="K35" s="395"/>
      <c r="L35" s="420"/>
      <c r="M35" s="395" t="s">
        <v>1224</v>
      </c>
      <c r="N35" s="395"/>
      <c r="O35" s="395"/>
      <c r="P35" s="420"/>
      <c r="Q35" s="394"/>
      <c r="R35" s="395"/>
      <c r="S35" s="398"/>
    </row>
    <row r="36" spans="1:256" ht="22.5" customHeight="1" thickBot="1">
      <c r="A36" s="296"/>
      <c r="B36" s="297"/>
      <c r="C36" s="430" t="s">
        <v>1142</v>
      </c>
      <c r="D36" s="431"/>
      <c r="E36" s="432" t="s">
        <v>1227</v>
      </c>
      <c r="F36" s="433"/>
      <c r="G36" s="433"/>
      <c r="H36" s="434"/>
      <c r="I36" s="435" t="s">
        <v>1229</v>
      </c>
      <c r="J36" s="436"/>
      <c r="K36" s="436"/>
      <c r="L36" s="437"/>
      <c r="M36" s="438" t="s">
        <v>1230</v>
      </c>
      <c r="N36" s="439"/>
      <c r="O36" s="439"/>
      <c r="P36" s="440"/>
      <c r="Q36" s="430" t="s">
        <v>1231</v>
      </c>
      <c r="R36" s="433"/>
      <c r="S36" s="441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296"/>
      <c r="BY36" s="296"/>
      <c r="BZ36" s="296"/>
      <c r="CA36" s="296"/>
      <c r="CB36" s="296"/>
      <c r="CC36" s="296"/>
      <c r="CD36" s="296"/>
      <c r="CE36" s="296"/>
      <c r="CF36" s="296"/>
      <c r="CG36" s="296"/>
      <c r="CH36" s="296"/>
      <c r="CI36" s="296"/>
      <c r="CJ36" s="296"/>
      <c r="CK36" s="296"/>
      <c r="CL36" s="296"/>
      <c r="CM36" s="296"/>
      <c r="CN36" s="296"/>
      <c r="CO36" s="296"/>
      <c r="CP36" s="296"/>
      <c r="CQ36" s="296"/>
      <c r="CR36" s="296"/>
      <c r="CS36" s="296"/>
      <c r="CT36" s="296"/>
      <c r="CU36" s="296"/>
      <c r="CV36" s="296"/>
      <c r="CW36" s="296"/>
      <c r="CX36" s="296"/>
      <c r="CY36" s="296"/>
      <c r="CZ36" s="296"/>
      <c r="DA36" s="296"/>
      <c r="DB36" s="296"/>
      <c r="DC36" s="296"/>
      <c r="DD36" s="296"/>
      <c r="DE36" s="296"/>
      <c r="DF36" s="296"/>
      <c r="DG36" s="296"/>
      <c r="DH36" s="296"/>
      <c r="DI36" s="296"/>
      <c r="DJ36" s="296"/>
      <c r="DK36" s="296"/>
      <c r="DL36" s="296"/>
      <c r="DM36" s="296"/>
      <c r="DN36" s="296"/>
      <c r="DO36" s="296"/>
      <c r="DP36" s="296"/>
      <c r="DQ36" s="296"/>
      <c r="DR36" s="296"/>
      <c r="DS36" s="296"/>
      <c r="DT36" s="296"/>
      <c r="DU36" s="296"/>
      <c r="DV36" s="296"/>
      <c r="DW36" s="296"/>
      <c r="DX36" s="296"/>
      <c r="DY36" s="296"/>
      <c r="DZ36" s="296"/>
      <c r="EA36" s="296"/>
      <c r="EB36" s="296"/>
      <c r="EC36" s="296"/>
      <c r="ED36" s="296"/>
      <c r="EE36" s="296"/>
      <c r="EF36" s="296"/>
      <c r="EG36" s="296"/>
      <c r="EH36" s="296"/>
      <c r="EI36" s="296"/>
      <c r="EJ36" s="296"/>
      <c r="EK36" s="296"/>
      <c r="EL36" s="296"/>
      <c r="EM36" s="296"/>
      <c r="EN36" s="296"/>
      <c r="EO36" s="296"/>
      <c r="EP36" s="296"/>
      <c r="EQ36" s="296"/>
      <c r="ER36" s="296"/>
      <c r="ES36" s="296"/>
      <c r="ET36" s="296"/>
      <c r="EU36" s="296"/>
      <c r="EV36" s="296"/>
      <c r="EW36" s="296"/>
      <c r="EX36" s="296"/>
      <c r="EY36" s="296"/>
      <c r="EZ36" s="296"/>
      <c r="FA36" s="296"/>
      <c r="FB36" s="296"/>
      <c r="FC36" s="296"/>
      <c r="FD36" s="296"/>
      <c r="FE36" s="296"/>
      <c r="FF36" s="296"/>
      <c r="FG36" s="296"/>
      <c r="FH36" s="296"/>
      <c r="FI36" s="296"/>
      <c r="FJ36" s="296"/>
      <c r="FK36" s="296"/>
      <c r="FL36" s="296"/>
      <c r="FM36" s="296"/>
      <c r="FN36" s="296"/>
      <c r="FO36" s="296"/>
      <c r="FP36" s="296"/>
      <c r="FQ36" s="296"/>
      <c r="FR36" s="296"/>
      <c r="FS36" s="296"/>
      <c r="FT36" s="296"/>
      <c r="FU36" s="296"/>
      <c r="FV36" s="296"/>
      <c r="FW36" s="296"/>
      <c r="FX36" s="296"/>
      <c r="FY36" s="296"/>
      <c r="FZ36" s="296"/>
      <c r="GA36" s="296"/>
      <c r="GB36" s="296"/>
      <c r="GC36" s="296"/>
      <c r="GD36" s="296"/>
      <c r="GE36" s="296"/>
      <c r="GF36" s="296"/>
      <c r="GG36" s="296"/>
      <c r="GH36" s="296"/>
      <c r="GI36" s="296"/>
      <c r="GJ36" s="296"/>
      <c r="GK36" s="296"/>
      <c r="GL36" s="296"/>
      <c r="GM36" s="296"/>
      <c r="GN36" s="296"/>
      <c r="GO36" s="296"/>
      <c r="GP36" s="296"/>
      <c r="GQ36" s="296"/>
      <c r="GR36" s="296"/>
      <c r="GS36" s="296"/>
      <c r="GT36" s="296"/>
      <c r="GU36" s="296"/>
      <c r="GV36" s="296"/>
      <c r="GW36" s="296"/>
      <c r="GX36" s="296"/>
      <c r="GY36" s="296"/>
      <c r="GZ36" s="296"/>
      <c r="HA36" s="296"/>
      <c r="HB36" s="296"/>
      <c r="HC36" s="296"/>
      <c r="HD36" s="296"/>
      <c r="HE36" s="296"/>
      <c r="HF36" s="296"/>
      <c r="HG36" s="296"/>
      <c r="HH36" s="296"/>
      <c r="HI36" s="296"/>
      <c r="HJ36" s="296"/>
      <c r="HK36" s="296"/>
      <c r="HL36" s="296"/>
      <c r="HM36" s="296"/>
      <c r="HN36" s="296"/>
      <c r="HO36" s="296"/>
      <c r="HP36" s="296"/>
      <c r="HQ36" s="296"/>
      <c r="HR36" s="296"/>
      <c r="HS36" s="296"/>
      <c r="HT36" s="296"/>
      <c r="HU36" s="296"/>
      <c r="HV36" s="296"/>
      <c r="HW36" s="296"/>
      <c r="HX36" s="296"/>
      <c r="HY36" s="296"/>
      <c r="HZ36" s="296"/>
      <c r="IA36" s="296"/>
      <c r="IB36" s="296"/>
      <c r="IC36" s="296"/>
      <c r="ID36" s="296"/>
      <c r="IE36" s="296"/>
      <c r="IF36" s="296"/>
      <c r="IG36" s="296"/>
      <c r="IH36" s="296"/>
      <c r="II36" s="296"/>
      <c r="IJ36" s="296"/>
      <c r="IK36" s="296"/>
      <c r="IL36" s="296"/>
      <c r="IM36" s="296"/>
      <c r="IN36" s="296"/>
      <c r="IO36" s="300"/>
      <c r="IP36" s="300"/>
      <c r="IQ36" s="300"/>
      <c r="IR36" s="300"/>
      <c r="IS36" s="300"/>
      <c r="IT36" s="300"/>
      <c r="IU36" s="300"/>
      <c r="IV36" s="300"/>
    </row>
    <row r="37" spans="1:256" ht="22.5" customHeight="1" thickBot="1">
      <c r="A37" s="296"/>
      <c r="B37" s="311"/>
      <c r="C37" s="442" t="s">
        <v>1145</v>
      </c>
      <c r="D37" s="443"/>
      <c r="E37" s="444" t="s">
        <v>1201</v>
      </c>
      <c r="F37" s="445"/>
      <c r="G37" s="445"/>
      <c r="H37" s="446"/>
      <c r="I37" s="444" t="s">
        <v>1232</v>
      </c>
      <c r="J37" s="445"/>
      <c r="K37" s="445"/>
      <c r="L37" s="447"/>
      <c r="M37" s="430"/>
      <c r="N37" s="433"/>
      <c r="O37" s="433"/>
      <c r="P37" s="434"/>
      <c r="Q37" s="438"/>
      <c r="R37" s="439"/>
      <c r="S37" s="448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6"/>
      <c r="BG37" s="296"/>
      <c r="BH37" s="296"/>
      <c r="BI37" s="296"/>
      <c r="BJ37" s="296"/>
      <c r="BK37" s="296"/>
      <c r="BL37" s="296"/>
      <c r="BM37" s="296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296"/>
      <c r="BY37" s="296"/>
      <c r="BZ37" s="296"/>
      <c r="CA37" s="296"/>
      <c r="CB37" s="296"/>
      <c r="CC37" s="296"/>
      <c r="CD37" s="296"/>
      <c r="CE37" s="296"/>
      <c r="CF37" s="296"/>
      <c r="CG37" s="296"/>
      <c r="CH37" s="296"/>
      <c r="CI37" s="296"/>
      <c r="CJ37" s="296"/>
      <c r="CK37" s="296"/>
      <c r="CL37" s="296"/>
      <c r="CM37" s="296"/>
      <c r="CN37" s="296"/>
      <c r="CO37" s="296"/>
      <c r="CP37" s="296"/>
      <c r="CQ37" s="296"/>
      <c r="CR37" s="296"/>
      <c r="CS37" s="296"/>
      <c r="CT37" s="296"/>
      <c r="CU37" s="296"/>
      <c r="CV37" s="296"/>
      <c r="CW37" s="296"/>
      <c r="CX37" s="296"/>
      <c r="CY37" s="296"/>
      <c r="CZ37" s="296"/>
      <c r="DA37" s="296"/>
      <c r="DB37" s="296"/>
      <c r="DC37" s="296"/>
      <c r="DD37" s="296"/>
      <c r="DE37" s="296"/>
      <c r="DF37" s="296"/>
      <c r="DG37" s="296"/>
      <c r="DH37" s="296"/>
      <c r="DI37" s="296"/>
      <c r="DJ37" s="296"/>
      <c r="DK37" s="296"/>
      <c r="DL37" s="296"/>
      <c r="DM37" s="296"/>
      <c r="DN37" s="296"/>
      <c r="DO37" s="296"/>
      <c r="DP37" s="296"/>
      <c r="DQ37" s="296"/>
      <c r="DR37" s="296"/>
      <c r="DS37" s="296"/>
      <c r="DT37" s="296"/>
      <c r="DU37" s="296"/>
      <c r="DV37" s="296"/>
      <c r="DW37" s="296"/>
      <c r="DX37" s="296"/>
      <c r="DY37" s="296"/>
      <c r="DZ37" s="296"/>
      <c r="EA37" s="296"/>
      <c r="EB37" s="296"/>
      <c r="EC37" s="296"/>
      <c r="ED37" s="296"/>
      <c r="EE37" s="296"/>
      <c r="EF37" s="296"/>
      <c r="EG37" s="296"/>
      <c r="EH37" s="296"/>
      <c r="EI37" s="296"/>
      <c r="EJ37" s="296"/>
      <c r="EK37" s="296"/>
      <c r="EL37" s="296"/>
      <c r="EM37" s="296"/>
      <c r="EN37" s="296"/>
      <c r="EO37" s="296"/>
      <c r="EP37" s="296"/>
      <c r="EQ37" s="296"/>
      <c r="ER37" s="296"/>
      <c r="ES37" s="296"/>
      <c r="ET37" s="296"/>
      <c r="EU37" s="296"/>
      <c r="EV37" s="296"/>
      <c r="EW37" s="296"/>
      <c r="EX37" s="296"/>
      <c r="EY37" s="296"/>
      <c r="EZ37" s="296"/>
      <c r="FA37" s="296"/>
      <c r="FB37" s="296"/>
      <c r="FC37" s="296"/>
      <c r="FD37" s="296"/>
      <c r="FE37" s="296"/>
      <c r="FF37" s="296"/>
      <c r="FG37" s="296"/>
      <c r="FH37" s="296"/>
      <c r="FI37" s="296"/>
      <c r="FJ37" s="296"/>
      <c r="FK37" s="296"/>
      <c r="FL37" s="296"/>
      <c r="FM37" s="296"/>
      <c r="FN37" s="296"/>
      <c r="FO37" s="296"/>
      <c r="FP37" s="296"/>
      <c r="FQ37" s="296"/>
      <c r="FR37" s="296"/>
      <c r="FS37" s="296"/>
      <c r="FT37" s="296"/>
      <c r="FU37" s="296"/>
      <c r="FV37" s="296"/>
      <c r="FW37" s="296"/>
      <c r="FX37" s="296"/>
      <c r="FY37" s="296"/>
      <c r="FZ37" s="296"/>
      <c r="GA37" s="296"/>
      <c r="GB37" s="296"/>
      <c r="GC37" s="296"/>
      <c r="GD37" s="296"/>
      <c r="GE37" s="296"/>
      <c r="GF37" s="296"/>
      <c r="GG37" s="296"/>
      <c r="GH37" s="296"/>
      <c r="GI37" s="296"/>
      <c r="GJ37" s="296"/>
      <c r="GK37" s="296"/>
      <c r="GL37" s="296"/>
      <c r="GM37" s="296"/>
      <c r="GN37" s="296"/>
      <c r="GO37" s="296"/>
      <c r="GP37" s="296"/>
      <c r="GQ37" s="296"/>
      <c r="GR37" s="296"/>
      <c r="GS37" s="296"/>
      <c r="GT37" s="296"/>
      <c r="GU37" s="296"/>
      <c r="GV37" s="296"/>
      <c r="GW37" s="296"/>
      <c r="GX37" s="296"/>
      <c r="GY37" s="296"/>
      <c r="GZ37" s="296"/>
      <c r="HA37" s="296"/>
      <c r="HB37" s="296"/>
      <c r="HC37" s="296"/>
      <c r="HD37" s="296"/>
      <c r="HE37" s="296"/>
      <c r="HF37" s="296"/>
      <c r="HG37" s="296"/>
      <c r="HH37" s="296"/>
      <c r="HI37" s="296"/>
      <c r="HJ37" s="296"/>
      <c r="HK37" s="296"/>
      <c r="HL37" s="296"/>
      <c r="HM37" s="296"/>
      <c r="HN37" s="296"/>
      <c r="HO37" s="296"/>
      <c r="HP37" s="296"/>
      <c r="HQ37" s="296"/>
      <c r="HR37" s="296"/>
      <c r="HS37" s="296"/>
      <c r="HT37" s="296"/>
      <c r="HU37" s="296"/>
      <c r="HV37" s="296"/>
      <c r="HW37" s="296"/>
      <c r="HX37" s="296"/>
      <c r="HY37" s="296"/>
      <c r="HZ37" s="296"/>
      <c r="IA37" s="296"/>
      <c r="IB37" s="296"/>
      <c r="IC37" s="296"/>
      <c r="ID37" s="296"/>
      <c r="IE37" s="296"/>
      <c r="IF37" s="296"/>
      <c r="IG37" s="296"/>
      <c r="IH37" s="296"/>
      <c r="II37" s="296"/>
      <c r="IJ37" s="296"/>
      <c r="IK37" s="296"/>
      <c r="IL37" s="296"/>
      <c r="IM37" s="296"/>
      <c r="IN37" s="296"/>
      <c r="IO37" s="300"/>
      <c r="IP37" s="300"/>
      <c r="IQ37" s="300"/>
      <c r="IR37" s="300"/>
      <c r="IS37" s="300"/>
      <c r="IT37" s="300"/>
      <c r="IU37" s="300"/>
      <c r="IV37" s="300"/>
    </row>
    <row r="38" spans="1:256" ht="22.5" customHeight="1" thickBot="1">
      <c r="A38" s="296"/>
      <c r="B38" s="311"/>
      <c r="C38" s="442" t="s">
        <v>1150</v>
      </c>
      <c r="D38" s="443"/>
      <c r="E38" s="409" t="s">
        <v>1233</v>
      </c>
      <c r="F38" s="410"/>
      <c r="G38" s="410"/>
      <c r="H38" s="411"/>
      <c r="I38" s="449"/>
      <c r="J38" s="450"/>
      <c r="K38" s="450"/>
      <c r="L38" s="451"/>
      <c r="M38" s="430"/>
      <c r="N38" s="433"/>
      <c r="O38" s="433"/>
      <c r="P38" s="434"/>
      <c r="Q38" s="438"/>
      <c r="R38" s="439"/>
      <c r="S38" s="448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6"/>
      <c r="BA38" s="296"/>
      <c r="BB38" s="296"/>
      <c r="BC38" s="296"/>
      <c r="BD38" s="296"/>
      <c r="BE38" s="296"/>
      <c r="BF38" s="296"/>
      <c r="BG38" s="296"/>
      <c r="BH38" s="296"/>
      <c r="BI38" s="296"/>
      <c r="BJ38" s="296"/>
      <c r="BK38" s="296"/>
      <c r="BL38" s="296"/>
      <c r="BM38" s="296"/>
      <c r="BN38" s="296"/>
      <c r="BO38" s="296"/>
      <c r="BP38" s="296"/>
      <c r="BQ38" s="296"/>
      <c r="BR38" s="296"/>
      <c r="BS38" s="296"/>
      <c r="BT38" s="296"/>
      <c r="BU38" s="296"/>
      <c r="BV38" s="296"/>
      <c r="BW38" s="296"/>
      <c r="BX38" s="296"/>
      <c r="BY38" s="296"/>
      <c r="BZ38" s="296"/>
      <c r="CA38" s="296"/>
      <c r="CB38" s="296"/>
      <c r="CC38" s="296"/>
      <c r="CD38" s="296"/>
      <c r="CE38" s="296"/>
      <c r="CF38" s="296"/>
      <c r="CG38" s="296"/>
      <c r="CH38" s="296"/>
      <c r="CI38" s="296"/>
      <c r="CJ38" s="296"/>
      <c r="CK38" s="296"/>
      <c r="CL38" s="296"/>
      <c r="CM38" s="296"/>
      <c r="CN38" s="296"/>
      <c r="CO38" s="296"/>
      <c r="CP38" s="296"/>
      <c r="CQ38" s="296"/>
      <c r="CR38" s="296"/>
      <c r="CS38" s="296"/>
      <c r="CT38" s="296"/>
      <c r="CU38" s="296"/>
      <c r="CV38" s="296"/>
      <c r="CW38" s="296"/>
      <c r="CX38" s="296"/>
      <c r="CY38" s="296"/>
      <c r="CZ38" s="296"/>
      <c r="DA38" s="296"/>
      <c r="DB38" s="296"/>
      <c r="DC38" s="296"/>
      <c r="DD38" s="296"/>
      <c r="DE38" s="296"/>
      <c r="DF38" s="296"/>
      <c r="DG38" s="296"/>
      <c r="DH38" s="296"/>
      <c r="DI38" s="296"/>
      <c r="DJ38" s="296"/>
      <c r="DK38" s="296"/>
      <c r="DL38" s="296"/>
      <c r="DM38" s="296"/>
      <c r="DN38" s="296"/>
      <c r="DO38" s="296"/>
      <c r="DP38" s="296"/>
      <c r="DQ38" s="296"/>
      <c r="DR38" s="296"/>
      <c r="DS38" s="296"/>
      <c r="DT38" s="296"/>
      <c r="DU38" s="296"/>
      <c r="DV38" s="296"/>
      <c r="DW38" s="296"/>
      <c r="DX38" s="296"/>
      <c r="DY38" s="296"/>
      <c r="DZ38" s="296"/>
      <c r="EA38" s="296"/>
      <c r="EB38" s="296"/>
      <c r="EC38" s="296"/>
      <c r="ED38" s="296"/>
      <c r="EE38" s="296"/>
      <c r="EF38" s="296"/>
      <c r="EG38" s="296"/>
      <c r="EH38" s="296"/>
      <c r="EI38" s="296"/>
      <c r="EJ38" s="296"/>
      <c r="EK38" s="296"/>
      <c r="EL38" s="296"/>
      <c r="EM38" s="296"/>
      <c r="EN38" s="296"/>
      <c r="EO38" s="296"/>
      <c r="EP38" s="296"/>
      <c r="EQ38" s="296"/>
      <c r="ER38" s="296"/>
      <c r="ES38" s="296"/>
      <c r="ET38" s="296"/>
      <c r="EU38" s="296"/>
      <c r="EV38" s="296"/>
      <c r="EW38" s="296"/>
      <c r="EX38" s="296"/>
      <c r="EY38" s="296"/>
      <c r="EZ38" s="296"/>
      <c r="FA38" s="296"/>
      <c r="FB38" s="296"/>
      <c r="FC38" s="296"/>
      <c r="FD38" s="296"/>
      <c r="FE38" s="296"/>
      <c r="FF38" s="296"/>
      <c r="FG38" s="296"/>
      <c r="FH38" s="296"/>
      <c r="FI38" s="296"/>
      <c r="FJ38" s="296"/>
      <c r="FK38" s="296"/>
      <c r="FL38" s="296"/>
      <c r="FM38" s="296"/>
      <c r="FN38" s="296"/>
      <c r="FO38" s="296"/>
      <c r="FP38" s="296"/>
      <c r="FQ38" s="296"/>
      <c r="FR38" s="296"/>
      <c r="FS38" s="296"/>
      <c r="FT38" s="296"/>
      <c r="FU38" s="296"/>
      <c r="FV38" s="296"/>
      <c r="FW38" s="296"/>
      <c r="FX38" s="296"/>
      <c r="FY38" s="296"/>
      <c r="FZ38" s="296"/>
      <c r="GA38" s="296"/>
      <c r="GB38" s="296"/>
      <c r="GC38" s="296"/>
      <c r="GD38" s="296"/>
      <c r="GE38" s="296"/>
      <c r="GF38" s="296"/>
      <c r="GG38" s="296"/>
      <c r="GH38" s="296"/>
      <c r="GI38" s="296"/>
      <c r="GJ38" s="296"/>
      <c r="GK38" s="296"/>
      <c r="GL38" s="296"/>
      <c r="GM38" s="296"/>
      <c r="GN38" s="296"/>
      <c r="GO38" s="296"/>
      <c r="GP38" s="296"/>
      <c r="GQ38" s="296"/>
      <c r="GR38" s="296"/>
      <c r="GS38" s="296"/>
      <c r="GT38" s="296"/>
      <c r="GU38" s="296"/>
      <c r="GV38" s="296"/>
      <c r="GW38" s="296"/>
      <c r="GX38" s="296"/>
      <c r="GY38" s="296"/>
      <c r="GZ38" s="296"/>
      <c r="HA38" s="296"/>
      <c r="HB38" s="296"/>
      <c r="HC38" s="296"/>
      <c r="HD38" s="296"/>
      <c r="HE38" s="296"/>
      <c r="HF38" s="296"/>
      <c r="HG38" s="296"/>
      <c r="HH38" s="296"/>
      <c r="HI38" s="296"/>
      <c r="HJ38" s="296"/>
      <c r="HK38" s="296"/>
      <c r="HL38" s="296"/>
      <c r="HM38" s="296"/>
      <c r="HN38" s="296"/>
      <c r="HO38" s="296"/>
      <c r="HP38" s="296"/>
      <c r="HQ38" s="296"/>
      <c r="HR38" s="296"/>
      <c r="HS38" s="296"/>
      <c r="HT38" s="296"/>
      <c r="HU38" s="296"/>
      <c r="HV38" s="296"/>
      <c r="HW38" s="296"/>
      <c r="HX38" s="296"/>
      <c r="HY38" s="296"/>
      <c r="HZ38" s="296"/>
      <c r="IA38" s="296"/>
      <c r="IB38" s="296"/>
      <c r="IC38" s="296"/>
      <c r="ID38" s="296"/>
      <c r="IE38" s="296"/>
      <c r="IF38" s="296"/>
      <c r="IG38" s="296"/>
      <c r="IH38" s="296"/>
      <c r="II38" s="296"/>
      <c r="IJ38" s="296"/>
      <c r="IK38" s="296"/>
      <c r="IL38" s="296"/>
      <c r="IM38" s="296"/>
      <c r="IN38" s="296"/>
      <c r="IO38" s="302"/>
      <c r="IP38" s="302"/>
      <c r="IQ38" s="302"/>
      <c r="IR38" s="302"/>
      <c r="IS38" s="302"/>
      <c r="IT38" s="302"/>
      <c r="IU38" s="302"/>
      <c r="IV38" s="302"/>
    </row>
    <row r="39" spans="1:256" ht="22.5" customHeight="1" thickBot="1">
      <c r="A39" s="303"/>
      <c r="B39" s="304"/>
      <c r="C39" s="452" t="s">
        <v>1154</v>
      </c>
      <c r="D39" s="453"/>
      <c r="E39" s="313" t="s">
        <v>1234</v>
      </c>
      <c r="F39" s="314"/>
      <c r="G39" s="314"/>
      <c r="H39" s="315"/>
      <c r="I39" s="454" t="s">
        <v>1235</v>
      </c>
      <c r="J39" s="455"/>
      <c r="K39" s="455"/>
      <c r="L39" s="316"/>
      <c r="M39" s="454" t="s">
        <v>1236</v>
      </c>
      <c r="N39" s="455"/>
      <c r="O39" s="455"/>
      <c r="P39" s="456"/>
      <c r="Q39" s="454" t="s">
        <v>1237</v>
      </c>
      <c r="R39" s="455"/>
      <c r="S39" s="457"/>
      <c r="T39" s="317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3"/>
      <c r="BF39" s="303"/>
      <c r="BG39" s="303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303"/>
      <c r="BY39" s="303"/>
      <c r="BZ39" s="303"/>
      <c r="CA39" s="303"/>
      <c r="CB39" s="303"/>
      <c r="CC39" s="303"/>
      <c r="CD39" s="303"/>
      <c r="CE39" s="303"/>
      <c r="CF39" s="303"/>
      <c r="CG39" s="303"/>
      <c r="CH39" s="303"/>
      <c r="CI39" s="303"/>
      <c r="CJ39" s="303"/>
      <c r="CK39" s="303"/>
      <c r="CL39" s="303"/>
      <c r="CM39" s="303"/>
      <c r="CN39" s="303"/>
      <c r="CO39" s="303"/>
      <c r="CP39" s="303"/>
      <c r="CQ39" s="303"/>
      <c r="CR39" s="303"/>
      <c r="CS39" s="303"/>
      <c r="CT39" s="303"/>
      <c r="CU39" s="303"/>
      <c r="CV39" s="303"/>
      <c r="CW39" s="303"/>
      <c r="CX39" s="303"/>
      <c r="CY39" s="303"/>
      <c r="CZ39" s="303"/>
      <c r="DA39" s="303"/>
      <c r="DB39" s="303"/>
      <c r="DC39" s="303"/>
      <c r="DD39" s="303"/>
      <c r="DE39" s="303"/>
      <c r="DF39" s="303"/>
      <c r="DG39" s="303"/>
      <c r="DH39" s="303"/>
      <c r="DI39" s="303"/>
      <c r="DJ39" s="303"/>
      <c r="DK39" s="303"/>
      <c r="DL39" s="303"/>
      <c r="DM39" s="303"/>
      <c r="DN39" s="303"/>
      <c r="DO39" s="303"/>
      <c r="DP39" s="303"/>
      <c r="DQ39" s="303"/>
      <c r="DR39" s="303"/>
      <c r="DS39" s="303"/>
      <c r="DT39" s="303"/>
      <c r="DU39" s="303"/>
      <c r="DV39" s="303"/>
      <c r="DW39" s="303"/>
      <c r="DX39" s="303"/>
      <c r="DY39" s="303"/>
      <c r="DZ39" s="303"/>
      <c r="EA39" s="303"/>
      <c r="EB39" s="303"/>
      <c r="EC39" s="303"/>
      <c r="ED39" s="303"/>
      <c r="EE39" s="303"/>
      <c r="EF39" s="303"/>
      <c r="EG39" s="303"/>
      <c r="EH39" s="303"/>
      <c r="EI39" s="303"/>
      <c r="EJ39" s="303"/>
      <c r="EK39" s="303"/>
      <c r="EL39" s="303"/>
      <c r="EM39" s="303"/>
      <c r="EN39" s="303"/>
      <c r="EO39" s="303"/>
      <c r="EP39" s="303"/>
      <c r="EQ39" s="303"/>
      <c r="ER39" s="303"/>
      <c r="ES39" s="303"/>
      <c r="ET39" s="303"/>
      <c r="EU39" s="303"/>
      <c r="EV39" s="303"/>
      <c r="EW39" s="303"/>
      <c r="EX39" s="303"/>
      <c r="EY39" s="303"/>
      <c r="EZ39" s="303"/>
      <c r="FA39" s="303"/>
      <c r="FB39" s="303"/>
      <c r="FC39" s="303"/>
      <c r="FD39" s="303"/>
      <c r="FE39" s="303"/>
      <c r="FF39" s="303"/>
      <c r="FG39" s="303"/>
      <c r="FH39" s="303"/>
      <c r="FI39" s="303"/>
      <c r="FJ39" s="303"/>
      <c r="FK39" s="303"/>
      <c r="FL39" s="303"/>
      <c r="FM39" s="303"/>
      <c r="FN39" s="303"/>
      <c r="FO39" s="303"/>
      <c r="FP39" s="303"/>
      <c r="FQ39" s="303"/>
      <c r="FR39" s="303"/>
      <c r="FS39" s="303"/>
      <c r="FT39" s="303"/>
      <c r="FU39" s="303"/>
      <c r="FV39" s="303"/>
      <c r="FW39" s="303"/>
      <c r="FX39" s="303"/>
      <c r="FY39" s="303"/>
      <c r="FZ39" s="303"/>
      <c r="GA39" s="303"/>
      <c r="GB39" s="303"/>
      <c r="GC39" s="303"/>
      <c r="GD39" s="303"/>
      <c r="GE39" s="303"/>
      <c r="GF39" s="303"/>
      <c r="GG39" s="303"/>
      <c r="GH39" s="303"/>
      <c r="GI39" s="303"/>
      <c r="GJ39" s="303"/>
      <c r="GK39" s="303"/>
      <c r="GL39" s="303"/>
      <c r="GM39" s="303"/>
      <c r="GN39" s="303"/>
      <c r="GO39" s="303"/>
      <c r="GP39" s="303"/>
      <c r="GQ39" s="303"/>
      <c r="GR39" s="303"/>
      <c r="GS39" s="303"/>
      <c r="GT39" s="303"/>
      <c r="GU39" s="303"/>
      <c r="GV39" s="303"/>
      <c r="GW39" s="303"/>
      <c r="GX39" s="303"/>
      <c r="GY39" s="303"/>
      <c r="GZ39" s="303"/>
      <c r="HA39" s="303"/>
      <c r="HB39" s="303"/>
      <c r="HC39" s="303"/>
      <c r="HD39" s="303"/>
      <c r="HE39" s="303"/>
      <c r="HF39" s="303"/>
      <c r="HG39" s="303"/>
      <c r="HH39" s="303"/>
      <c r="HI39" s="303"/>
      <c r="HJ39" s="303"/>
      <c r="HK39" s="303"/>
      <c r="HL39" s="303"/>
      <c r="HM39" s="303"/>
      <c r="HN39" s="303"/>
      <c r="HO39" s="303"/>
      <c r="HP39" s="303"/>
      <c r="HQ39" s="303"/>
      <c r="HR39" s="303"/>
      <c r="HS39" s="303"/>
      <c r="HT39" s="303"/>
      <c r="HU39" s="303"/>
      <c r="HV39" s="303"/>
      <c r="HW39" s="303"/>
      <c r="HX39" s="303"/>
      <c r="HY39" s="303"/>
      <c r="HZ39" s="303"/>
      <c r="IA39" s="303"/>
      <c r="IB39" s="303"/>
      <c r="IC39" s="303"/>
      <c r="ID39" s="303"/>
      <c r="IE39" s="303"/>
      <c r="IF39" s="303"/>
      <c r="IG39" s="303"/>
      <c r="IH39" s="303"/>
      <c r="II39" s="303"/>
      <c r="IJ39" s="303"/>
      <c r="IK39" s="303"/>
      <c r="IL39" s="303"/>
      <c r="IM39" s="303"/>
      <c r="IN39" s="303"/>
      <c r="IO39" s="306"/>
      <c r="IP39" s="306"/>
      <c r="IQ39" s="306"/>
      <c r="IR39" s="306"/>
      <c r="IS39" s="306"/>
      <c r="IT39" s="306"/>
      <c r="IU39" s="306"/>
      <c r="IV39" s="306"/>
    </row>
    <row r="40" spans="1:256" ht="22.5" customHeight="1" thickBot="1">
      <c r="A40" s="296"/>
      <c r="B40" s="311"/>
      <c r="C40" s="442" t="s">
        <v>1159</v>
      </c>
      <c r="D40" s="443"/>
      <c r="E40" s="458" t="s">
        <v>1238</v>
      </c>
      <c r="F40" s="459"/>
      <c r="G40" s="459"/>
      <c r="H40" s="460"/>
      <c r="I40" s="444" t="s">
        <v>1239</v>
      </c>
      <c r="J40" s="445"/>
      <c r="K40" s="445"/>
      <c r="L40" s="447"/>
      <c r="M40" s="430"/>
      <c r="N40" s="433"/>
      <c r="O40" s="433"/>
      <c r="P40" s="434"/>
      <c r="Q40" s="438"/>
      <c r="R40" s="439"/>
      <c r="S40" s="448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296"/>
      <c r="BE40" s="296"/>
      <c r="BF40" s="296"/>
      <c r="BG40" s="296"/>
      <c r="BH40" s="296"/>
      <c r="BI40" s="296"/>
      <c r="BJ40" s="296"/>
      <c r="BK40" s="296"/>
      <c r="BL40" s="296"/>
      <c r="BM40" s="296"/>
      <c r="BN40" s="296"/>
      <c r="BO40" s="296"/>
      <c r="BP40" s="296"/>
      <c r="BQ40" s="296"/>
      <c r="BR40" s="296"/>
      <c r="BS40" s="296"/>
      <c r="BT40" s="296"/>
      <c r="BU40" s="296"/>
      <c r="BV40" s="296"/>
      <c r="BW40" s="296"/>
      <c r="BX40" s="296"/>
      <c r="BY40" s="296"/>
      <c r="BZ40" s="296"/>
      <c r="CA40" s="296"/>
      <c r="CB40" s="296"/>
      <c r="CC40" s="296"/>
      <c r="CD40" s="296"/>
      <c r="CE40" s="296"/>
      <c r="CF40" s="296"/>
      <c r="CG40" s="296"/>
      <c r="CH40" s="296"/>
      <c r="CI40" s="296"/>
      <c r="CJ40" s="296"/>
      <c r="CK40" s="296"/>
      <c r="CL40" s="296"/>
      <c r="CM40" s="296"/>
      <c r="CN40" s="296"/>
      <c r="CO40" s="296"/>
      <c r="CP40" s="296"/>
      <c r="CQ40" s="296"/>
      <c r="CR40" s="296"/>
      <c r="CS40" s="296"/>
      <c r="CT40" s="296"/>
      <c r="CU40" s="296"/>
      <c r="CV40" s="296"/>
      <c r="CW40" s="296"/>
      <c r="CX40" s="296"/>
      <c r="CY40" s="296"/>
      <c r="CZ40" s="296"/>
      <c r="DA40" s="296"/>
      <c r="DB40" s="296"/>
      <c r="DC40" s="296"/>
      <c r="DD40" s="296"/>
      <c r="DE40" s="296"/>
      <c r="DF40" s="296"/>
      <c r="DG40" s="296"/>
      <c r="DH40" s="296"/>
      <c r="DI40" s="296"/>
      <c r="DJ40" s="296"/>
      <c r="DK40" s="296"/>
      <c r="DL40" s="296"/>
      <c r="DM40" s="296"/>
      <c r="DN40" s="296"/>
      <c r="DO40" s="296"/>
      <c r="DP40" s="296"/>
      <c r="DQ40" s="296"/>
      <c r="DR40" s="296"/>
      <c r="DS40" s="296"/>
      <c r="DT40" s="296"/>
      <c r="DU40" s="296"/>
      <c r="DV40" s="296"/>
      <c r="DW40" s="296"/>
      <c r="DX40" s="296"/>
      <c r="DY40" s="296"/>
      <c r="DZ40" s="296"/>
      <c r="EA40" s="296"/>
      <c r="EB40" s="296"/>
      <c r="EC40" s="296"/>
      <c r="ED40" s="296"/>
      <c r="EE40" s="296"/>
      <c r="EF40" s="296"/>
      <c r="EG40" s="296"/>
      <c r="EH40" s="296"/>
      <c r="EI40" s="296"/>
      <c r="EJ40" s="296"/>
      <c r="EK40" s="296"/>
      <c r="EL40" s="296"/>
      <c r="EM40" s="296"/>
      <c r="EN40" s="296"/>
      <c r="EO40" s="296"/>
      <c r="EP40" s="296"/>
      <c r="EQ40" s="296"/>
      <c r="ER40" s="296"/>
      <c r="ES40" s="296"/>
      <c r="ET40" s="296"/>
      <c r="EU40" s="296"/>
      <c r="EV40" s="296"/>
      <c r="EW40" s="296"/>
      <c r="EX40" s="296"/>
      <c r="EY40" s="296"/>
      <c r="EZ40" s="296"/>
      <c r="FA40" s="296"/>
      <c r="FB40" s="296"/>
      <c r="FC40" s="296"/>
      <c r="FD40" s="296"/>
      <c r="FE40" s="296"/>
      <c r="FF40" s="296"/>
      <c r="FG40" s="296"/>
      <c r="FH40" s="296"/>
      <c r="FI40" s="296"/>
      <c r="FJ40" s="296"/>
      <c r="FK40" s="296"/>
      <c r="FL40" s="296"/>
      <c r="FM40" s="296"/>
      <c r="FN40" s="296"/>
      <c r="FO40" s="296"/>
      <c r="FP40" s="296"/>
      <c r="FQ40" s="296"/>
      <c r="FR40" s="296"/>
      <c r="FS40" s="296"/>
      <c r="FT40" s="296"/>
      <c r="FU40" s="296"/>
      <c r="FV40" s="296"/>
      <c r="FW40" s="296"/>
      <c r="FX40" s="296"/>
      <c r="FY40" s="296"/>
      <c r="FZ40" s="296"/>
      <c r="GA40" s="296"/>
      <c r="GB40" s="296"/>
      <c r="GC40" s="296"/>
      <c r="GD40" s="296"/>
      <c r="GE40" s="296"/>
      <c r="GF40" s="296"/>
      <c r="GG40" s="296"/>
      <c r="GH40" s="296"/>
      <c r="GI40" s="296"/>
      <c r="GJ40" s="296"/>
      <c r="GK40" s="296"/>
      <c r="GL40" s="296"/>
      <c r="GM40" s="296"/>
      <c r="GN40" s="296"/>
      <c r="GO40" s="296"/>
      <c r="GP40" s="296"/>
      <c r="GQ40" s="296"/>
      <c r="GR40" s="296"/>
      <c r="GS40" s="296"/>
      <c r="GT40" s="296"/>
      <c r="GU40" s="296"/>
      <c r="GV40" s="296"/>
      <c r="GW40" s="296"/>
      <c r="GX40" s="296"/>
      <c r="GY40" s="296"/>
      <c r="GZ40" s="296"/>
      <c r="HA40" s="296"/>
      <c r="HB40" s="296"/>
      <c r="HC40" s="296"/>
      <c r="HD40" s="296"/>
      <c r="HE40" s="296"/>
      <c r="HF40" s="296"/>
      <c r="HG40" s="296"/>
      <c r="HH40" s="296"/>
      <c r="HI40" s="296"/>
      <c r="HJ40" s="296"/>
      <c r="HK40" s="296"/>
      <c r="HL40" s="296"/>
      <c r="HM40" s="296"/>
      <c r="HN40" s="296"/>
      <c r="HO40" s="296"/>
      <c r="HP40" s="296"/>
      <c r="HQ40" s="296"/>
      <c r="HR40" s="296"/>
      <c r="HS40" s="296"/>
      <c r="HT40" s="296"/>
      <c r="HU40" s="296"/>
      <c r="HV40" s="296"/>
      <c r="HW40" s="296"/>
      <c r="HX40" s="296"/>
      <c r="HY40" s="296"/>
      <c r="HZ40" s="296"/>
      <c r="IA40" s="296"/>
      <c r="IB40" s="296"/>
      <c r="IC40" s="296"/>
      <c r="ID40" s="296"/>
      <c r="IE40" s="296"/>
      <c r="IF40" s="296"/>
      <c r="IG40" s="296"/>
      <c r="IH40" s="296"/>
      <c r="II40" s="296"/>
      <c r="IJ40" s="296"/>
      <c r="IK40" s="296"/>
      <c r="IL40" s="296"/>
      <c r="IM40" s="296"/>
      <c r="IN40" s="296"/>
      <c r="IO40" s="302"/>
      <c r="IP40" s="302"/>
      <c r="IQ40" s="302"/>
      <c r="IR40" s="302"/>
      <c r="IS40" s="302"/>
      <c r="IT40" s="302"/>
      <c r="IU40" s="302"/>
      <c r="IV40" s="302"/>
    </row>
    <row r="41" spans="1:256" ht="22.5" customHeight="1" thickBot="1">
      <c r="A41" s="303"/>
      <c r="B41" s="318"/>
      <c r="C41" s="442" t="s">
        <v>1161</v>
      </c>
      <c r="D41" s="443"/>
      <c r="E41" s="458" t="s">
        <v>1240</v>
      </c>
      <c r="F41" s="459"/>
      <c r="G41" s="459"/>
      <c r="H41" s="460"/>
      <c r="I41" s="444" t="s">
        <v>1241</v>
      </c>
      <c r="J41" s="445"/>
      <c r="K41" s="445"/>
      <c r="L41" s="447"/>
      <c r="M41" s="442"/>
      <c r="N41" s="461"/>
      <c r="O41" s="461"/>
      <c r="P41" s="462"/>
      <c r="Q41" s="463"/>
      <c r="R41" s="445"/>
      <c r="S41" s="464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03"/>
      <c r="BG41" s="303"/>
      <c r="BH41" s="303"/>
      <c r="BI41" s="303"/>
      <c r="BJ41" s="303"/>
      <c r="BK41" s="303"/>
      <c r="BL41" s="303"/>
      <c r="BM41" s="303"/>
      <c r="BN41" s="303"/>
      <c r="BO41" s="303"/>
      <c r="BP41" s="303"/>
      <c r="BQ41" s="303"/>
      <c r="BR41" s="303"/>
      <c r="BS41" s="303"/>
      <c r="BT41" s="303"/>
      <c r="BU41" s="303"/>
      <c r="BV41" s="303"/>
      <c r="BW41" s="303"/>
      <c r="BX41" s="303"/>
      <c r="BY41" s="303"/>
      <c r="BZ41" s="303"/>
      <c r="CA41" s="303"/>
      <c r="CB41" s="303"/>
      <c r="CC41" s="303"/>
      <c r="CD41" s="303"/>
      <c r="CE41" s="303"/>
      <c r="CF41" s="303"/>
      <c r="CG41" s="303"/>
      <c r="CH41" s="303"/>
      <c r="CI41" s="303"/>
      <c r="CJ41" s="303"/>
      <c r="CK41" s="303"/>
      <c r="CL41" s="303"/>
      <c r="CM41" s="303"/>
      <c r="CN41" s="303"/>
      <c r="CO41" s="303"/>
      <c r="CP41" s="303"/>
      <c r="CQ41" s="303"/>
      <c r="CR41" s="303"/>
      <c r="CS41" s="303"/>
      <c r="CT41" s="303"/>
      <c r="CU41" s="303"/>
      <c r="CV41" s="303"/>
      <c r="CW41" s="303"/>
      <c r="CX41" s="303"/>
      <c r="CY41" s="303"/>
      <c r="CZ41" s="303"/>
      <c r="DA41" s="303"/>
      <c r="DB41" s="303"/>
      <c r="DC41" s="303"/>
      <c r="DD41" s="303"/>
      <c r="DE41" s="303"/>
      <c r="DF41" s="303"/>
      <c r="DG41" s="303"/>
      <c r="DH41" s="303"/>
      <c r="DI41" s="303"/>
      <c r="DJ41" s="303"/>
      <c r="DK41" s="303"/>
      <c r="DL41" s="303"/>
      <c r="DM41" s="303"/>
      <c r="DN41" s="303"/>
      <c r="DO41" s="303"/>
      <c r="DP41" s="303"/>
      <c r="DQ41" s="303"/>
      <c r="DR41" s="303"/>
      <c r="DS41" s="303"/>
      <c r="DT41" s="303"/>
      <c r="DU41" s="303"/>
      <c r="DV41" s="303"/>
      <c r="DW41" s="303"/>
      <c r="DX41" s="303"/>
      <c r="DY41" s="303"/>
      <c r="DZ41" s="303"/>
      <c r="EA41" s="303"/>
      <c r="EB41" s="303"/>
      <c r="EC41" s="303"/>
      <c r="ED41" s="303"/>
      <c r="EE41" s="303"/>
      <c r="EF41" s="303"/>
      <c r="EG41" s="303"/>
      <c r="EH41" s="303"/>
      <c r="EI41" s="303"/>
      <c r="EJ41" s="303"/>
      <c r="EK41" s="303"/>
      <c r="EL41" s="303"/>
      <c r="EM41" s="303"/>
      <c r="EN41" s="303"/>
      <c r="EO41" s="303"/>
      <c r="EP41" s="303"/>
      <c r="EQ41" s="303"/>
      <c r="ER41" s="303"/>
      <c r="ES41" s="303"/>
      <c r="ET41" s="303"/>
      <c r="EU41" s="303"/>
      <c r="EV41" s="303"/>
      <c r="EW41" s="303"/>
      <c r="EX41" s="303"/>
      <c r="EY41" s="303"/>
      <c r="EZ41" s="303"/>
      <c r="FA41" s="303"/>
      <c r="FB41" s="303"/>
      <c r="FC41" s="303"/>
      <c r="FD41" s="303"/>
      <c r="FE41" s="303"/>
      <c r="FF41" s="303"/>
      <c r="FG41" s="303"/>
      <c r="FH41" s="303"/>
      <c r="FI41" s="303"/>
      <c r="FJ41" s="303"/>
      <c r="FK41" s="303"/>
      <c r="FL41" s="303"/>
      <c r="FM41" s="303"/>
      <c r="FN41" s="303"/>
      <c r="FO41" s="303"/>
      <c r="FP41" s="303"/>
      <c r="FQ41" s="303"/>
      <c r="FR41" s="303"/>
      <c r="FS41" s="303"/>
      <c r="FT41" s="303"/>
      <c r="FU41" s="303"/>
      <c r="FV41" s="303"/>
      <c r="FW41" s="303"/>
      <c r="FX41" s="303"/>
      <c r="FY41" s="303"/>
      <c r="FZ41" s="303"/>
      <c r="GA41" s="303"/>
      <c r="GB41" s="303"/>
      <c r="GC41" s="303"/>
      <c r="GD41" s="303"/>
      <c r="GE41" s="303"/>
      <c r="GF41" s="303"/>
      <c r="GG41" s="303"/>
      <c r="GH41" s="303"/>
      <c r="GI41" s="303"/>
      <c r="GJ41" s="303"/>
      <c r="GK41" s="303"/>
      <c r="GL41" s="303"/>
      <c r="GM41" s="303"/>
      <c r="GN41" s="303"/>
      <c r="GO41" s="303"/>
      <c r="GP41" s="303"/>
      <c r="GQ41" s="303"/>
      <c r="GR41" s="303"/>
      <c r="GS41" s="303"/>
      <c r="GT41" s="303"/>
      <c r="GU41" s="303"/>
      <c r="GV41" s="303"/>
      <c r="GW41" s="303"/>
      <c r="GX41" s="303"/>
      <c r="GY41" s="303"/>
      <c r="GZ41" s="303"/>
      <c r="HA41" s="303"/>
      <c r="HB41" s="303"/>
      <c r="HC41" s="303"/>
      <c r="HD41" s="303"/>
      <c r="HE41" s="303"/>
      <c r="HF41" s="303"/>
      <c r="HG41" s="303"/>
      <c r="HH41" s="303"/>
      <c r="HI41" s="303"/>
      <c r="HJ41" s="303"/>
      <c r="HK41" s="303"/>
      <c r="HL41" s="303"/>
      <c r="HM41" s="303"/>
      <c r="HN41" s="303"/>
      <c r="HO41" s="303"/>
      <c r="HP41" s="303"/>
      <c r="HQ41" s="303"/>
      <c r="HR41" s="303"/>
      <c r="HS41" s="303"/>
      <c r="HT41" s="303"/>
      <c r="HU41" s="303"/>
      <c r="HV41" s="303"/>
      <c r="HW41" s="303"/>
      <c r="HX41" s="303"/>
      <c r="HY41" s="303"/>
      <c r="HZ41" s="303"/>
      <c r="IA41" s="303"/>
      <c r="IB41" s="303"/>
      <c r="IC41" s="303"/>
      <c r="ID41" s="303"/>
      <c r="IE41" s="303"/>
      <c r="IF41" s="303"/>
      <c r="IG41" s="303"/>
      <c r="IH41" s="303"/>
      <c r="II41" s="303"/>
      <c r="IJ41" s="303"/>
      <c r="IK41" s="303"/>
      <c r="IL41" s="303"/>
      <c r="IM41" s="303"/>
      <c r="IN41" s="303"/>
      <c r="IO41" s="306"/>
      <c r="IP41" s="306"/>
      <c r="IQ41" s="306"/>
      <c r="IR41" s="306"/>
      <c r="IS41" s="306"/>
      <c r="IT41" s="306"/>
      <c r="IU41" s="306"/>
      <c r="IV41" s="306"/>
    </row>
    <row r="42" spans="1:256" ht="22.5" customHeight="1" thickBot="1">
      <c r="A42" s="307"/>
      <c r="B42" s="308"/>
      <c r="C42" s="465" t="s">
        <v>1166</v>
      </c>
      <c r="D42" s="466"/>
      <c r="E42" s="467" t="s">
        <v>1242</v>
      </c>
      <c r="F42" s="468"/>
      <c r="G42" s="468"/>
      <c r="H42" s="469"/>
      <c r="I42" s="470" t="s">
        <v>1243</v>
      </c>
      <c r="J42" s="471"/>
      <c r="K42" s="471"/>
      <c r="L42" s="472"/>
      <c r="M42" s="473"/>
      <c r="N42" s="474"/>
      <c r="O42" s="474"/>
      <c r="P42" s="475"/>
      <c r="Q42" s="465"/>
      <c r="R42" s="468"/>
      <c r="S42" s="476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  <c r="BE42" s="307"/>
      <c r="BF42" s="307"/>
      <c r="BG42" s="307"/>
      <c r="BH42" s="307"/>
      <c r="BI42" s="307"/>
      <c r="BJ42" s="307"/>
      <c r="BK42" s="307"/>
      <c r="BL42" s="307"/>
      <c r="BM42" s="307"/>
      <c r="BN42" s="307"/>
      <c r="BO42" s="307"/>
      <c r="BP42" s="307"/>
      <c r="BQ42" s="307"/>
      <c r="BR42" s="307"/>
      <c r="BS42" s="307"/>
      <c r="BT42" s="307"/>
      <c r="BU42" s="307"/>
      <c r="BV42" s="307"/>
      <c r="BW42" s="307"/>
      <c r="BX42" s="307"/>
      <c r="BY42" s="307"/>
      <c r="BZ42" s="307"/>
      <c r="CA42" s="307"/>
      <c r="CB42" s="307"/>
      <c r="CC42" s="307"/>
      <c r="CD42" s="307"/>
      <c r="CE42" s="307"/>
      <c r="CF42" s="307"/>
      <c r="CG42" s="307"/>
      <c r="CH42" s="307"/>
      <c r="CI42" s="307"/>
      <c r="CJ42" s="307"/>
      <c r="CK42" s="307"/>
      <c r="CL42" s="307"/>
      <c r="CM42" s="307"/>
      <c r="CN42" s="307"/>
      <c r="CO42" s="307"/>
      <c r="CP42" s="307"/>
      <c r="CQ42" s="307"/>
      <c r="CR42" s="307"/>
      <c r="CS42" s="307"/>
      <c r="CT42" s="307"/>
      <c r="CU42" s="307"/>
      <c r="CV42" s="307"/>
      <c r="CW42" s="307"/>
      <c r="CX42" s="307"/>
      <c r="CY42" s="307"/>
      <c r="CZ42" s="307"/>
      <c r="DA42" s="307"/>
      <c r="DB42" s="307"/>
      <c r="DC42" s="307"/>
      <c r="DD42" s="307"/>
      <c r="DE42" s="307"/>
      <c r="DF42" s="307"/>
      <c r="DG42" s="307"/>
      <c r="DH42" s="307"/>
      <c r="DI42" s="307"/>
      <c r="DJ42" s="307"/>
      <c r="DK42" s="307"/>
      <c r="DL42" s="307"/>
      <c r="DM42" s="307"/>
      <c r="DN42" s="307"/>
      <c r="DO42" s="307"/>
      <c r="DP42" s="307"/>
      <c r="DQ42" s="307"/>
      <c r="DR42" s="307"/>
      <c r="DS42" s="307"/>
      <c r="DT42" s="307"/>
      <c r="DU42" s="307"/>
      <c r="DV42" s="307"/>
      <c r="DW42" s="307"/>
      <c r="DX42" s="307"/>
      <c r="DY42" s="307"/>
      <c r="DZ42" s="307"/>
      <c r="EA42" s="307"/>
      <c r="EB42" s="307"/>
      <c r="EC42" s="307"/>
      <c r="ED42" s="307"/>
      <c r="EE42" s="307"/>
      <c r="EF42" s="307"/>
      <c r="EG42" s="307"/>
      <c r="EH42" s="307"/>
      <c r="EI42" s="307"/>
      <c r="EJ42" s="307"/>
      <c r="EK42" s="307"/>
      <c r="EL42" s="307"/>
      <c r="EM42" s="307"/>
      <c r="EN42" s="307"/>
      <c r="EO42" s="307"/>
      <c r="EP42" s="307"/>
      <c r="EQ42" s="307"/>
      <c r="ER42" s="307"/>
      <c r="ES42" s="307"/>
      <c r="ET42" s="307"/>
      <c r="EU42" s="307"/>
      <c r="EV42" s="307"/>
      <c r="EW42" s="307"/>
      <c r="EX42" s="307"/>
      <c r="EY42" s="307"/>
      <c r="EZ42" s="307"/>
      <c r="FA42" s="307"/>
      <c r="FB42" s="307"/>
      <c r="FC42" s="307"/>
      <c r="FD42" s="307"/>
      <c r="FE42" s="307"/>
      <c r="FF42" s="307"/>
      <c r="FG42" s="307"/>
      <c r="FH42" s="307"/>
      <c r="FI42" s="307"/>
      <c r="FJ42" s="307"/>
      <c r="FK42" s="307"/>
      <c r="FL42" s="307"/>
      <c r="FM42" s="307"/>
      <c r="FN42" s="307"/>
      <c r="FO42" s="307"/>
      <c r="FP42" s="307"/>
      <c r="FQ42" s="307"/>
      <c r="FR42" s="307"/>
      <c r="FS42" s="307"/>
      <c r="FT42" s="307"/>
      <c r="FU42" s="307"/>
      <c r="FV42" s="307"/>
      <c r="FW42" s="307"/>
      <c r="FX42" s="307"/>
      <c r="FY42" s="307"/>
      <c r="FZ42" s="307"/>
      <c r="GA42" s="307"/>
      <c r="GB42" s="307"/>
      <c r="GC42" s="307"/>
      <c r="GD42" s="307"/>
      <c r="GE42" s="307"/>
      <c r="GF42" s="307"/>
      <c r="GG42" s="307"/>
      <c r="GH42" s="307"/>
      <c r="GI42" s="307"/>
      <c r="GJ42" s="307"/>
      <c r="GK42" s="307"/>
      <c r="GL42" s="307"/>
      <c r="GM42" s="307"/>
      <c r="GN42" s="307"/>
      <c r="GO42" s="307"/>
      <c r="GP42" s="307"/>
      <c r="GQ42" s="307"/>
      <c r="GR42" s="307"/>
      <c r="GS42" s="307"/>
      <c r="GT42" s="307"/>
      <c r="GU42" s="307"/>
      <c r="GV42" s="307"/>
      <c r="GW42" s="307"/>
      <c r="GX42" s="307"/>
      <c r="GY42" s="307"/>
      <c r="GZ42" s="307"/>
      <c r="HA42" s="307"/>
      <c r="HB42" s="307"/>
      <c r="HC42" s="307"/>
      <c r="HD42" s="307"/>
      <c r="HE42" s="307"/>
      <c r="HF42" s="307"/>
      <c r="HG42" s="307"/>
      <c r="HH42" s="307"/>
      <c r="HI42" s="307"/>
      <c r="HJ42" s="307"/>
      <c r="HK42" s="307"/>
      <c r="HL42" s="307"/>
      <c r="HM42" s="307"/>
      <c r="HN42" s="307"/>
      <c r="HO42" s="307"/>
      <c r="HP42" s="307"/>
      <c r="HQ42" s="307"/>
      <c r="HR42" s="307"/>
      <c r="HS42" s="307"/>
      <c r="HT42" s="307"/>
      <c r="HU42" s="307"/>
      <c r="HV42" s="307"/>
      <c r="HW42" s="307"/>
      <c r="HX42" s="307"/>
      <c r="HY42" s="307"/>
      <c r="HZ42" s="307"/>
      <c r="IA42" s="307"/>
      <c r="IB42" s="307"/>
      <c r="IC42" s="307"/>
      <c r="ID42" s="307"/>
      <c r="IE42" s="307"/>
      <c r="IF42" s="307"/>
      <c r="IG42" s="307"/>
      <c r="IH42" s="307"/>
      <c r="II42" s="307"/>
      <c r="IJ42" s="307"/>
      <c r="IK42" s="307"/>
      <c r="IL42" s="307"/>
      <c r="IM42" s="307"/>
      <c r="IN42" s="307"/>
      <c r="IO42" s="310"/>
      <c r="IP42" s="310"/>
      <c r="IQ42" s="310"/>
      <c r="IR42" s="310"/>
      <c r="IS42" s="310"/>
      <c r="IT42" s="310"/>
      <c r="IU42" s="310"/>
      <c r="IV42" s="310"/>
    </row>
    <row r="43" spans="1:256" ht="22.5" customHeight="1" thickBot="1">
      <c r="A43" s="296"/>
      <c r="B43" s="311"/>
      <c r="C43" s="442" t="s">
        <v>1170</v>
      </c>
      <c r="D43" s="443"/>
      <c r="E43" s="444" t="s">
        <v>1233</v>
      </c>
      <c r="F43" s="445"/>
      <c r="G43" s="445"/>
      <c r="H43" s="446"/>
      <c r="I43" s="444"/>
      <c r="J43" s="445"/>
      <c r="K43" s="445"/>
      <c r="L43" s="447"/>
      <c r="M43" s="430"/>
      <c r="N43" s="433"/>
      <c r="O43" s="433"/>
      <c r="P43" s="434"/>
      <c r="Q43" s="438"/>
      <c r="R43" s="439"/>
      <c r="S43" s="448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C43" s="296"/>
      <c r="BD43" s="296"/>
      <c r="BE43" s="296"/>
      <c r="BF43" s="296"/>
      <c r="BG43" s="296"/>
      <c r="BH43" s="296"/>
      <c r="BI43" s="296"/>
      <c r="BJ43" s="296"/>
      <c r="BK43" s="296"/>
      <c r="BL43" s="296"/>
      <c r="BM43" s="296"/>
      <c r="BN43" s="296"/>
      <c r="BO43" s="296"/>
      <c r="BP43" s="296"/>
      <c r="BQ43" s="296"/>
      <c r="BR43" s="296"/>
      <c r="BS43" s="296"/>
      <c r="BT43" s="296"/>
      <c r="BU43" s="296"/>
      <c r="BV43" s="296"/>
      <c r="BW43" s="296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6"/>
      <c r="CJ43" s="296"/>
      <c r="CK43" s="296"/>
      <c r="CL43" s="296"/>
      <c r="CM43" s="296"/>
      <c r="CN43" s="296"/>
      <c r="CO43" s="296"/>
      <c r="CP43" s="296"/>
      <c r="CQ43" s="296"/>
      <c r="CR43" s="296"/>
      <c r="CS43" s="296"/>
      <c r="CT43" s="296"/>
      <c r="CU43" s="296"/>
      <c r="CV43" s="296"/>
      <c r="CW43" s="296"/>
      <c r="CX43" s="296"/>
      <c r="CY43" s="296"/>
      <c r="CZ43" s="296"/>
      <c r="DA43" s="296"/>
      <c r="DB43" s="296"/>
      <c r="DC43" s="296"/>
      <c r="DD43" s="296"/>
      <c r="DE43" s="296"/>
      <c r="DF43" s="296"/>
      <c r="DG43" s="296"/>
      <c r="DH43" s="296"/>
      <c r="DI43" s="296"/>
      <c r="DJ43" s="296"/>
      <c r="DK43" s="296"/>
      <c r="DL43" s="296"/>
      <c r="DM43" s="296"/>
      <c r="DN43" s="296"/>
      <c r="DO43" s="296"/>
      <c r="DP43" s="296"/>
      <c r="DQ43" s="296"/>
      <c r="DR43" s="296"/>
      <c r="DS43" s="296"/>
      <c r="DT43" s="296"/>
      <c r="DU43" s="296"/>
      <c r="DV43" s="296"/>
      <c r="DW43" s="296"/>
      <c r="DX43" s="296"/>
      <c r="DY43" s="296"/>
      <c r="DZ43" s="296"/>
      <c r="EA43" s="296"/>
      <c r="EB43" s="296"/>
      <c r="EC43" s="296"/>
      <c r="ED43" s="296"/>
      <c r="EE43" s="296"/>
      <c r="EF43" s="296"/>
      <c r="EG43" s="296"/>
      <c r="EH43" s="296"/>
      <c r="EI43" s="296"/>
      <c r="EJ43" s="296"/>
      <c r="EK43" s="296"/>
      <c r="EL43" s="296"/>
      <c r="EM43" s="296"/>
      <c r="EN43" s="296"/>
      <c r="EO43" s="296"/>
      <c r="EP43" s="296"/>
      <c r="EQ43" s="296"/>
      <c r="ER43" s="296"/>
      <c r="ES43" s="296"/>
      <c r="ET43" s="296"/>
      <c r="EU43" s="296"/>
      <c r="EV43" s="296"/>
      <c r="EW43" s="296"/>
      <c r="EX43" s="296"/>
      <c r="EY43" s="296"/>
      <c r="EZ43" s="296"/>
      <c r="FA43" s="296"/>
      <c r="FB43" s="296"/>
      <c r="FC43" s="296"/>
      <c r="FD43" s="296"/>
      <c r="FE43" s="296"/>
      <c r="FF43" s="296"/>
      <c r="FG43" s="296"/>
      <c r="FH43" s="296"/>
      <c r="FI43" s="296"/>
      <c r="FJ43" s="296"/>
      <c r="FK43" s="296"/>
      <c r="FL43" s="296"/>
      <c r="FM43" s="296"/>
      <c r="FN43" s="296"/>
      <c r="FO43" s="296"/>
      <c r="FP43" s="296"/>
      <c r="FQ43" s="296"/>
      <c r="FR43" s="296"/>
      <c r="FS43" s="296"/>
      <c r="FT43" s="296"/>
      <c r="FU43" s="296"/>
      <c r="FV43" s="296"/>
      <c r="FW43" s="296"/>
      <c r="FX43" s="296"/>
      <c r="FY43" s="296"/>
      <c r="FZ43" s="296"/>
      <c r="GA43" s="296"/>
      <c r="GB43" s="296"/>
      <c r="GC43" s="296"/>
      <c r="GD43" s="296"/>
      <c r="GE43" s="296"/>
      <c r="GF43" s="296"/>
      <c r="GG43" s="296"/>
      <c r="GH43" s="296"/>
      <c r="GI43" s="296"/>
      <c r="GJ43" s="296"/>
      <c r="GK43" s="296"/>
      <c r="GL43" s="296"/>
      <c r="GM43" s="296"/>
      <c r="GN43" s="296"/>
      <c r="GO43" s="296"/>
      <c r="GP43" s="296"/>
      <c r="GQ43" s="296"/>
      <c r="GR43" s="296"/>
      <c r="GS43" s="296"/>
      <c r="GT43" s="296"/>
      <c r="GU43" s="296"/>
      <c r="GV43" s="296"/>
      <c r="GW43" s="296"/>
      <c r="GX43" s="296"/>
      <c r="GY43" s="296"/>
      <c r="GZ43" s="296"/>
      <c r="HA43" s="296"/>
      <c r="HB43" s="296"/>
      <c r="HC43" s="296"/>
      <c r="HD43" s="296"/>
      <c r="HE43" s="296"/>
      <c r="HF43" s="296"/>
      <c r="HG43" s="296"/>
      <c r="HH43" s="296"/>
      <c r="HI43" s="296"/>
      <c r="HJ43" s="296"/>
      <c r="HK43" s="296"/>
      <c r="HL43" s="296"/>
      <c r="HM43" s="296"/>
      <c r="HN43" s="296"/>
      <c r="HO43" s="296"/>
      <c r="HP43" s="296"/>
      <c r="HQ43" s="296"/>
      <c r="HR43" s="296"/>
      <c r="HS43" s="296"/>
      <c r="HT43" s="296"/>
      <c r="HU43" s="296"/>
      <c r="HV43" s="296"/>
      <c r="HW43" s="296"/>
      <c r="HX43" s="296"/>
      <c r="HY43" s="296"/>
      <c r="HZ43" s="296"/>
      <c r="IA43" s="296"/>
      <c r="IB43" s="296"/>
      <c r="IC43" s="296"/>
      <c r="ID43" s="296"/>
      <c r="IE43" s="296"/>
      <c r="IF43" s="296"/>
      <c r="IG43" s="296"/>
      <c r="IH43" s="296"/>
      <c r="II43" s="296"/>
      <c r="IJ43" s="296"/>
      <c r="IK43" s="296"/>
      <c r="IL43" s="296"/>
      <c r="IM43" s="296"/>
      <c r="IN43" s="296"/>
      <c r="IO43" s="300"/>
      <c r="IP43" s="300"/>
      <c r="IQ43" s="300"/>
      <c r="IR43" s="300"/>
      <c r="IS43" s="300"/>
      <c r="IT43" s="300"/>
      <c r="IU43" s="300"/>
      <c r="IV43" s="300"/>
    </row>
    <row r="44" spans="1:256" ht="22.5" customHeight="1" thickBot="1">
      <c r="A44" s="296"/>
      <c r="B44" s="311"/>
      <c r="C44" s="442" t="s">
        <v>1251</v>
      </c>
      <c r="D44" s="443"/>
      <c r="E44" s="444" t="s">
        <v>1238</v>
      </c>
      <c r="F44" s="445"/>
      <c r="G44" s="445"/>
      <c r="H44" s="446"/>
      <c r="I44" s="444" t="s">
        <v>1252</v>
      </c>
      <c r="J44" s="445"/>
      <c r="K44" s="445"/>
      <c r="L44" s="447"/>
      <c r="M44" s="430"/>
      <c r="N44" s="433"/>
      <c r="O44" s="433"/>
      <c r="P44" s="434"/>
      <c r="Q44" s="438"/>
      <c r="R44" s="439"/>
      <c r="S44" s="448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296"/>
      <c r="BW44" s="296"/>
      <c r="BX44" s="296"/>
      <c r="BY44" s="296"/>
      <c r="BZ44" s="296"/>
      <c r="CA44" s="296"/>
      <c r="CB44" s="296"/>
      <c r="CC44" s="296"/>
      <c r="CD44" s="296"/>
      <c r="CE44" s="296"/>
      <c r="CF44" s="296"/>
      <c r="CG44" s="296"/>
      <c r="CH44" s="296"/>
      <c r="CI44" s="296"/>
      <c r="CJ44" s="296"/>
      <c r="CK44" s="296"/>
      <c r="CL44" s="296"/>
      <c r="CM44" s="296"/>
      <c r="CN44" s="296"/>
      <c r="CO44" s="296"/>
      <c r="CP44" s="296"/>
      <c r="CQ44" s="296"/>
      <c r="CR44" s="296"/>
      <c r="CS44" s="296"/>
      <c r="CT44" s="296"/>
      <c r="CU44" s="296"/>
      <c r="CV44" s="296"/>
      <c r="CW44" s="296"/>
      <c r="CX44" s="296"/>
      <c r="CY44" s="296"/>
      <c r="CZ44" s="296"/>
      <c r="DA44" s="296"/>
      <c r="DB44" s="296"/>
      <c r="DC44" s="296"/>
      <c r="DD44" s="296"/>
      <c r="DE44" s="296"/>
      <c r="DF44" s="296"/>
      <c r="DG44" s="296"/>
      <c r="DH44" s="296"/>
      <c r="DI44" s="296"/>
      <c r="DJ44" s="296"/>
      <c r="DK44" s="296"/>
      <c r="DL44" s="296"/>
      <c r="DM44" s="296"/>
      <c r="DN44" s="296"/>
      <c r="DO44" s="296"/>
      <c r="DP44" s="296"/>
      <c r="DQ44" s="296"/>
      <c r="DR44" s="296"/>
      <c r="DS44" s="296"/>
      <c r="DT44" s="296"/>
      <c r="DU44" s="296"/>
      <c r="DV44" s="296"/>
      <c r="DW44" s="296"/>
      <c r="DX44" s="296"/>
      <c r="DY44" s="296"/>
      <c r="DZ44" s="296"/>
      <c r="EA44" s="296"/>
      <c r="EB44" s="296"/>
      <c r="EC44" s="296"/>
      <c r="ED44" s="296"/>
      <c r="EE44" s="296"/>
      <c r="EF44" s="296"/>
      <c r="EG44" s="296"/>
      <c r="EH44" s="296"/>
      <c r="EI44" s="296"/>
      <c r="EJ44" s="296"/>
      <c r="EK44" s="296"/>
      <c r="EL44" s="296"/>
      <c r="EM44" s="296"/>
      <c r="EN44" s="296"/>
      <c r="EO44" s="296"/>
      <c r="EP44" s="296"/>
      <c r="EQ44" s="296"/>
      <c r="ER44" s="296"/>
      <c r="ES44" s="296"/>
      <c r="ET44" s="296"/>
      <c r="EU44" s="296"/>
      <c r="EV44" s="296"/>
      <c r="EW44" s="296"/>
      <c r="EX44" s="296"/>
      <c r="EY44" s="296"/>
      <c r="EZ44" s="296"/>
      <c r="FA44" s="296"/>
      <c r="FB44" s="296"/>
      <c r="FC44" s="296"/>
      <c r="FD44" s="296"/>
      <c r="FE44" s="296"/>
      <c r="FF44" s="296"/>
      <c r="FG44" s="296"/>
      <c r="FH44" s="296"/>
      <c r="FI44" s="296"/>
      <c r="FJ44" s="296"/>
      <c r="FK44" s="296"/>
      <c r="FL44" s="296"/>
      <c r="FM44" s="296"/>
      <c r="FN44" s="296"/>
      <c r="FO44" s="296"/>
      <c r="FP44" s="296"/>
      <c r="FQ44" s="296"/>
      <c r="FR44" s="296"/>
      <c r="FS44" s="296"/>
      <c r="FT44" s="296"/>
      <c r="FU44" s="296"/>
      <c r="FV44" s="296"/>
      <c r="FW44" s="296"/>
      <c r="FX44" s="296"/>
      <c r="FY44" s="296"/>
      <c r="FZ44" s="296"/>
      <c r="GA44" s="296"/>
      <c r="GB44" s="296"/>
      <c r="GC44" s="296"/>
      <c r="GD44" s="296"/>
      <c r="GE44" s="296"/>
      <c r="GF44" s="296"/>
      <c r="GG44" s="296"/>
      <c r="GH44" s="296"/>
      <c r="GI44" s="296"/>
      <c r="GJ44" s="296"/>
      <c r="GK44" s="296"/>
      <c r="GL44" s="296"/>
      <c r="GM44" s="296"/>
      <c r="GN44" s="296"/>
      <c r="GO44" s="296"/>
      <c r="GP44" s="296"/>
      <c r="GQ44" s="296"/>
      <c r="GR44" s="296"/>
      <c r="GS44" s="296"/>
      <c r="GT44" s="296"/>
      <c r="GU44" s="296"/>
      <c r="GV44" s="296"/>
      <c r="GW44" s="296"/>
      <c r="GX44" s="296"/>
      <c r="GY44" s="296"/>
      <c r="GZ44" s="296"/>
      <c r="HA44" s="296"/>
      <c r="HB44" s="296"/>
      <c r="HC44" s="296"/>
      <c r="HD44" s="296"/>
      <c r="HE44" s="296"/>
      <c r="HF44" s="296"/>
      <c r="HG44" s="296"/>
      <c r="HH44" s="296"/>
      <c r="HI44" s="296"/>
      <c r="HJ44" s="296"/>
      <c r="HK44" s="296"/>
      <c r="HL44" s="296"/>
      <c r="HM44" s="296"/>
      <c r="HN44" s="296"/>
      <c r="HO44" s="296"/>
      <c r="HP44" s="296"/>
      <c r="HQ44" s="296"/>
      <c r="HR44" s="296"/>
      <c r="HS44" s="296"/>
      <c r="HT44" s="296"/>
      <c r="HU44" s="296"/>
      <c r="HV44" s="296"/>
      <c r="HW44" s="296"/>
      <c r="HX44" s="296"/>
      <c r="HY44" s="296"/>
      <c r="HZ44" s="296"/>
      <c r="IA44" s="296"/>
      <c r="IB44" s="296"/>
      <c r="IC44" s="296"/>
      <c r="ID44" s="296"/>
      <c r="IE44" s="296"/>
      <c r="IF44" s="296"/>
      <c r="IG44" s="296"/>
      <c r="IH44" s="296"/>
      <c r="II44" s="296"/>
      <c r="IJ44" s="296"/>
      <c r="IK44" s="296"/>
      <c r="IL44" s="296"/>
      <c r="IM44" s="296"/>
      <c r="IN44" s="296"/>
      <c r="IO44" s="300"/>
      <c r="IP44" s="300"/>
      <c r="IQ44" s="300"/>
      <c r="IR44" s="300"/>
      <c r="IS44" s="300"/>
      <c r="IT44" s="300"/>
      <c r="IU44" s="300"/>
      <c r="IV44" s="300"/>
    </row>
  </sheetData>
  <sheetProtection/>
  <mergeCells count="193">
    <mergeCell ref="C44:D44"/>
    <mergeCell ref="E44:H44"/>
    <mergeCell ref="I44:L44"/>
    <mergeCell ref="M44:P44"/>
    <mergeCell ref="Q44:S44"/>
    <mergeCell ref="C43:D43"/>
    <mergeCell ref="E43:H43"/>
    <mergeCell ref="I43:L43"/>
    <mergeCell ref="M43:P43"/>
    <mergeCell ref="Q43:S43"/>
    <mergeCell ref="C41:D41"/>
    <mergeCell ref="E41:H41"/>
    <mergeCell ref="I41:L41"/>
    <mergeCell ref="M41:P41"/>
    <mergeCell ref="Q41:S41"/>
    <mergeCell ref="C42:D42"/>
    <mergeCell ref="E42:H42"/>
    <mergeCell ref="I42:L42"/>
    <mergeCell ref="M42:P42"/>
    <mergeCell ref="Q42:S42"/>
    <mergeCell ref="C39:D39"/>
    <mergeCell ref="I39:K39"/>
    <mergeCell ref="M39:P39"/>
    <mergeCell ref="Q39:S39"/>
    <mergeCell ref="C40:D40"/>
    <mergeCell ref="E40:H40"/>
    <mergeCell ref="I40:L40"/>
    <mergeCell ref="M40:P40"/>
    <mergeCell ref="Q40:S40"/>
    <mergeCell ref="C37:D37"/>
    <mergeCell ref="E37:H37"/>
    <mergeCell ref="I37:L37"/>
    <mergeCell ref="M37:P37"/>
    <mergeCell ref="Q37:S37"/>
    <mergeCell ref="C38:D38"/>
    <mergeCell ref="E38:H38"/>
    <mergeCell ref="I38:L38"/>
    <mergeCell ref="M38:P38"/>
    <mergeCell ref="Q38:S38"/>
    <mergeCell ref="B35:D35"/>
    <mergeCell ref="E35:H35"/>
    <mergeCell ref="I35:L35"/>
    <mergeCell ref="M35:P35"/>
    <mergeCell ref="Q35:S35"/>
    <mergeCell ref="C36:D36"/>
    <mergeCell ref="E36:H36"/>
    <mergeCell ref="I36:L36"/>
    <mergeCell ref="M36:P36"/>
    <mergeCell ref="Q36:S36"/>
    <mergeCell ref="C33:D33"/>
    <mergeCell ref="E33:H33"/>
    <mergeCell ref="I33:L33"/>
    <mergeCell ref="M33:P33"/>
    <mergeCell ref="Q33:S33"/>
    <mergeCell ref="C34:D34"/>
    <mergeCell ref="E34:H34"/>
    <mergeCell ref="I34:L34"/>
    <mergeCell ref="M34:P34"/>
    <mergeCell ref="Q34:S34"/>
    <mergeCell ref="C31:D31"/>
    <mergeCell ref="E31:H31"/>
    <mergeCell ref="I31:L31"/>
    <mergeCell ref="M31:P31"/>
    <mergeCell ref="Q31:S31"/>
    <mergeCell ref="C32:D32"/>
    <mergeCell ref="E32:H32"/>
    <mergeCell ref="I32:L32"/>
    <mergeCell ref="M32:P32"/>
    <mergeCell ref="Q32:S32"/>
    <mergeCell ref="C29:D29"/>
    <mergeCell ref="E29:H29"/>
    <mergeCell ref="I29:L29"/>
    <mergeCell ref="M29:P29"/>
    <mergeCell ref="Q29:S29"/>
    <mergeCell ref="C30:D30"/>
    <mergeCell ref="E30:H30"/>
    <mergeCell ref="I30:L30"/>
    <mergeCell ref="M30:P30"/>
    <mergeCell ref="M27:P27"/>
    <mergeCell ref="Q27:S27"/>
    <mergeCell ref="C28:D28"/>
    <mergeCell ref="E28:H28"/>
    <mergeCell ref="I28:L28"/>
    <mergeCell ref="M28:P28"/>
    <mergeCell ref="Q28:S28"/>
    <mergeCell ref="Q25:S25"/>
    <mergeCell ref="B26:B29"/>
    <mergeCell ref="C26:D26"/>
    <mergeCell ref="E26:H26"/>
    <mergeCell ref="I26:L26"/>
    <mergeCell ref="M26:P26"/>
    <mergeCell ref="Q26:S26"/>
    <mergeCell ref="C27:D27"/>
    <mergeCell ref="E27:H27"/>
    <mergeCell ref="I27:L27"/>
    <mergeCell ref="C24:D24"/>
    <mergeCell ref="E24:H24"/>
    <mergeCell ref="I24:L24"/>
    <mergeCell ref="M24:P24"/>
    <mergeCell ref="C25:D25"/>
    <mergeCell ref="E25:H25"/>
    <mergeCell ref="I25:L25"/>
    <mergeCell ref="M25:P25"/>
    <mergeCell ref="B22:D22"/>
    <mergeCell ref="E22:H22"/>
    <mergeCell ref="I22:L22"/>
    <mergeCell ref="M22:P22"/>
    <mergeCell ref="B23:D23"/>
    <mergeCell ref="E23:H23"/>
    <mergeCell ref="I23:L23"/>
    <mergeCell ref="M23:P23"/>
    <mergeCell ref="C20:D20"/>
    <mergeCell ref="E20:H20"/>
    <mergeCell ref="I20:L20"/>
    <mergeCell ref="M20:P20"/>
    <mergeCell ref="C21:D21"/>
    <mergeCell ref="E21:H21"/>
    <mergeCell ref="I21:L21"/>
    <mergeCell ref="M21:P21"/>
    <mergeCell ref="C18:D18"/>
    <mergeCell ref="E18:H18"/>
    <mergeCell ref="I18:L18"/>
    <mergeCell ref="M18:P18"/>
    <mergeCell ref="C19:D19"/>
    <mergeCell ref="E19:H19"/>
    <mergeCell ref="I19:L19"/>
    <mergeCell ref="M19:P19"/>
    <mergeCell ref="C16:D16"/>
    <mergeCell ref="E16:H16"/>
    <mergeCell ref="I16:L16"/>
    <mergeCell ref="M16:P16"/>
    <mergeCell ref="C17:D17"/>
    <mergeCell ref="E17:H17"/>
    <mergeCell ref="I17:L17"/>
    <mergeCell ref="M17:P17"/>
    <mergeCell ref="C14:D14"/>
    <mergeCell ref="E14:H14"/>
    <mergeCell ref="I14:L14"/>
    <mergeCell ref="M14:P14"/>
    <mergeCell ref="C15:D15"/>
    <mergeCell ref="E15:H15"/>
    <mergeCell ref="I15:L15"/>
    <mergeCell ref="M15:P15"/>
    <mergeCell ref="C12:D12"/>
    <mergeCell ref="E12:H12"/>
    <mergeCell ref="I12:L12"/>
    <mergeCell ref="M12:P12"/>
    <mergeCell ref="C13:D13"/>
    <mergeCell ref="E13:H13"/>
    <mergeCell ref="I13:L13"/>
    <mergeCell ref="M13:P13"/>
    <mergeCell ref="C10:D10"/>
    <mergeCell ref="E10:H10"/>
    <mergeCell ref="I10:L10"/>
    <mergeCell ref="M10:P10"/>
    <mergeCell ref="C11:D11"/>
    <mergeCell ref="E11:H11"/>
    <mergeCell ref="I11:L11"/>
    <mergeCell ref="M11:P11"/>
    <mergeCell ref="C8:D8"/>
    <mergeCell ref="E8:H8"/>
    <mergeCell ref="I8:L8"/>
    <mergeCell ref="M8:P8"/>
    <mergeCell ref="C9:D9"/>
    <mergeCell ref="E9:H9"/>
    <mergeCell ref="I9:L9"/>
    <mergeCell ref="M9:P9"/>
    <mergeCell ref="C6:D6"/>
    <mergeCell ref="E6:H6"/>
    <mergeCell ref="I6:L6"/>
    <mergeCell ref="M6:P6"/>
    <mergeCell ref="C7:D7"/>
    <mergeCell ref="E7:H7"/>
    <mergeCell ref="I7:L7"/>
    <mergeCell ref="M7:P7"/>
    <mergeCell ref="C4:D4"/>
    <mergeCell ref="E4:H4"/>
    <mergeCell ref="I4:L4"/>
    <mergeCell ref="M4:P4"/>
    <mergeCell ref="C5:D5"/>
    <mergeCell ref="E5:H5"/>
    <mergeCell ref="I5:L5"/>
    <mergeCell ref="M5:P5"/>
    <mergeCell ref="C1:O1"/>
    <mergeCell ref="C2:D2"/>
    <mergeCell ref="E2:H2"/>
    <mergeCell ref="I2:L2"/>
    <mergeCell ref="M2:P2"/>
    <mergeCell ref="B3:B6"/>
    <mergeCell ref="C3:D3"/>
    <mergeCell ref="E3:H3"/>
    <mergeCell ref="I3:L3"/>
    <mergeCell ref="M3:P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V44"/>
  <sheetViews>
    <sheetView zoomScalePageLayoutView="0" workbookViewId="0" topLeftCell="A33">
      <selection activeCell="L52" sqref="L52"/>
    </sheetView>
  </sheetViews>
  <sheetFormatPr defaultColWidth="8.875" defaultRowHeight="13.5"/>
  <cols>
    <col min="1" max="1" width="2.625" style="283" customWidth="1"/>
    <col min="2" max="2" width="5.50390625" style="283" customWidth="1"/>
    <col min="3" max="3" width="9.00390625" style="283" customWidth="1"/>
    <col min="4" max="4" width="3.875" style="283" customWidth="1"/>
    <col min="5" max="7" width="9.00390625" style="283" customWidth="1"/>
    <col min="8" max="9" width="9.00390625" style="283" hidden="1" customWidth="1"/>
    <col min="10" max="10" width="0.5" style="283" customWidth="1"/>
    <col min="11" max="16" width="9.00390625" style="283" customWidth="1"/>
    <col min="17" max="17" width="0.5" style="283" customWidth="1"/>
    <col min="18" max="32" width="9.00390625" style="283" customWidth="1"/>
    <col min="33" max="224" width="8.875" style="283" customWidth="1"/>
    <col min="225" max="248" width="9.00390625" style="283" customWidth="1"/>
    <col min="249" max="16384" width="8.875" style="284" customWidth="1"/>
  </cols>
  <sheetData>
    <row r="1" spans="3:16" ht="21.75" customHeight="1" thickBot="1">
      <c r="C1" s="384" t="s">
        <v>1060</v>
      </c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</row>
    <row r="2" spans="2:17" ht="21.75" customHeight="1">
      <c r="B2" s="285"/>
      <c r="C2" s="385" t="s">
        <v>1061</v>
      </c>
      <c r="D2" s="386"/>
      <c r="E2" s="479" t="s">
        <v>1062</v>
      </c>
      <c r="F2" s="407"/>
      <c r="G2" s="407"/>
      <c r="H2" s="407"/>
      <c r="I2" s="407"/>
      <c r="J2" s="480"/>
      <c r="K2" s="479" t="s">
        <v>1063</v>
      </c>
      <c r="L2" s="407"/>
      <c r="M2" s="407"/>
      <c r="N2" s="479" t="s">
        <v>1064</v>
      </c>
      <c r="O2" s="407"/>
      <c r="P2" s="407"/>
      <c r="Q2" s="408"/>
    </row>
    <row r="3" spans="2:17" ht="21.75" customHeight="1">
      <c r="B3" s="286" t="s">
        <v>1065</v>
      </c>
      <c r="C3" s="394" t="s">
        <v>1066</v>
      </c>
      <c r="D3" s="395"/>
      <c r="E3" s="396" t="s">
        <v>1067</v>
      </c>
      <c r="F3" s="395"/>
      <c r="G3" s="395"/>
      <c r="H3" s="395"/>
      <c r="I3" s="395"/>
      <c r="J3" s="397"/>
      <c r="K3" s="396" t="s">
        <v>1068</v>
      </c>
      <c r="L3" s="395"/>
      <c r="M3" s="395"/>
      <c r="N3" s="396" t="s">
        <v>1069</v>
      </c>
      <c r="O3" s="395"/>
      <c r="P3" s="395"/>
      <c r="Q3" s="398"/>
    </row>
    <row r="4" spans="2:17" ht="21.75" customHeight="1">
      <c r="B4" s="286" t="s">
        <v>1070</v>
      </c>
      <c r="C4" s="394" t="s">
        <v>1071</v>
      </c>
      <c r="D4" s="395"/>
      <c r="E4" s="396" t="s">
        <v>1067</v>
      </c>
      <c r="F4" s="395"/>
      <c r="G4" s="395"/>
      <c r="H4" s="395"/>
      <c r="I4" s="395"/>
      <c r="J4" s="397"/>
      <c r="K4" s="396" t="s">
        <v>1072</v>
      </c>
      <c r="L4" s="395"/>
      <c r="M4" s="395"/>
      <c r="N4" s="396" t="s">
        <v>1073</v>
      </c>
      <c r="O4" s="395"/>
      <c r="P4" s="395"/>
      <c r="Q4" s="398"/>
    </row>
    <row r="5" spans="2:17" ht="21.75" customHeight="1">
      <c r="B5" s="286" t="s">
        <v>1074</v>
      </c>
      <c r="C5" s="394" t="s">
        <v>1075</v>
      </c>
      <c r="D5" s="395"/>
      <c r="E5" s="396" t="s">
        <v>1072</v>
      </c>
      <c r="F5" s="395"/>
      <c r="G5" s="395"/>
      <c r="H5" s="395"/>
      <c r="I5" s="395"/>
      <c r="J5" s="397"/>
      <c r="K5" s="396" t="s">
        <v>1076</v>
      </c>
      <c r="L5" s="395"/>
      <c r="M5" s="395"/>
      <c r="N5" s="396" t="s">
        <v>1077</v>
      </c>
      <c r="O5" s="395"/>
      <c r="P5" s="395"/>
      <c r="Q5" s="398"/>
    </row>
    <row r="6" spans="2:17" ht="21.75" customHeight="1">
      <c r="B6" s="289" t="s">
        <v>1074</v>
      </c>
      <c r="C6" s="394" t="s">
        <v>1078</v>
      </c>
      <c r="D6" s="395"/>
      <c r="E6" s="396" t="s">
        <v>1079</v>
      </c>
      <c r="F6" s="395"/>
      <c r="G6" s="395"/>
      <c r="H6" s="395"/>
      <c r="I6" s="395"/>
      <c r="J6" s="397"/>
      <c r="K6" s="396" t="s">
        <v>1072</v>
      </c>
      <c r="L6" s="395"/>
      <c r="M6" s="395"/>
      <c r="N6" s="396" t="s">
        <v>1080</v>
      </c>
      <c r="O6" s="395"/>
      <c r="P6" s="395"/>
      <c r="Q6" s="398"/>
    </row>
    <row r="7" spans="2:17" ht="21.75" customHeight="1">
      <c r="B7" s="290"/>
      <c r="C7" s="394" t="s">
        <v>1081</v>
      </c>
      <c r="D7" s="395"/>
      <c r="E7" s="396" t="s">
        <v>1080</v>
      </c>
      <c r="F7" s="395"/>
      <c r="G7" s="395"/>
      <c r="H7" s="395"/>
      <c r="I7" s="395"/>
      <c r="J7" s="397"/>
      <c r="K7" s="396" t="s">
        <v>1082</v>
      </c>
      <c r="L7" s="395"/>
      <c r="M7" s="395"/>
      <c r="N7" s="396" t="s">
        <v>1079</v>
      </c>
      <c r="O7" s="395"/>
      <c r="P7" s="395"/>
      <c r="Q7" s="398"/>
    </row>
    <row r="8" spans="2:17" ht="21.75" customHeight="1">
      <c r="B8" s="290"/>
      <c r="C8" s="394" t="s">
        <v>1083</v>
      </c>
      <c r="D8" s="395"/>
      <c r="E8" s="396" t="s">
        <v>1080</v>
      </c>
      <c r="F8" s="395"/>
      <c r="G8" s="395"/>
      <c r="H8" s="395"/>
      <c r="I8" s="395"/>
      <c r="J8" s="397"/>
      <c r="K8" s="396" t="s">
        <v>1082</v>
      </c>
      <c r="L8" s="395"/>
      <c r="M8" s="395"/>
      <c r="N8" s="396" t="s">
        <v>1084</v>
      </c>
      <c r="O8" s="395"/>
      <c r="P8" s="395"/>
      <c r="Q8" s="398"/>
    </row>
    <row r="9" spans="2:17" ht="21.75" customHeight="1">
      <c r="B9" s="290"/>
      <c r="C9" s="394" t="s">
        <v>1085</v>
      </c>
      <c r="D9" s="395"/>
      <c r="E9" s="396" t="s">
        <v>1080</v>
      </c>
      <c r="F9" s="395"/>
      <c r="G9" s="395"/>
      <c r="H9" s="395"/>
      <c r="I9" s="395"/>
      <c r="J9" s="397"/>
      <c r="K9" s="396" t="s">
        <v>1086</v>
      </c>
      <c r="L9" s="395"/>
      <c r="M9" s="395"/>
      <c r="N9" s="396" t="s">
        <v>1079</v>
      </c>
      <c r="O9" s="395"/>
      <c r="P9" s="395"/>
      <c r="Q9" s="398"/>
    </row>
    <row r="10" spans="2:17" ht="21.75" customHeight="1">
      <c r="B10" s="290"/>
      <c r="C10" s="394" t="s">
        <v>1087</v>
      </c>
      <c r="D10" s="395"/>
      <c r="E10" s="396" t="s">
        <v>1080</v>
      </c>
      <c r="F10" s="395"/>
      <c r="G10" s="395"/>
      <c r="H10" s="395"/>
      <c r="I10" s="395"/>
      <c r="J10" s="397"/>
      <c r="K10" s="396" t="s">
        <v>1088</v>
      </c>
      <c r="L10" s="395"/>
      <c r="M10" s="395"/>
      <c r="N10" s="396" t="s">
        <v>1082</v>
      </c>
      <c r="O10" s="395"/>
      <c r="P10" s="395"/>
      <c r="Q10" s="398"/>
    </row>
    <row r="11" spans="2:17" ht="21.75" customHeight="1">
      <c r="B11" s="290"/>
      <c r="C11" s="394" t="s">
        <v>1089</v>
      </c>
      <c r="D11" s="395"/>
      <c r="E11" s="396" t="s">
        <v>1086</v>
      </c>
      <c r="F11" s="395"/>
      <c r="G11" s="395"/>
      <c r="H11" s="395"/>
      <c r="I11" s="395"/>
      <c r="J11" s="397"/>
      <c r="K11" s="396" t="s">
        <v>1080</v>
      </c>
      <c r="L11" s="395"/>
      <c r="M11" s="395"/>
      <c r="N11" s="396" t="s">
        <v>1090</v>
      </c>
      <c r="O11" s="395"/>
      <c r="P11" s="395"/>
      <c r="Q11" s="398"/>
    </row>
    <row r="12" spans="2:17" ht="21.75" customHeight="1">
      <c r="B12" s="290"/>
      <c r="C12" s="394" t="s">
        <v>1091</v>
      </c>
      <c r="D12" s="395"/>
      <c r="E12" s="396" t="s">
        <v>1086</v>
      </c>
      <c r="F12" s="395"/>
      <c r="G12" s="395"/>
      <c r="H12" s="395"/>
      <c r="I12" s="395"/>
      <c r="J12" s="397"/>
      <c r="K12" s="396" t="s">
        <v>1088</v>
      </c>
      <c r="L12" s="395"/>
      <c r="M12" s="395"/>
      <c r="N12" s="396" t="s">
        <v>1079</v>
      </c>
      <c r="O12" s="395"/>
      <c r="P12" s="395"/>
      <c r="Q12" s="398"/>
    </row>
    <row r="13" spans="2:17" ht="21.75" customHeight="1">
      <c r="B13" s="290"/>
      <c r="C13" s="394" t="s">
        <v>1092</v>
      </c>
      <c r="D13" s="395"/>
      <c r="E13" s="396" t="s">
        <v>1086</v>
      </c>
      <c r="F13" s="395"/>
      <c r="G13" s="395"/>
      <c r="H13" s="395"/>
      <c r="I13" s="395"/>
      <c r="J13" s="397"/>
      <c r="K13" s="396" t="s">
        <v>1082</v>
      </c>
      <c r="L13" s="395"/>
      <c r="M13" s="395"/>
      <c r="N13" s="396" t="s">
        <v>1090</v>
      </c>
      <c r="O13" s="395"/>
      <c r="P13" s="395"/>
      <c r="Q13" s="398"/>
    </row>
    <row r="14" spans="2:17" ht="21.75" customHeight="1">
      <c r="B14" s="290"/>
      <c r="C14" s="394" t="s">
        <v>1093</v>
      </c>
      <c r="D14" s="395"/>
      <c r="E14" s="396" t="s">
        <v>1094</v>
      </c>
      <c r="F14" s="395"/>
      <c r="G14" s="395"/>
      <c r="H14" s="395"/>
      <c r="I14" s="395"/>
      <c r="J14" s="397"/>
      <c r="K14" s="396" t="s">
        <v>1080</v>
      </c>
      <c r="L14" s="395"/>
      <c r="M14" s="395"/>
      <c r="N14" s="396" t="s">
        <v>1088</v>
      </c>
      <c r="O14" s="395"/>
      <c r="P14" s="395"/>
      <c r="Q14" s="398"/>
    </row>
    <row r="15" spans="2:17" ht="21.75" customHeight="1">
      <c r="B15" s="290"/>
      <c r="C15" s="394" t="s">
        <v>1095</v>
      </c>
      <c r="D15" s="395"/>
      <c r="E15" s="396" t="s">
        <v>1080</v>
      </c>
      <c r="F15" s="395"/>
      <c r="G15" s="395"/>
      <c r="H15" s="395"/>
      <c r="I15" s="395"/>
      <c r="J15" s="397"/>
      <c r="K15" s="396" t="s">
        <v>1088</v>
      </c>
      <c r="L15" s="395"/>
      <c r="M15" s="395"/>
      <c r="N15" s="396" t="s">
        <v>1090</v>
      </c>
      <c r="O15" s="395"/>
      <c r="P15" s="395"/>
      <c r="Q15" s="398"/>
    </row>
    <row r="16" spans="2:17" ht="21.75" customHeight="1">
      <c r="B16" s="290"/>
      <c r="C16" s="394" t="s">
        <v>1096</v>
      </c>
      <c r="D16" s="395"/>
      <c r="E16" s="396" t="s">
        <v>1080</v>
      </c>
      <c r="F16" s="395"/>
      <c r="G16" s="395"/>
      <c r="H16" s="395"/>
      <c r="I16" s="395"/>
      <c r="J16" s="397"/>
      <c r="K16" s="396" t="s">
        <v>1088</v>
      </c>
      <c r="L16" s="395"/>
      <c r="M16" s="395"/>
      <c r="N16" s="396" t="s">
        <v>1090</v>
      </c>
      <c r="O16" s="395"/>
      <c r="P16" s="395"/>
      <c r="Q16" s="398"/>
    </row>
    <row r="17" spans="2:17" ht="21.75" customHeight="1">
      <c r="B17" s="290"/>
      <c r="C17" s="394" t="s">
        <v>1097</v>
      </c>
      <c r="D17" s="395"/>
      <c r="E17" s="396" t="s">
        <v>1094</v>
      </c>
      <c r="F17" s="395"/>
      <c r="G17" s="395"/>
      <c r="H17" s="395"/>
      <c r="I17" s="395"/>
      <c r="J17" s="397"/>
      <c r="K17" s="396" t="s">
        <v>1080</v>
      </c>
      <c r="L17" s="395"/>
      <c r="M17" s="395"/>
      <c r="N17" s="396" t="s">
        <v>1098</v>
      </c>
      <c r="O17" s="395"/>
      <c r="P17" s="395"/>
      <c r="Q17" s="398"/>
    </row>
    <row r="18" spans="2:17" ht="21.75" customHeight="1">
      <c r="B18" s="290"/>
      <c r="C18" s="394" t="s">
        <v>1099</v>
      </c>
      <c r="D18" s="395"/>
      <c r="E18" s="396" t="s">
        <v>1100</v>
      </c>
      <c r="F18" s="395"/>
      <c r="G18" s="395"/>
      <c r="H18" s="395"/>
      <c r="I18" s="395"/>
      <c r="J18" s="397"/>
      <c r="K18" s="396" t="s">
        <v>1079</v>
      </c>
      <c r="L18" s="395"/>
      <c r="M18" s="395"/>
      <c r="N18" s="396" t="s">
        <v>1101</v>
      </c>
      <c r="O18" s="395"/>
      <c r="P18" s="395"/>
      <c r="Q18" s="398"/>
    </row>
    <row r="19" spans="2:17" ht="21.75" customHeight="1">
      <c r="B19" s="290"/>
      <c r="C19" s="394" t="s">
        <v>1102</v>
      </c>
      <c r="D19" s="395"/>
      <c r="E19" s="396" t="s">
        <v>1094</v>
      </c>
      <c r="F19" s="395"/>
      <c r="G19" s="395"/>
      <c r="H19" s="395"/>
      <c r="I19" s="395"/>
      <c r="J19" s="397"/>
      <c r="K19" s="396" t="s">
        <v>1088</v>
      </c>
      <c r="L19" s="395"/>
      <c r="M19" s="395"/>
      <c r="N19" s="396" t="s">
        <v>1100</v>
      </c>
      <c r="O19" s="395"/>
      <c r="P19" s="395"/>
      <c r="Q19" s="398"/>
    </row>
    <row r="20" spans="2:17" ht="21.75" customHeight="1">
      <c r="B20" s="290"/>
      <c r="C20" s="394" t="s">
        <v>1103</v>
      </c>
      <c r="D20" s="395"/>
      <c r="E20" s="396" t="s">
        <v>1100</v>
      </c>
      <c r="F20" s="395"/>
      <c r="G20" s="395"/>
      <c r="H20" s="395"/>
      <c r="I20" s="395"/>
      <c r="J20" s="397"/>
      <c r="K20" s="396" t="s">
        <v>1088</v>
      </c>
      <c r="L20" s="395"/>
      <c r="M20" s="395"/>
      <c r="N20" s="396" t="s">
        <v>1104</v>
      </c>
      <c r="O20" s="395"/>
      <c r="P20" s="395"/>
      <c r="Q20" s="398"/>
    </row>
    <row r="21" spans="2:17" ht="21.75" customHeight="1">
      <c r="B21" s="290"/>
      <c r="C21" s="394" t="s">
        <v>1105</v>
      </c>
      <c r="D21" s="395"/>
      <c r="E21" s="396" t="s">
        <v>1100</v>
      </c>
      <c r="F21" s="395"/>
      <c r="G21" s="395"/>
      <c r="H21" s="395"/>
      <c r="I21" s="395"/>
      <c r="J21" s="397"/>
      <c r="K21" s="396" t="s">
        <v>1088</v>
      </c>
      <c r="L21" s="395"/>
      <c r="M21" s="395"/>
      <c r="N21" s="396" t="s">
        <v>1098</v>
      </c>
      <c r="O21" s="395"/>
      <c r="P21" s="395"/>
      <c r="Q21" s="398"/>
    </row>
    <row r="22" spans="2:17" ht="21.75" customHeight="1">
      <c r="B22" s="399" t="s">
        <v>1106</v>
      </c>
      <c r="C22" s="395"/>
      <c r="D22" s="395"/>
      <c r="E22" s="396" t="s">
        <v>1100</v>
      </c>
      <c r="F22" s="395"/>
      <c r="G22" s="395"/>
      <c r="H22" s="395"/>
      <c r="I22" s="395"/>
      <c r="J22" s="397"/>
      <c r="K22" s="396" t="s">
        <v>1094</v>
      </c>
      <c r="L22" s="395"/>
      <c r="M22" s="395"/>
      <c r="N22" s="396" t="s">
        <v>1088</v>
      </c>
      <c r="O22" s="395"/>
      <c r="P22" s="395"/>
      <c r="Q22" s="398"/>
    </row>
    <row r="23" spans="2:17" ht="21.75" customHeight="1" thickBot="1">
      <c r="B23" s="400" t="s">
        <v>1107</v>
      </c>
      <c r="C23" s="401"/>
      <c r="D23" s="401"/>
      <c r="E23" s="402" t="s">
        <v>1100</v>
      </c>
      <c r="F23" s="401"/>
      <c r="G23" s="401"/>
      <c r="H23" s="401"/>
      <c r="I23" s="401"/>
      <c r="J23" s="403"/>
      <c r="K23" s="402" t="s">
        <v>1094</v>
      </c>
      <c r="L23" s="401"/>
      <c r="M23" s="401"/>
      <c r="N23" s="402" t="s">
        <v>1088</v>
      </c>
      <c r="O23" s="401"/>
      <c r="P23" s="401"/>
      <c r="Q23" s="404"/>
    </row>
    <row r="24" spans="3:17" ht="21.75" customHeight="1" thickBot="1"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</row>
    <row r="25" spans="2:20" ht="21.75" customHeight="1">
      <c r="B25" s="285"/>
      <c r="C25" s="385" t="s">
        <v>1061</v>
      </c>
      <c r="D25" s="386"/>
      <c r="E25" s="479" t="s">
        <v>1108</v>
      </c>
      <c r="F25" s="407"/>
      <c r="G25" s="407"/>
      <c r="H25" s="407"/>
      <c r="I25" s="407"/>
      <c r="J25" s="480"/>
      <c r="K25" s="479" t="s">
        <v>1109</v>
      </c>
      <c r="L25" s="407"/>
      <c r="M25" s="407"/>
      <c r="N25" s="479" t="s">
        <v>1110</v>
      </c>
      <c r="O25" s="407"/>
      <c r="P25" s="407"/>
      <c r="Q25" s="481"/>
      <c r="R25" s="407" t="s">
        <v>1111</v>
      </c>
      <c r="S25" s="407"/>
      <c r="T25" s="408"/>
    </row>
    <row r="26" spans="2:20" ht="21.75" customHeight="1">
      <c r="B26" s="286" t="s">
        <v>1112</v>
      </c>
      <c r="C26" s="394" t="s">
        <v>1244</v>
      </c>
      <c r="D26" s="395"/>
      <c r="E26" s="409" t="s">
        <v>1100</v>
      </c>
      <c r="F26" s="410"/>
      <c r="G26" s="410"/>
      <c r="H26" s="410"/>
      <c r="I26" s="410"/>
      <c r="J26" s="411"/>
      <c r="K26" s="409" t="s">
        <v>1094</v>
      </c>
      <c r="L26" s="410"/>
      <c r="M26" s="410"/>
      <c r="N26" s="396" t="s">
        <v>1114</v>
      </c>
      <c r="O26" s="395"/>
      <c r="P26" s="395"/>
      <c r="Q26" s="420"/>
      <c r="R26" s="395" t="s">
        <v>1115</v>
      </c>
      <c r="S26" s="395"/>
      <c r="T26" s="398"/>
    </row>
    <row r="27" spans="2:20" ht="21.75" customHeight="1">
      <c r="B27" s="286" t="s">
        <v>1116</v>
      </c>
      <c r="C27" s="394" t="s">
        <v>1117</v>
      </c>
      <c r="D27" s="395"/>
      <c r="E27" s="413" t="s">
        <v>1118</v>
      </c>
      <c r="F27" s="414"/>
      <c r="G27" s="414"/>
      <c r="H27" s="414"/>
      <c r="I27" s="414"/>
      <c r="J27" s="415"/>
      <c r="K27" s="413" t="s">
        <v>1100</v>
      </c>
      <c r="L27" s="414"/>
      <c r="M27" s="414"/>
      <c r="N27" s="396" t="s">
        <v>1119</v>
      </c>
      <c r="O27" s="395"/>
      <c r="P27" s="395"/>
      <c r="Q27" s="420"/>
      <c r="R27" s="395" t="s">
        <v>1115</v>
      </c>
      <c r="S27" s="395"/>
      <c r="T27" s="398"/>
    </row>
    <row r="28" spans="2:20" ht="21.75" customHeight="1">
      <c r="B28" s="286" t="s">
        <v>1120</v>
      </c>
      <c r="C28" s="394" t="s">
        <v>1121</v>
      </c>
      <c r="D28" s="395"/>
      <c r="E28" s="396" t="s">
        <v>1118</v>
      </c>
      <c r="F28" s="395"/>
      <c r="G28" s="395"/>
      <c r="H28" s="395"/>
      <c r="I28" s="395"/>
      <c r="J28" s="397"/>
      <c r="K28" s="396" t="s">
        <v>1094</v>
      </c>
      <c r="L28" s="395"/>
      <c r="M28" s="395"/>
      <c r="N28" s="396" t="s">
        <v>1122</v>
      </c>
      <c r="O28" s="395"/>
      <c r="P28" s="395"/>
      <c r="Q28" s="420"/>
      <c r="R28" s="395" t="s">
        <v>1115</v>
      </c>
      <c r="S28" s="395"/>
      <c r="T28" s="398"/>
    </row>
    <row r="29" spans="2:20" ht="21.75" customHeight="1">
      <c r="B29" s="289" t="s">
        <v>1074</v>
      </c>
      <c r="C29" s="394" t="s">
        <v>1123</v>
      </c>
      <c r="D29" s="395"/>
      <c r="E29" s="396" t="s">
        <v>1118</v>
      </c>
      <c r="F29" s="395"/>
      <c r="G29" s="395"/>
      <c r="H29" s="395"/>
      <c r="I29" s="395"/>
      <c r="J29" s="397"/>
      <c r="K29" s="396" t="s">
        <v>1094</v>
      </c>
      <c r="L29" s="395"/>
      <c r="M29" s="395"/>
      <c r="N29" s="396" t="s">
        <v>1100</v>
      </c>
      <c r="O29" s="395"/>
      <c r="P29" s="395"/>
      <c r="Q29" s="420"/>
      <c r="R29" s="395" t="s">
        <v>1124</v>
      </c>
      <c r="S29" s="395"/>
      <c r="T29" s="398"/>
    </row>
    <row r="30" spans="2:20" ht="21.75" customHeight="1">
      <c r="B30" s="290"/>
      <c r="C30" s="394" t="s">
        <v>1125</v>
      </c>
      <c r="D30" s="395"/>
      <c r="E30" s="409" t="s">
        <v>1100</v>
      </c>
      <c r="F30" s="410"/>
      <c r="G30" s="410"/>
      <c r="H30" s="410"/>
      <c r="I30" s="410"/>
      <c r="J30" s="411"/>
      <c r="K30" s="396" t="s">
        <v>1094</v>
      </c>
      <c r="L30" s="395"/>
      <c r="M30" s="395"/>
      <c r="N30" s="396" t="s">
        <v>1126</v>
      </c>
      <c r="O30" s="395"/>
      <c r="P30" s="395"/>
      <c r="Q30" s="420"/>
      <c r="T30" s="291"/>
    </row>
    <row r="31" spans="2:20" ht="21.75" customHeight="1">
      <c r="B31" s="290"/>
      <c r="C31" s="394" t="s">
        <v>1127</v>
      </c>
      <c r="D31" s="395"/>
      <c r="E31" s="416" t="s">
        <v>1100</v>
      </c>
      <c r="F31" s="417"/>
      <c r="G31" s="417"/>
      <c r="H31" s="417"/>
      <c r="I31" s="417"/>
      <c r="J31" s="418"/>
      <c r="K31" s="396" t="s">
        <v>1122</v>
      </c>
      <c r="L31" s="395"/>
      <c r="M31" s="395"/>
      <c r="N31" s="482" t="s">
        <v>1128</v>
      </c>
      <c r="O31" s="395"/>
      <c r="P31" s="395"/>
      <c r="Q31" s="420"/>
      <c r="R31" s="395" t="s">
        <v>1129</v>
      </c>
      <c r="S31" s="395"/>
      <c r="T31" s="398"/>
    </row>
    <row r="32" spans="2:20" ht="21.75" customHeight="1">
      <c r="B32" s="290"/>
      <c r="C32" s="394" t="s">
        <v>1130</v>
      </c>
      <c r="D32" s="395"/>
      <c r="E32" s="416" t="s">
        <v>1131</v>
      </c>
      <c r="F32" s="417"/>
      <c r="G32" s="417"/>
      <c r="H32" s="417"/>
      <c r="I32" s="417"/>
      <c r="J32" s="418"/>
      <c r="K32" s="396" t="s">
        <v>1128</v>
      </c>
      <c r="L32" s="395"/>
      <c r="M32" s="395"/>
      <c r="N32" s="396" t="s">
        <v>1132</v>
      </c>
      <c r="O32" s="395"/>
      <c r="P32" s="395"/>
      <c r="Q32" s="420"/>
      <c r="R32" s="395" t="s">
        <v>1100</v>
      </c>
      <c r="S32" s="395"/>
      <c r="T32" s="398"/>
    </row>
    <row r="33" spans="2:20" ht="21.75" customHeight="1">
      <c r="B33" s="292"/>
      <c r="C33" s="394" t="s">
        <v>1133</v>
      </c>
      <c r="D33" s="397"/>
      <c r="E33" s="416" t="s">
        <v>1131</v>
      </c>
      <c r="F33" s="417"/>
      <c r="G33" s="417"/>
      <c r="H33" s="417"/>
      <c r="I33" s="417"/>
      <c r="J33" s="418"/>
      <c r="K33" s="483" t="s">
        <v>1134</v>
      </c>
      <c r="L33" s="422"/>
      <c r="M33" s="422"/>
      <c r="N33" s="396" t="s">
        <v>1135</v>
      </c>
      <c r="O33" s="395"/>
      <c r="P33" s="395"/>
      <c r="Q33" s="420"/>
      <c r="R33" s="395" t="s">
        <v>1100</v>
      </c>
      <c r="S33" s="395"/>
      <c r="T33" s="398"/>
    </row>
    <row r="34" spans="2:20" ht="21.75" customHeight="1">
      <c r="B34" s="293"/>
      <c r="C34" s="484" t="s">
        <v>1136</v>
      </c>
      <c r="D34" s="485"/>
      <c r="E34" s="413" t="s">
        <v>1137</v>
      </c>
      <c r="F34" s="414"/>
      <c r="G34" s="414"/>
      <c r="H34" s="414"/>
      <c r="I34" s="414"/>
      <c r="J34" s="415"/>
      <c r="K34" s="396" t="s">
        <v>1138</v>
      </c>
      <c r="L34" s="395"/>
      <c r="M34" s="397"/>
      <c r="N34" s="396" t="s">
        <v>1100</v>
      </c>
      <c r="O34" s="395"/>
      <c r="P34" s="395"/>
      <c r="Q34" s="425"/>
      <c r="R34" s="394" t="s">
        <v>1139</v>
      </c>
      <c r="S34" s="395"/>
      <c r="T34" s="398"/>
    </row>
    <row r="35" spans="2:20" ht="21.75" customHeight="1">
      <c r="B35" s="427" t="s">
        <v>1140</v>
      </c>
      <c r="C35" s="428"/>
      <c r="D35" s="429"/>
      <c r="E35" s="489" t="s">
        <v>1128</v>
      </c>
      <c r="F35" s="490"/>
      <c r="G35" s="490"/>
      <c r="H35" s="490"/>
      <c r="I35" s="490"/>
      <c r="J35" s="491"/>
      <c r="K35" s="489" t="s">
        <v>1141</v>
      </c>
      <c r="L35" s="490"/>
      <c r="M35" s="491"/>
      <c r="N35" s="396" t="s">
        <v>1137</v>
      </c>
      <c r="O35" s="395"/>
      <c r="P35" s="395"/>
      <c r="Q35" s="294"/>
      <c r="R35" s="287" t="s">
        <v>1138</v>
      </c>
      <c r="S35" s="288"/>
      <c r="T35" s="295"/>
    </row>
    <row r="36" spans="1:256" ht="21.75" customHeight="1" thickBot="1">
      <c r="A36" s="296"/>
      <c r="B36" s="297"/>
      <c r="C36" s="430" t="s">
        <v>1142</v>
      </c>
      <c r="D36" s="431"/>
      <c r="E36" s="432" t="s">
        <v>1143</v>
      </c>
      <c r="F36" s="433"/>
      <c r="G36" s="433"/>
      <c r="H36" s="433"/>
      <c r="I36" s="433"/>
      <c r="J36" s="431"/>
      <c r="K36" s="432" t="s">
        <v>1144</v>
      </c>
      <c r="L36" s="433"/>
      <c r="M36" s="431"/>
      <c r="N36" s="432" t="s">
        <v>1128</v>
      </c>
      <c r="O36" s="433"/>
      <c r="P36" s="433"/>
      <c r="Q36" s="298"/>
      <c r="R36" s="432" t="s">
        <v>1137</v>
      </c>
      <c r="S36" s="433"/>
      <c r="T36" s="433"/>
      <c r="U36" s="299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296"/>
      <c r="BY36" s="296"/>
      <c r="BZ36" s="296"/>
      <c r="CA36" s="296"/>
      <c r="CB36" s="296"/>
      <c r="CC36" s="296"/>
      <c r="CD36" s="296"/>
      <c r="CE36" s="296"/>
      <c r="CF36" s="296"/>
      <c r="CG36" s="296"/>
      <c r="CH36" s="296"/>
      <c r="CI36" s="296"/>
      <c r="CJ36" s="296"/>
      <c r="CK36" s="296"/>
      <c r="CL36" s="296"/>
      <c r="CM36" s="296"/>
      <c r="CN36" s="296"/>
      <c r="CO36" s="296"/>
      <c r="CP36" s="296"/>
      <c r="CQ36" s="296"/>
      <c r="CR36" s="296"/>
      <c r="CS36" s="296"/>
      <c r="CT36" s="296"/>
      <c r="CU36" s="296"/>
      <c r="CV36" s="296"/>
      <c r="CW36" s="296"/>
      <c r="CX36" s="296"/>
      <c r="CY36" s="296"/>
      <c r="CZ36" s="296"/>
      <c r="DA36" s="296"/>
      <c r="DB36" s="296"/>
      <c r="DC36" s="296"/>
      <c r="DD36" s="296"/>
      <c r="DE36" s="296"/>
      <c r="DF36" s="296"/>
      <c r="DG36" s="296"/>
      <c r="DH36" s="296"/>
      <c r="DI36" s="296"/>
      <c r="DJ36" s="296"/>
      <c r="DK36" s="296"/>
      <c r="DL36" s="296"/>
      <c r="DM36" s="296"/>
      <c r="DN36" s="296"/>
      <c r="DO36" s="296"/>
      <c r="DP36" s="296"/>
      <c r="DQ36" s="296"/>
      <c r="DR36" s="296"/>
      <c r="DS36" s="296"/>
      <c r="DT36" s="296"/>
      <c r="DU36" s="296"/>
      <c r="DV36" s="296"/>
      <c r="DW36" s="296"/>
      <c r="DX36" s="296"/>
      <c r="DY36" s="296"/>
      <c r="DZ36" s="296"/>
      <c r="EA36" s="296"/>
      <c r="EB36" s="296"/>
      <c r="EC36" s="296"/>
      <c r="ED36" s="296"/>
      <c r="EE36" s="296"/>
      <c r="EF36" s="296"/>
      <c r="EG36" s="296"/>
      <c r="EH36" s="296"/>
      <c r="EI36" s="296"/>
      <c r="EJ36" s="296"/>
      <c r="EK36" s="296"/>
      <c r="EL36" s="296"/>
      <c r="EM36" s="296"/>
      <c r="EN36" s="296"/>
      <c r="EO36" s="296"/>
      <c r="EP36" s="296"/>
      <c r="EQ36" s="296"/>
      <c r="ER36" s="296"/>
      <c r="ES36" s="296"/>
      <c r="ET36" s="296"/>
      <c r="EU36" s="296"/>
      <c r="EV36" s="296"/>
      <c r="EW36" s="296"/>
      <c r="EX36" s="296"/>
      <c r="EY36" s="296"/>
      <c r="EZ36" s="296"/>
      <c r="FA36" s="296"/>
      <c r="FB36" s="296"/>
      <c r="FC36" s="296"/>
      <c r="FD36" s="296"/>
      <c r="FE36" s="296"/>
      <c r="FF36" s="296"/>
      <c r="FG36" s="296"/>
      <c r="FH36" s="296"/>
      <c r="FI36" s="296"/>
      <c r="FJ36" s="296"/>
      <c r="FK36" s="296"/>
      <c r="FL36" s="296"/>
      <c r="FM36" s="296"/>
      <c r="FN36" s="296"/>
      <c r="FO36" s="296"/>
      <c r="FP36" s="296"/>
      <c r="FQ36" s="296"/>
      <c r="FR36" s="296"/>
      <c r="FS36" s="296"/>
      <c r="FT36" s="296"/>
      <c r="FU36" s="296"/>
      <c r="FV36" s="296"/>
      <c r="FW36" s="296"/>
      <c r="FX36" s="296"/>
      <c r="FY36" s="296"/>
      <c r="FZ36" s="296"/>
      <c r="GA36" s="296"/>
      <c r="GB36" s="296"/>
      <c r="GC36" s="296"/>
      <c r="GD36" s="296"/>
      <c r="GE36" s="296"/>
      <c r="GF36" s="296"/>
      <c r="GG36" s="296"/>
      <c r="GH36" s="296"/>
      <c r="GI36" s="296"/>
      <c r="GJ36" s="296"/>
      <c r="GK36" s="296"/>
      <c r="GL36" s="296"/>
      <c r="GM36" s="296"/>
      <c r="GN36" s="296"/>
      <c r="GO36" s="296"/>
      <c r="GP36" s="296"/>
      <c r="GQ36" s="296"/>
      <c r="GR36" s="296"/>
      <c r="GS36" s="296"/>
      <c r="GT36" s="296"/>
      <c r="GU36" s="296"/>
      <c r="GV36" s="296"/>
      <c r="GW36" s="296"/>
      <c r="GX36" s="296"/>
      <c r="GY36" s="296"/>
      <c r="GZ36" s="296"/>
      <c r="HA36" s="296"/>
      <c r="HB36" s="296"/>
      <c r="HC36" s="296"/>
      <c r="HD36" s="296"/>
      <c r="HE36" s="296"/>
      <c r="HF36" s="296"/>
      <c r="HG36" s="296"/>
      <c r="HH36" s="296"/>
      <c r="HI36" s="296"/>
      <c r="HJ36" s="296"/>
      <c r="HK36" s="296"/>
      <c r="HL36" s="296"/>
      <c r="HM36" s="296"/>
      <c r="HN36" s="296"/>
      <c r="HO36" s="296"/>
      <c r="HP36" s="296"/>
      <c r="HQ36" s="296"/>
      <c r="HR36" s="296"/>
      <c r="HS36" s="296"/>
      <c r="HT36" s="296"/>
      <c r="HU36" s="296"/>
      <c r="HV36" s="296"/>
      <c r="HW36" s="296"/>
      <c r="HX36" s="296"/>
      <c r="HY36" s="296"/>
      <c r="HZ36" s="296"/>
      <c r="IA36" s="296"/>
      <c r="IB36" s="296"/>
      <c r="IC36" s="296"/>
      <c r="ID36" s="296"/>
      <c r="IE36" s="296"/>
      <c r="IF36" s="296"/>
      <c r="IG36" s="296"/>
      <c r="IH36" s="296"/>
      <c r="II36" s="296"/>
      <c r="IJ36" s="296"/>
      <c r="IK36" s="296"/>
      <c r="IL36" s="296"/>
      <c r="IM36" s="296"/>
      <c r="IN36" s="296"/>
      <c r="IO36" s="300"/>
      <c r="IP36" s="300"/>
      <c r="IQ36" s="300"/>
      <c r="IR36" s="300"/>
      <c r="IS36" s="300"/>
      <c r="IT36" s="300"/>
      <c r="IU36" s="300"/>
      <c r="IV36" s="300"/>
    </row>
    <row r="37" spans="1:256" ht="21.75" customHeight="1" thickBot="1">
      <c r="A37" s="296"/>
      <c r="B37" s="297"/>
      <c r="C37" s="442" t="s">
        <v>1145</v>
      </c>
      <c r="D37" s="443"/>
      <c r="E37" s="492" t="s">
        <v>1146</v>
      </c>
      <c r="F37" s="461"/>
      <c r="G37" s="461"/>
      <c r="H37" s="461"/>
      <c r="I37" s="461"/>
      <c r="J37" s="443"/>
      <c r="K37" s="492" t="s">
        <v>1147</v>
      </c>
      <c r="L37" s="461"/>
      <c r="M37" s="443"/>
      <c r="N37" s="492" t="s">
        <v>1148</v>
      </c>
      <c r="O37" s="461"/>
      <c r="P37" s="461"/>
      <c r="Q37" s="301"/>
      <c r="R37" s="486" t="s">
        <v>1149</v>
      </c>
      <c r="S37" s="487"/>
      <c r="T37" s="488"/>
      <c r="U37" s="299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6"/>
      <c r="BG37" s="296"/>
      <c r="BH37" s="296"/>
      <c r="BI37" s="296"/>
      <c r="BJ37" s="296"/>
      <c r="BK37" s="296"/>
      <c r="BL37" s="296"/>
      <c r="BM37" s="296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296"/>
      <c r="BY37" s="296"/>
      <c r="BZ37" s="296"/>
      <c r="CA37" s="296"/>
      <c r="CB37" s="296"/>
      <c r="CC37" s="296"/>
      <c r="CD37" s="296"/>
      <c r="CE37" s="296"/>
      <c r="CF37" s="296"/>
      <c r="CG37" s="296"/>
      <c r="CH37" s="296"/>
      <c r="CI37" s="296"/>
      <c r="CJ37" s="296"/>
      <c r="CK37" s="296"/>
      <c r="CL37" s="296"/>
      <c r="CM37" s="296"/>
      <c r="CN37" s="296"/>
      <c r="CO37" s="296"/>
      <c r="CP37" s="296"/>
      <c r="CQ37" s="296"/>
      <c r="CR37" s="296"/>
      <c r="CS37" s="296"/>
      <c r="CT37" s="296"/>
      <c r="CU37" s="296"/>
      <c r="CV37" s="296"/>
      <c r="CW37" s="296"/>
      <c r="CX37" s="296"/>
      <c r="CY37" s="296"/>
      <c r="CZ37" s="296"/>
      <c r="DA37" s="296"/>
      <c r="DB37" s="296"/>
      <c r="DC37" s="296"/>
      <c r="DD37" s="296"/>
      <c r="DE37" s="296"/>
      <c r="DF37" s="296"/>
      <c r="DG37" s="296"/>
      <c r="DH37" s="296"/>
      <c r="DI37" s="296"/>
      <c r="DJ37" s="296"/>
      <c r="DK37" s="296"/>
      <c r="DL37" s="296"/>
      <c r="DM37" s="296"/>
      <c r="DN37" s="296"/>
      <c r="DO37" s="296"/>
      <c r="DP37" s="296"/>
      <c r="DQ37" s="296"/>
      <c r="DR37" s="296"/>
      <c r="DS37" s="296"/>
      <c r="DT37" s="296"/>
      <c r="DU37" s="296"/>
      <c r="DV37" s="296"/>
      <c r="DW37" s="296"/>
      <c r="DX37" s="296"/>
      <c r="DY37" s="296"/>
      <c r="DZ37" s="296"/>
      <c r="EA37" s="296"/>
      <c r="EB37" s="296"/>
      <c r="EC37" s="296"/>
      <c r="ED37" s="296"/>
      <c r="EE37" s="296"/>
      <c r="EF37" s="296"/>
      <c r="EG37" s="296"/>
      <c r="EH37" s="296"/>
      <c r="EI37" s="296"/>
      <c r="EJ37" s="296"/>
      <c r="EK37" s="296"/>
      <c r="EL37" s="296"/>
      <c r="EM37" s="296"/>
      <c r="EN37" s="296"/>
      <c r="EO37" s="296"/>
      <c r="EP37" s="296"/>
      <c r="EQ37" s="296"/>
      <c r="ER37" s="296"/>
      <c r="ES37" s="296"/>
      <c r="ET37" s="296"/>
      <c r="EU37" s="296"/>
      <c r="EV37" s="296"/>
      <c r="EW37" s="296"/>
      <c r="EX37" s="296"/>
      <c r="EY37" s="296"/>
      <c r="EZ37" s="296"/>
      <c r="FA37" s="296"/>
      <c r="FB37" s="296"/>
      <c r="FC37" s="296"/>
      <c r="FD37" s="296"/>
      <c r="FE37" s="296"/>
      <c r="FF37" s="296"/>
      <c r="FG37" s="296"/>
      <c r="FH37" s="296"/>
      <c r="FI37" s="296"/>
      <c r="FJ37" s="296"/>
      <c r="FK37" s="296"/>
      <c r="FL37" s="296"/>
      <c r="FM37" s="296"/>
      <c r="FN37" s="296"/>
      <c r="FO37" s="296"/>
      <c r="FP37" s="296"/>
      <c r="FQ37" s="296"/>
      <c r="FR37" s="296"/>
      <c r="FS37" s="296"/>
      <c r="FT37" s="296"/>
      <c r="FU37" s="296"/>
      <c r="FV37" s="296"/>
      <c r="FW37" s="296"/>
      <c r="FX37" s="296"/>
      <c r="FY37" s="296"/>
      <c r="FZ37" s="296"/>
      <c r="GA37" s="296"/>
      <c r="GB37" s="296"/>
      <c r="GC37" s="296"/>
      <c r="GD37" s="296"/>
      <c r="GE37" s="296"/>
      <c r="GF37" s="296"/>
      <c r="GG37" s="296"/>
      <c r="GH37" s="296"/>
      <c r="GI37" s="296"/>
      <c r="GJ37" s="296"/>
      <c r="GK37" s="296"/>
      <c r="GL37" s="296"/>
      <c r="GM37" s="296"/>
      <c r="GN37" s="296"/>
      <c r="GO37" s="296"/>
      <c r="GP37" s="296"/>
      <c r="GQ37" s="296"/>
      <c r="GR37" s="296"/>
      <c r="GS37" s="296"/>
      <c r="GT37" s="296"/>
      <c r="GU37" s="296"/>
      <c r="GV37" s="296"/>
      <c r="GW37" s="296"/>
      <c r="GX37" s="296"/>
      <c r="GY37" s="296"/>
      <c r="GZ37" s="296"/>
      <c r="HA37" s="296"/>
      <c r="HB37" s="296"/>
      <c r="HC37" s="296"/>
      <c r="HD37" s="296"/>
      <c r="HE37" s="296"/>
      <c r="HF37" s="296"/>
      <c r="HG37" s="296"/>
      <c r="HH37" s="296"/>
      <c r="HI37" s="296"/>
      <c r="HJ37" s="296"/>
      <c r="HK37" s="296"/>
      <c r="HL37" s="296"/>
      <c r="HM37" s="296"/>
      <c r="HN37" s="296"/>
      <c r="HO37" s="296"/>
      <c r="HP37" s="296"/>
      <c r="HQ37" s="296"/>
      <c r="HR37" s="296"/>
      <c r="HS37" s="296"/>
      <c r="HT37" s="296"/>
      <c r="HU37" s="296"/>
      <c r="HV37" s="296"/>
      <c r="HW37" s="296"/>
      <c r="HX37" s="296"/>
      <c r="HY37" s="296"/>
      <c r="HZ37" s="296"/>
      <c r="IA37" s="296"/>
      <c r="IB37" s="296"/>
      <c r="IC37" s="296"/>
      <c r="ID37" s="296"/>
      <c r="IE37" s="296"/>
      <c r="IF37" s="296"/>
      <c r="IG37" s="296"/>
      <c r="IH37" s="296"/>
      <c r="II37" s="296"/>
      <c r="IJ37" s="296"/>
      <c r="IK37" s="296"/>
      <c r="IL37" s="296"/>
      <c r="IM37" s="296"/>
      <c r="IN37" s="296"/>
      <c r="IO37" s="300"/>
      <c r="IP37" s="300"/>
      <c r="IQ37" s="300"/>
      <c r="IR37" s="300"/>
      <c r="IS37" s="300"/>
      <c r="IT37" s="300"/>
      <c r="IU37" s="300"/>
      <c r="IV37" s="300"/>
    </row>
    <row r="38" spans="1:256" ht="21.75" customHeight="1" thickBot="1">
      <c r="A38" s="296"/>
      <c r="B38" s="297"/>
      <c r="C38" s="452" t="s">
        <v>1150</v>
      </c>
      <c r="D38" s="453"/>
      <c r="E38" s="492" t="s">
        <v>1143</v>
      </c>
      <c r="F38" s="461"/>
      <c r="G38" s="461"/>
      <c r="H38" s="461"/>
      <c r="I38" s="461"/>
      <c r="J38" s="443"/>
      <c r="K38" s="492" t="s">
        <v>1151</v>
      </c>
      <c r="L38" s="461"/>
      <c r="M38" s="443"/>
      <c r="N38" s="492" t="s">
        <v>1152</v>
      </c>
      <c r="O38" s="461"/>
      <c r="P38" s="461"/>
      <c r="Q38" s="301"/>
      <c r="R38" s="486" t="s">
        <v>1153</v>
      </c>
      <c r="S38" s="487"/>
      <c r="T38" s="488"/>
      <c r="U38" s="299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6"/>
      <c r="BA38" s="296"/>
      <c r="BB38" s="296"/>
      <c r="BC38" s="296"/>
      <c r="BD38" s="296"/>
      <c r="BE38" s="296"/>
      <c r="BF38" s="296"/>
      <c r="BG38" s="296"/>
      <c r="BH38" s="296"/>
      <c r="BI38" s="296"/>
      <c r="BJ38" s="296"/>
      <c r="BK38" s="296"/>
      <c r="BL38" s="296"/>
      <c r="BM38" s="296"/>
      <c r="BN38" s="296"/>
      <c r="BO38" s="296"/>
      <c r="BP38" s="296"/>
      <c r="BQ38" s="296"/>
      <c r="BR38" s="296"/>
      <c r="BS38" s="296"/>
      <c r="BT38" s="296"/>
      <c r="BU38" s="296"/>
      <c r="BV38" s="296"/>
      <c r="BW38" s="296"/>
      <c r="BX38" s="296"/>
      <c r="BY38" s="296"/>
      <c r="BZ38" s="296"/>
      <c r="CA38" s="296"/>
      <c r="CB38" s="296"/>
      <c r="CC38" s="296"/>
      <c r="CD38" s="296"/>
      <c r="CE38" s="296"/>
      <c r="CF38" s="296"/>
      <c r="CG38" s="296"/>
      <c r="CH38" s="296"/>
      <c r="CI38" s="296"/>
      <c r="CJ38" s="296"/>
      <c r="CK38" s="296"/>
      <c r="CL38" s="296"/>
      <c r="CM38" s="296"/>
      <c r="CN38" s="296"/>
      <c r="CO38" s="296"/>
      <c r="CP38" s="296"/>
      <c r="CQ38" s="296"/>
      <c r="CR38" s="296"/>
      <c r="CS38" s="296"/>
      <c r="CT38" s="296"/>
      <c r="CU38" s="296"/>
      <c r="CV38" s="296"/>
      <c r="CW38" s="296"/>
      <c r="CX38" s="296"/>
      <c r="CY38" s="296"/>
      <c r="CZ38" s="296"/>
      <c r="DA38" s="296"/>
      <c r="DB38" s="296"/>
      <c r="DC38" s="296"/>
      <c r="DD38" s="296"/>
      <c r="DE38" s="296"/>
      <c r="DF38" s="296"/>
      <c r="DG38" s="296"/>
      <c r="DH38" s="296"/>
      <c r="DI38" s="296"/>
      <c r="DJ38" s="296"/>
      <c r="DK38" s="296"/>
      <c r="DL38" s="296"/>
      <c r="DM38" s="296"/>
      <c r="DN38" s="296"/>
      <c r="DO38" s="296"/>
      <c r="DP38" s="296"/>
      <c r="DQ38" s="296"/>
      <c r="DR38" s="296"/>
      <c r="DS38" s="296"/>
      <c r="DT38" s="296"/>
      <c r="DU38" s="296"/>
      <c r="DV38" s="296"/>
      <c r="DW38" s="296"/>
      <c r="DX38" s="296"/>
      <c r="DY38" s="296"/>
      <c r="DZ38" s="296"/>
      <c r="EA38" s="296"/>
      <c r="EB38" s="296"/>
      <c r="EC38" s="296"/>
      <c r="ED38" s="296"/>
      <c r="EE38" s="296"/>
      <c r="EF38" s="296"/>
      <c r="EG38" s="296"/>
      <c r="EH38" s="296"/>
      <c r="EI38" s="296"/>
      <c r="EJ38" s="296"/>
      <c r="EK38" s="296"/>
      <c r="EL38" s="296"/>
      <c r="EM38" s="296"/>
      <c r="EN38" s="296"/>
      <c r="EO38" s="296"/>
      <c r="EP38" s="296"/>
      <c r="EQ38" s="296"/>
      <c r="ER38" s="296"/>
      <c r="ES38" s="296"/>
      <c r="ET38" s="296"/>
      <c r="EU38" s="296"/>
      <c r="EV38" s="296"/>
      <c r="EW38" s="296"/>
      <c r="EX38" s="296"/>
      <c r="EY38" s="296"/>
      <c r="EZ38" s="296"/>
      <c r="FA38" s="296"/>
      <c r="FB38" s="296"/>
      <c r="FC38" s="296"/>
      <c r="FD38" s="296"/>
      <c r="FE38" s="296"/>
      <c r="FF38" s="296"/>
      <c r="FG38" s="296"/>
      <c r="FH38" s="296"/>
      <c r="FI38" s="296"/>
      <c r="FJ38" s="296"/>
      <c r="FK38" s="296"/>
      <c r="FL38" s="296"/>
      <c r="FM38" s="296"/>
      <c r="FN38" s="296"/>
      <c r="FO38" s="296"/>
      <c r="FP38" s="296"/>
      <c r="FQ38" s="296"/>
      <c r="FR38" s="296"/>
      <c r="FS38" s="296"/>
      <c r="FT38" s="296"/>
      <c r="FU38" s="296"/>
      <c r="FV38" s="296"/>
      <c r="FW38" s="296"/>
      <c r="FX38" s="296"/>
      <c r="FY38" s="296"/>
      <c r="FZ38" s="296"/>
      <c r="GA38" s="296"/>
      <c r="GB38" s="296"/>
      <c r="GC38" s="296"/>
      <c r="GD38" s="296"/>
      <c r="GE38" s="296"/>
      <c r="GF38" s="296"/>
      <c r="GG38" s="296"/>
      <c r="GH38" s="296"/>
      <c r="GI38" s="296"/>
      <c r="GJ38" s="296"/>
      <c r="GK38" s="296"/>
      <c r="GL38" s="296"/>
      <c r="GM38" s="296"/>
      <c r="GN38" s="296"/>
      <c r="GO38" s="296"/>
      <c r="GP38" s="296"/>
      <c r="GQ38" s="296"/>
      <c r="GR38" s="296"/>
      <c r="GS38" s="296"/>
      <c r="GT38" s="296"/>
      <c r="GU38" s="296"/>
      <c r="GV38" s="296"/>
      <c r="GW38" s="296"/>
      <c r="GX38" s="296"/>
      <c r="GY38" s="296"/>
      <c r="GZ38" s="296"/>
      <c r="HA38" s="296"/>
      <c r="HB38" s="296"/>
      <c r="HC38" s="296"/>
      <c r="HD38" s="296"/>
      <c r="HE38" s="296"/>
      <c r="HF38" s="296"/>
      <c r="HG38" s="296"/>
      <c r="HH38" s="296"/>
      <c r="HI38" s="296"/>
      <c r="HJ38" s="296"/>
      <c r="HK38" s="296"/>
      <c r="HL38" s="296"/>
      <c r="HM38" s="296"/>
      <c r="HN38" s="296"/>
      <c r="HO38" s="296"/>
      <c r="HP38" s="296"/>
      <c r="HQ38" s="296"/>
      <c r="HR38" s="296"/>
      <c r="HS38" s="296"/>
      <c r="HT38" s="296"/>
      <c r="HU38" s="296"/>
      <c r="HV38" s="296"/>
      <c r="HW38" s="296"/>
      <c r="HX38" s="296"/>
      <c r="HY38" s="296"/>
      <c r="HZ38" s="296"/>
      <c r="IA38" s="296"/>
      <c r="IB38" s="296"/>
      <c r="IC38" s="296"/>
      <c r="ID38" s="296"/>
      <c r="IE38" s="296"/>
      <c r="IF38" s="296"/>
      <c r="IG38" s="296"/>
      <c r="IH38" s="296"/>
      <c r="II38" s="296"/>
      <c r="IJ38" s="296"/>
      <c r="IK38" s="296"/>
      <c r="IL38" s="296"/>
      <c r="IM38" s="296"/>
      <c r="IN38" s="296"/>
      <c r="IO38" s="302"/>
      <c r="IP38" s="302"/>
      <c r="IQ38" s="302"/>
      <c r="IR38" s="302"/>
      <c r="IS38" s="302"/>
      <c r="IT38" s="302"/>
      <c r="IU38" s="302"/>
      <c r="IV38" s="302"/>
    </row>
    <row r="39" spans="1:256" ht="21.75" customHeight="1" thickBot="1">
      <c r="A39" s="303"/>
      <c r="B39" s="304"/>
      <c r="C39" s="452" t="s">
        <v>1154</v>
      </c>
      <c r="D39" s="453"/>
      <c r="E39" s="492" t="s">
        <v>1155</v>
      </c>
      <c r="F39" s="461"/>
      <c r="G39" s="461"/>
      <c r="H39" s="461"/>
      <c r="I39" s="461"/>
      <c r="J39" s="443"/>
      <c r="K39" s="492" t="s">
        <v>1156</v>
      </c>
      <c r="L39" s="461"/>
      <c r="M39" s="443"/>
      <c r="N39" s="492" t="s">
        <v>1157</v>
      </c>
      <c r="O39" s="461"/>
      <c r="P39" s="461"/>
      <c r="Q39" s="301"/>
      <c r="R39" s="486" t="s">
        <v>1158</v>
      </c>
      <c r="S39" s="487"/>
      <c r="T39" s="488"/>
      <c r="U39" s="305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3"/>
      <c r="BF39" s="303"/>
      <c r="BG39" s="303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303"/>
      <c r="BY39" s="303"/>
      <c r="BZ39" s="303"/>
      <c r="CA39" s="303"/>
      <c r="CB39" s="303"/>
      <c r="CC39" s="303"/>
      <c r="CD39" s="303"/>
      <c r="CE39" s="303"/>
      <c r="CF39" s="303"/>
      <c r="CG39" s="303"/>
      <c r="CH39" s="303"/>
      <c r="CI39" s="303"/>
      <c r="CJ39" s="303"/>
      <c r="CK39" s="303"/>
      <c r="CL39" s="303"/>
      <c r="CM39" s="303"/>
      <c r="CN39" s="303"/>
      <c r="CO39" s="303"/>
      <c r="CP39" s="303"/>
      <c r="CQ39" s="303"/>
      <c r="CR39" s="303"/>
      <c r="CS39" s="303"/>
      <c r="CT39" s="303"/>
      <c r="CU39" s="303"/>
      <c r="CV39" s="303"/>
      <c r="CW39" s="303"/>
      <c r="CX39" s="303"/>
      <c r="CY39" s="303"/>
      <c r="CZ39" s="303"/>
      <c r="DA39" s="303"/>
      <c r="DB39" s="303"/>
      <c r="DC39" s="303"/>
      <c r="DD39" s="303"/>
      <c r="DE39" s="303"/>
      <c r="DF39" s="303"/>
      <c r="DG39" s="303"/>
      <c r="DH39" s="303"/>
      <c r="DI39" s="303"/>
      <c r="DJ39" s="303"/>
      <c r="DK39" s="303"/>
      <c r="DL39" s="303"/>
      <c r="DM39" s="303"/>
      <c r="DN39" s="303"/>
      <c r="DO39" s="303"/>
      <c r="DP39" s="303"/>
      <c r="DQ39" s="303"/>
      <c r="DR39" s="303"/>
      <c r="DS39" s="303"/>
      <c r="DT39" s="303"/>
      <c r="DU39" s="303"/>
      <c r="DV39" s="303"/>
      <c r="DW39" s="303"/>
      <c r="DX39" s="303"/>
      <c r="DY39" s="303"/>
      <c r="DZ39" s="303"/>
      <c r="EA39" s="303"/>
      <c r="EB39" s="303"/>
      <c r="EC39" s="303"/>
      <c r="ED39" s="303"/>
      <c r="EE39" s="303"/>
      <c r="EF39" s="303"/>
      <c r="EG39" s="303"/>
      <c r="EH39" s="303"/>
      <c r="EI39" s="303"/>
      <c r="EJ39" s="303"/>
      <c r="EK39" s="303"/>
      <c r="EL39" s="303"/>
      <c r="EM39" s="303"/>
      <c r="EN39" s="303"/>
      <c r="EO39" s="303"/>
      <c r="EP39" s="303"/>
      <c r="EQ39" s="303"/>
      <c r="ER39" s="303"/>
      <c r="ES39" s="303"/>
      <c r="ET39" s="303"/>
      <c r="EU39" s="303"/>
      <c r="EV39" s="303"/>
      <c r="EW39" s="303"/>
      <c r="EX39" s="303"/>
      <c r="EY39" s="303"/>
      <c r="EZ39" s="303"/>
      <c r="FA39" s="303"/>
      <c r="FB39" s="303"/>
      <c r="FC39" s="303"/>
      <c r="FD39" s="303"/>
      <c r="FE39" s="303"/>
      <c r="FF39" s="303"/>
      <c r="FG39" s="303"/>
      <c r="FH39" s="303"/>
      <c r="FI39" s="303"/>
      <c r="FJ39" s="303"/>
      <c r="FK39" s="303"/>
      <c r="FL39" s="303"/>
      <c r="FM39" s="303"/>
      <c r="FN39" s="303"/>
      <c r="FO39" s="303"/>
      <c r="FP39" s="303"/>
      <c r="FQ39" s="303"/>
      <c r="FR39" s="303"/>
      <c r="FS39" s="303"/>
      <c r="FT39" s="303"/>
      <c r="FU39" s="303"/>
      <c r="FV39" s="303"/>
      <c r="FW39" s="303"/>
      <c r="FX39" s="303"/>
      <c r="FY39" s="303"/>
      <c r="FZ39" s="303"/>
      <c r="GA39" s="303"/>
      <c r="GB39" s="303"/>
      <c r="GC39" s="303"/>
      <c r="GD39" s="303"/>
      <c r="GE39" s="303"/>
      <c r="GF39" s="303"/>
      <c r="GG39" s="303"/>
      <c r="GH39" s="303"/>
      <c r="GI39" s="303"/>
      <c r="GJ39" s="303"/>
      <c r="GK39" s="303"/>
      <c r="GL39" s="303"/>
      <c r="GM39" s="303"/>
      <c r="GN39" s="303"/>
      <c r="GO39" s="303"/>
      <c r="GP39" s="303"/>
      <c r="GQ39" s="303"/>
      <c r="GR39" s="303"/>
      <c r="GS39" s="303"/>
      <c r="GT39" s="303"/>
      <c r="GU39" s="303"/>
      <c r="GV39" s="303"/>
      <c r="GW39" s="303"/>
      <c r="GX39" s="303"/>
      <c r="GY39" s="303"/>
      <c r="GZ39" s="303"/>
      <c r="HA39" s="303"/>
      <c r="HB39" s="303"/>
      <c r="HC39" s="303"/>
      <c r="HD39" s="303"/>
      <c r="HE39" s="303"/>
      <c r="HF39" s="303"/>
      <c r="HG39" s="303"/>
      <c r="HH39" s="303"/>
      <c r="HI39" s="303"/>
      <c r="HJ39" s="303"/>
      <c r="HK39" s="303"/>
      <c r="HL39" s="303"/>
      <c r="HM39" s="303"/>
      <c r="HN39" s="303"/>
      <c r="HO39" s="303"/>
      <c r="HP39" s="303"/>
      <c r="HQ39" s="303"/>
      <c r="HR39" s="303"/>
      <c r="HS39" s="303"/>
      <c r="HT39" s="303"/>
      <c r="HU39" s="303"/>
      <c r="HV39" s="303"/>
      <c r="HW39" s="303"/>
      <c r="HX39" s="303"/>
      <c r="HY39" s="303"/>
      <c r="HZ39" s="303"/>
      <c r="IA39" s="303"/>
      <c r="IB39" s="303"/>
      <c r="IC39" s="303"/>
      <c r="ID39" s="303"/>
      <c r="IE39" s="303"/>
      <c r="IF39" s="303"/>
      <c r="IG39" s="303"/>
      <c r="IH39" s="303"/>
      <c r="II39" s="303"/>
      <c r="IJ39" s="303"/>
      <c r="IK39" s="303"/>
      <c r="IL39" s="303"/>
      <c r="IM39" s="303"/>
      <c r="IN39" s="303"/>
      <c r="IO39" s="306"/>
      <c r="IP39" s="306"/>
      <c r="IQ39" s="306"/>
      <c r="IR39" s="306"/>
      <c r="IS39" s="306"/>
      <c r="IT39" s="306"/>
      <c r="IU39" s="306"/>
      <c r="IV39" s="306"/>
    </row>
    <row r="40" spans="1:256" ht="21.75" customHeight="1" thickBot="1">
      <c r="A40" s="307"/>
      <c r="B40" s="308"/>
      <c r="C40" s="442" t="s">
        <v>1159</v>
      </c>
      <c r="D40" s="443"/>
      <c r="E40" s="492" t="s">
        <v>1160</v>
      </c>
      <c r="F40" s="461"/>
      <c r="G40" s="461"/>
      <c r="H40" s="461"/>
      <c r="I40" s="461"/>
      <c r="J40" s="443"/>
      <c r="K40" s="486" t="s">
        <v>1153</v>
      </c>
      <c r="L40" s="487"/>
      <c r="M40" s="488"/>
      <c r="N40" s="492" t="s">
        <v>1128</v>
      </c>
      <c r="O40" s="461"/>
      <c r="P40" s="461"/>
      <c r="Q40" s="301"/>
      <c r="R40" s="492" t="s">
        <v>1157</v>
      </c>
      <c r="S40" s="461"/>
      <c r="T40" s="461"/>
      <c r="U40" s="309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7"/>
      <c r="BT40" s="307"/>
      <c r="BU40" s="307"/>
      <c r="BV40" s="307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07"/>
      <c r="CK40" s="307"/>
      <c r="CL40" s="307"/>
      <c r="CM40" s="307"/>
      <c r="CN40" s="307"/>
      <c r="CO40" s="307"/>
      <c r="CP40" s="307"/>
      <c r="CQ40" s="307"/>
      <c r="CR40" s="307"/>
      <c r="CS40" s="307"/>
      <c r="CT40" s="307"/>
      <c r="CU40" s="307"/>
      <c r="CV40" s="307"/>
      <c r="CW40" s="307"/>
      <c r="CX40" s="307"/>
      <c r="CY40" s="307"/>
      <c r="CZ40" s="307"/>
      <c r="DA40" s="307"/>
      <c r="DB40" s="307"/>
      <c r="DC40" s="307"/>
      <c r="DD40" s="307"/>
      <c r="DE40" s="307"/>
      <c r="DF40" s="307"/>
      <c r="DG40" s="307"/>
      <c r="DH40" s="307"/>
      <c r="DI40" s="307"/>
      <c r="DJ40" s="307"/>
      <c r="DK40" s="307"/>
      <c r="DL40" s="307"/>
      <c r="DM40" s="307"/>
      <c r="DN40" s="307"/>
      <c r="DO40" s="307"/>
      <c r="DP40" s="307"/>
      <c r="DQ40" s="307"/>
      <c r="DR40" s="307"/>
      <c r="DS40" s="307"/>
      <c r="DT40" s="307"/>
      <c r="DU40" s="307"/>
      <c r="DV40" s="307"/>
      <c r="DW40" s="307"/>
      <c r="DX40" s="307"/>
      <c r="DY40" s="307"/>
      <c r="DZ40" s="307"/>
      <c r="EA40" s="307"/>
      <c r="EB40" s="307"/>
      <c r="EC40" s="307"/>
      <c r="ED40" s="307"/>
      <c r="EE40" s="307"/>
      <c r="EF40" s="307"/>
      <c r="EG40" s="307"/>
      <c r="EH40" s="307"/>
      <c r="EI40" s="307"/>
      <c r="EJ40" s="307"/>
      <c r="EK40" s="307"/>
      <c r="EL40" s="307"/>
      <c r="EM40" s="307"/>
      <c r="EN40" s="307"/>
      <c r="EO40" s="307"/>
      <c r="EP40" s="307"/>
      <c r="EQ40" s="307"/>
      <c r="ER40" s="307"/>
      <c r="ES40" s="307"/>
      <c r="ET40" s="307"/>
      <c r="EU40" s="307"/>
      <c r="EV40" s="307"/>
      <c r="EW40" s="307"/>
      <c r="EX40" s="307"/>
      <c r="EY40" s="307"/>
      <c r="EZ40" s="307"/>
      <c r="FA40" s="307"/>
      <c r="FB40" s="307"/>
      <c r="FC40" s="307"/>
      <c r="FD40" s="307"/>
      <c r="FE40" s="307"/>
      <c r="FF40" s="307"/>
      <c r="FG40" s="307"/>
      <c r="FH40" s="307"/>
      <c r="FI40" s="307"/>
      <c r="FJ40" s="307"/>
      <c r="FK40" s="307"/>
      <c r="FL40" s="307"/>
      <c r="FM40" s="307"/>
      <c r="FN40" s="307"/>
      <c r="FO40" s="307"/>
      <c r="FP40" s="307"/>
      <c r="FQ40" s="307"/>
      <c r="FR40" s="307"/>
      <c r="FS40" s="307"/>
      <c r="FT40" s="307"/>
      <c r="FU40" s="307"/>
      <c r="FV40" s="307"/>
      <c r="FW40" s="307"/>
      <c r="FX40" s="307"/>
      <c r="FY40" s="307"/>
      <c r="FZ40" s="307"/>
      <c r="GA40" s="307"/>
      <c r="GB40" s="307"/>
      <c r="GC40" s="307"/>
      <c r="GD40" s="307"/>
      <c r="GE40" s="307"/>
      <c r="GF40" s="307"/>
      <c r="GG40" s="307"/>
      <c r="GH40" s="307"/>
      <c r="GI40" s="307"/>
      <c r="GJ40" s="307"/>
      <c r="GK40" s="307"/>
      <c r="GL40" s="307"/>
      <c r="GM40" s="307"/>
      <c r="GN40" s="307"/>
      <c r="GO40" s="307"/>
      <c r="GP40" s="307"/>
      <c r="GQ40" s="307"/>
      <c r="GR40" s="307"/>
      <c r="GS40" s="307"/>
      <c r="GT40" s="307"/>
      <c r="GU40" s="307"/>
      <c r="GV40" s="307"/>
      <c r="GW40" s="307"/>
      <c r="GX40" s="307"/>
      <c r="GY40" s="307"/>
      <c r="GZ40" s="307"/>
      <c r="HA40" s="307"/>
      <c r="HB40" s="307"/>
      <c r="HC40" s="307"/>
      <c r="HD40" s="307"/>
      <c r="HE40" s="307"/>
      <c r="HF40" s="307"/>
      <c r="HG40" s="307"/>
      <c r="HH40" s="307"/>
      <c r="HI40" s="307"/>
      <c r="HJ40" s="307"/>
      <c r="HK40" s="307"/>
      <c r="HL40" s="307"/>
      <c r="HM40" s="307"/>
      <c r="HN40" s="307"/>
      <c r="HO40" s="307"/>
      <c r="HP40" s="307"/>
      <c r="HQ40" s="307"/>
      <c r="HR40" s="307"/>
      <c r="HS40" s="307"/>
      <c r="HT40" s="307"/>
      <c r="HU40" s="307"/>
      <c r="HV40" s="307"/>
      <c r="HW40" s="307"/>
      <c r="HX40" s="307"/>
      <c r="HY40" s="307"/>
      <c r="HZ40" s="307"/>
      <c r="IA40" s="307"/>
      <c r="IB40" s="307"/>
      <c r="IC40" s="307"/>
      <c r="ID40" s="307"/>
      <c r="IE40" s="307"/>
      <c r="IF40" s="307"/>
      <c r="IG40" s="307"/>
      <c r="IH40" s="307"/>
      <c r="II40" s="307"/>
      <c r="IJ40" s="307"/>
      <c r="IK40" s="307"/>
      <c r="IL40" s="307"/>
      <c r="IM40" s="307"/>
      <c r="IN40" s="307"/>
      <c r="IO40" s="310"/>
      <c r="IP40" s="310"/>
      <c r="IQ40" s="310"/>
      <c r="IR40" s="310"/>
      <c r="IS40" s="310"/>
      <c r="IT40" s="310"/>
      <c r="IU40" s="310"/>
      <c r="IV40" s="310"/>
    </row>
    <row r="41" spans="1:256" ht="21.75" customHeight="1" thickBot="1">
      <c r="A41" s="303"/>
      <c r="B41" s="304"/>
      <c r="C41" s="442" t="s">
        <v>1161</v>
      </c>
      <c r="D41" s="443"/>
      <c r="E41" s="492" t="s">
        <v>1162</v>
      </c>
      <c r="F41" s="461"/>
      <c r="G41" s="461"/>
      <c r="H41" s="461"/>
      <c r="I41" s="461"/>
      <c r="J41" s="443"/>
      <c r="K41" s="486" t="s">
        <v>1163</v>
      </c>
      <c r="L41" s="487"/>
      <c r="M41" s="488"/>
      <c r="N41" s="492" t="s">
        <v>1164</v>
      </c>
      <c r="O41" s="461"/>
      <c r="P41" s="461"/>
      <c r="Q41" s="301"/>
      <c r="R41" s="492" t="s">
        <v>1165</v>
      </c>
      <c r="S41" s="461"/>
      <c r="T41" s="461"/>
      <c r="U41" s="305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03"/>
      <c r="BG41" s="303"/>
      <c r="BH41" s="303"/>
      <c r="BI41" s="303"/>
      <c r="BJ41" s="303"/>
      <c r="BK41" s="303"/>
      <c r="BL41" s="303"/>
      <c r="BM41" s="303"/>
      <c r="BN41" s="303"/>
      <c r="BO41" s="303"/>
      <c r="BP41" s="303"/>
      <c r="BQ41" s="303"/>
      <c r="BR41" s="303"/>
      <c r="BS41" s="303"/>
      <c r="BT41" s="303"/>
      <c r="BU41" s="303"/>
      <c r="BV41" s="303"/>
      <c r="BW41" s="303"/>
      <c r="BX41" s="303"/>
      <c r="BY41" s="303"/>
      <c r="BZ41" s="303"/>
      <c r="CA41" s="303"/>
      <c r="CB41" s="303"/>
      <c r="CC41" s="303"/>
      <c r="CD41" s="303"/>
      <c r="CE41" s="303"/>
      <c r="CF41" s="303"/>
      <c r="CG41" s="303"/>
      <c r="CH41" s="303"/>
      <c r="CI41" s="303"/>
      <c r="CJ41" s="303"/>
      <c r="CK41" s="303"/>
      <c r="CL41" s="303"/>
      <c r="CM41" s="303"/>
      <c r="CN41" s="303"/>
      <c r="CO41" s="303"/>
      <c r="CP41" s="303"/>
      <c r="CQ41" s="303"/>
      <c r="CR41" s="303"/>
      <c r="CS41" s="303"/>
      <c r="CT41" s="303"/>
      <c r="CU41" s="303"/>
      <c r="CV41" s="303"/>
      <c r="CW41" s="303"/>
      <c r="CX41" s="303"/>
      <c r="CY41" s="303"/>
      <c r="CZ41" s="303"/>
      <c r="DA41" s="303"/>
      <c r="DB41" s="303"/>
      <c r="DC41" s="303"/>
      <c r="DD41" s="303"/>
      <c r="DE41" s="303"/>
      <c r="DF41" s="303"/>
      <c r="DG41" s="303"/>
      <c r="DH41" s="303"/>
      <c r="DI41" s="303"/>
      <c r="DJ41" s="303"/>
      <c r="DK41" s="303"/>
      <c r="DL41" s="303"/>
      <c r="DM41" s="303"/>
      <c r="DN41" s="303"/>
      <c r="DO41" s="303"/>
      <c r="DP41" s="303"/>
      <c r="DQ41" s="303"/>
      <c r="DR41" s="303"/>
      <c r="DS41" s="303"/>
      <c r="DT41" s="303"/>
      <c r="DU41" s="303"/>
      <c r="DV41" s="303"/>
      <c r="DW41" s="303"/>
      <c r="DX41" s="303"/>
      <c r="DY41" s="303"/>
      <c r="DZ41" s="303"/>
      <c r="EA41" s="303"/>
      <c r="EB41" s="303"/>
      <c r="EC41" s="303"/>
      <c r="ED41" s="303"/>
      <c r="EE41" s="303"/>
      <c r="EF41" s="303"/>
      <c r="EG41" s="303"/>
      <c r="EH41" s="303"/>
      <c r="EI41" s="303"/>
      <c r="EJ41" s="303"/>
      <c r="EK41" s="303"/>
      <c r="EL41" s="303"/>
      <c r="EM41" s="303"/>
      <c r="EN41" s="303"/>
      <c r="EO41" s="303"/>
      <c r="EP41" s="303"/>
      <c r="EQ41" s="303"/>
      <c r="ER41" s="303"/>
      <c r="ES41" s="303"/>
      <c r="ET41" s="303"/>
      <c r="EU41" s="303"/>
      <c r="EV41" s="303"/>
      <c r="EW41" s="303"/>
      <c r="EX41" s="303"/>
      <c r="EY41" s="303"/>
      <c r="EZ41" s="303"/>
      <c r="FA41" s="303"/>
      <c r="FB41" s="303"/>
      <c r="FC41" s="303"/>
      <c r="FD41" s="303"/>
      <c r="FE41" s="303"/>
      <c r="FF41" s="303"/>
      <c r="FG41" s="303"/>
      <c r="FH41" s="303"/>
      <c r="FI41" s="303"/>
      <c r="FJ41" s="303"/>
      <c r="FK41" s="303"/>
      <c r="FL41" s="303"/>
      <c r="FM41" s="303"/>
      <c r="FN41" s="303"/>
      <c r="FO41" s="303"/>
      <c r="FP41" s="303"/>
      <c r="FQ41" s="303"/>
      <c r="FR41" s="303"/>
      <c r="FS41" s="303"/>
      <c r="FT41" s="303"/>
      <c r="FU41" s="303"/>
      <c r="FV41" s="303"/>
      <c r="FW41" s="303"/>
      <c r="FX41" s="303"/>
      <c r="FY41" s="303"/>
      <c r="FZ41" s="303"/>
      <c r="GA41" s="303"/>
      <c r="GB41" s="303"/>
      <c r="GC41" s="303"/>
      <c r="GD41" s="303"/>
      <c r="GE41" s="303"/>
      <c r="GF41" s="303"/>
      <c r="GG41" s="303"/>
      <c r="GH41" s="303"/>
      <c r="GI41" s="303"/>
      <c r="GJ41" s="303"/>
      <c r="GK41" s="303"/>
      <c r="GL41" s="303"/>
      <c r="GM41" s="303"/>
      <c r="GN41" s="303"/>
      <c r="GO41" s="303"/>
      <c r="GP41" s="303"/>
      <c r="GQ41" s="303"/>
      <c r="GR41" s="303"/>
      <c r="GS41" s="303"/>
      <c r="GT41" s="303"/>
      <c r="GU41" s="303"/>
      <c r="GV41" s="303"/>
      <c r="GW41" s="303"/>
      <c r="GX41" s="303"/>
      <c r="GY41" s="303"/>
      <c r="GZ41" s="303"/>
      <c r="HA41" s="303"/>
      <c r="HB41" s="303"/>
      <c r="HC41" s="303"/>
      <c r="HD41" s="303"/>
      <c r="HE41" s="303"/>
      <c r="HF41" s="303"/>
      <c r="HG41" s="303"/>
      <c r="HH41" s="303"/>
      <c r="HI41" s="303"/>
      <c r="HJ41" s="303"/>
      <c r="HK41" s="303"/>
      <c r="HL41" s="303"/>
      <c r="HM41" s="303"/>
      <c r="HN41" s="303"/>
      <c r="HO41" s="303"/>
      <c r="HP41" s="303"/>
      <c r="HQ41" s="303"/>
      <c r="HR41" s="303"/>
      <c r="HS41" s="303"/>
      <c r="HT41" s="303"/>
      <c r="HU41" s="303"/>
      <c r="HV41" s="303"/>
      <c r="HW41" s="303"/>
      <c r="HX41" s="303"/>
      <c r="HY41" s="303"/>
      <c r="HZ41" s="303"/>
      <c r="IA41" s="303"/>
      <c r="IB41" s="303"/>
      <c r="IC41" s="303"/>
      <c r="ID41" s="303"/>
      <c r="IE41" s="303"/>
      <c r="IF41" s="303"/>
      <c r="IG41" s="303"/>
      <c r="IH41" s="303"/>
      <c r="II41" s="303"/>
      <c r="IJ41" s="303"/>
      <c r="IK41" s="303"/>
      <c r="IL41" s="303"/>
      <c r="IM41" s="303"/>
      <c r="IN41" s="303"/>
      <c r="IO41" s="306"/>
      <c r="IP41" s="306"/>
      <c r="IQ41" s="306"/>
      <c r="IR41" s="306"/>
      <c r="IS41" s="306"/>
      <c r="IT41" s="306"/>
      <c r="IU41" s="306"/>
      <c r="IV41" s="306"/>
    </row>
    <row r="42" spans="1:256" ht="21.75" customHeight="1" thickBot="1">
      <c r="A42" s="307"/>
      <c r="B42" s="308"/>
      <c r="C42" s="442" t="s">
        <v>1166</v>
      </c>
      <c r="D42" s="443"/>
      <c r="E42" s="492" t="s">
        <v>1167</v>
      </c>
      <c r="F42" s="461"/>
      <c r="G42" s="461"/>
      <c r="H42" s="461"/>
      <c r="I42" s="461"/>
      <c r="J42" s="443"/>
      <c r="K42" s="492" t="s">
        <v>1168</v>
      </c>
      <c r="L42" s="461"/>
      <c r="M42" s="443"/>
      <c r="N42" s="492" t="s">
        <v>1162</v>
      </c>
      <c r="O42" s="461"/>
      <c r="P42" s="461"/>
      <c r="Q42" s="301"/>
      <c r="R42" s="493" t="s">
        <v>1169</v>
      </c>
      <c r="S42" s="494"/>
      <c r="T42" s="495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  <c r="BE42" s="307"/>
      <c r="BF42" s="307"/>
      <c r="BG42" s="307"/>
      <c r="BH42" s="307"/>
      <c r="BI42" s="307"/>
      <c r="BJ42" s="307"/>
      <c r="BK42" s="307"/>
      <c r="BL42" s="307"/>
      <c r="BM42" s="307"/>
      <c r="BN42" s="307"/>
      <c r="BO42" s="307"/>
      <c r="BP42" s="307"/>
      <c r="BQ42" s="307"/>
      <c r="BR42" s="307"/>
      <c r="BS42" s="307"/>
      <c r="BT42" s="307"/>
      <c r="BU42" s="307"/>
      <c r="BV42" s="307"/>
      <c r="BW42" s="307"/>
      <c r="BX42" s="307"/>
      <c r="BY42" s="307"/>
      <c r="BZ42" s="307"/>
      <c r="CA42" s="307"/>
      <c r="CB42" s="307"/>
      <c r="CC42" s="307"/>
      <c r="CD42" s="307"/>
      <c r="CE42" s="307"/>
      <c r="CF42" s="307"/>
      <c r="CG42" s="307"/>
      <c r="CH42" s="307"/>
      <c r="CI42" s="307"/>
      <c r="CJ42" s="307"/>
      <c r="CK42" s="307"/>
      <c r="CL42" s="307"/>
      <c r="CM42" s="307"/>
      <c r="CN42" s="307"/>
      <c r="CO42" s="307"/>
      <c r="CP42" s="307"/>
      <c r="CQ42" s="307"/>
      <c r="CR42" s="307"/>
      <c r="CS42" s="307"/>
      <c r="CT42" s="307"/>
      <c r="CU42" s="307"/>
      <c r="CV42" s="307"/>
      <c r="CW42" s="307"/>
      <c r="CX42" s="307"/>
      <c r="CY42" s="307"/>
      <c r="CZ42" s="307"/>
      <c r="DA42" s="307"/>
      <c r="DB42" s="307"/>
      <c r="DC42" s="307"/>
      <c r="DD42" s="307"/>
      <c r="DE42" s="307"/>
      <c r="DF42" s="307"/>
      <c r="DG42" s="307"/>
      <c r="DH42" s="307"/>
      <c r="DI42" s="307"/>
      <c r="DJ42" s="307"/>
      <c r="DK42" s="307"/>
      <c r="DL42" s="307"/>
      <c r="DM42" s="307"/>
      <c r="DN42" s="307"/>
      <c r="DO42" s="307"/>
      <c r="DP42" s="307"/>
      <c r="DQ42" s="307"/>
      <c r="DR42" s="307"/>
      <c r="DS42" s="307"/>
      <c r="DT42" s="307"/>
      <c r="DU42" s="307"/>
      <c r="DV42" s="307"/>
      <c r="DW42" s="307"/>
      <c r="DX42" s="307"/>
      <c r="DY42" s="307"/>
      <c r="DZ42" s="307"/>
      <c r="EA42" s="307"/>
      <c r="EB42" s="307"/>
      <c r="EC42" s="307"/>
      <c r="ED42" s="307"/>
      <c r="EE42" s="307"/>
      <c r="EF42" s="307"/>
      <c r="EG42" s="307"/>
      <c r="EH42" s="307"/>
      <c r="EI42" s="307"/>
      <c r="EJ42" s="307"/>
      <c r="EK42" s="307"/>
      <c r="EL42" s="307"/>
      <c r="EM42" s="307"/>
      <c r="EN42" s="307"/>
      <c r="EO42" s="307"/>
      <c r="EP42" s="307"/>
      <c r="EQ42" s="307"/>
      <c r="ER42" s="307"/>
      <c r="ES42" s="307"/>
      <c r="ET42" s="307"/>
      <c r="EU42" s="307"/>
      <c r="EV42" s="307"/>
      <c r="EW42" s="307"/>
      <c r="EX42" s="307"/>
      <c r="EY42" s="307"/>
      <c r="EZ42" s="307"/>
      <c r="FA42" s="307"/>
      <c r="FB42" s="307"/>
      <c r="FC42" s="307"/>
      <c r="FD42" s="307"/>
      <c r="FE42" s="307"/>
      <c r="FF42" s="307"/>
      <c r="FG42" s="307"/>
      <c r="FH42" s="307"/>
      <c r="FI42" s="307"/>
      <c r="FJ42" s="307"/>
      <c r="FK42" s="307"/>
      <c r="FL42" s="307"/>
      <c r="FM42" s="307"/>
      <c r="FN42" s="307"/>
      <c r="FO42" s="307"/>
      <c r="FP42" s="307"/>
      <c r="FQ42" s="307"/>
      <c r="FR42" s="307"/>
      <c r="FS42" s="307"/>
      <c r="FT42" s="307"/>
      <c r="FU42" s="307"/>
      <c r="FV42" s="307"/>
      <c r="FW42" s="307"/>
      <c r="FX42" s="307"/>
      <c r="FY42" s="307"/>
      <c r="FZ42" s="307"/>
      <c r="GA42" s="307"/>
      <c r="GB42" s="307"/>
      <c r="GC42" s="307"/>
      <c r="GD42" s="307"/>
      <c r="GE42" s="307"/>
      <c r="GF42" s="307"/>
      <c r="GG42" s="307"/>
      <c r="GH42" s="307"/>
      <c r="GI42" s="307"/>
      <c r="GJ42" s="307"/>
      <c r="GK42" s="307"/>
      <c r="GL42" s="307"/>
      <c r="GM42" s="307"/>
      <c r="GN42" s="307"/>
      <c r="GO42" s="307"/>
      <c r="GP42" s="307"/>
      <c r="GQ42" s="307"/>
      <c r="GR42" s="307"/>
      <c r="GS42" s="307"/>
      <c r="GT42" s="307"/>
      <c r="GU42" s="307"/>
      <c r="GV42" s="307"/>
      <c r="GW42" s="307"/>
      <c r="GX42" s="307"/>
      <c r="GY42" s="307"/>
      <c r="GZ42" s="307"/>
      <c r="HA42" s="307"/>
      <c r="HB42" s="307"/>
      <c r="HC42" s="307"/>
      <c r="HD42" s="307"/>
      <c r="HE42" s="307"/>
      <c r="HF42" s="307"/>
      <c r="HG42" s="307"/>
      <c r="HH42" s="307"/>
      <c r="HI42" s="307"/>
      <c r="HJ42" s="307"/>
      <c r="HK42" s="307"/>
      <c r="HL42" s="307"/>
      <c r="HM42" s="307"/>
      <c r="HN42" s="307"/>
      <c r="HO42" s="307"/>
      <c r="HP42" s="307"/>
      <c r="HQ42" s="307"/>
      <c r="HR42" s="307"/>
      <c r="HS42" s="307"/>
      <c r="HT42" s="307"/>
      <c r="HU42" s="307"/>
      <c r="HV42" s="307"/>
      <c r="HW42" s="307"/>
      <c r="HX42" s="307"/>
      <c r="HY42" s="307"/>
      <c r="HZ42" s="307"/>
      <c r="IA42" s="307"/>
      <c r="IB42" s="307"/>
      <c r="IC42" s="307"/>
      <c r="ID42" s="307"/>
      <c r="IE42" s="307"/>
      <c r="IF42" s="307"/>
      <c r="IG42" s="307"/>
      <c r="IH42" s="307"/>
      <c r="II42" s="307"/>
      <c r="IJ42" s="307"/>
      <c r="IK42" s="307"/>
      <c r="IL42" s="307"/>
      <c r="IM42" s="307"/>
      <c r="IN42" s="307"/>
      <c r="IO42" s="310"/>
      <c r="IP42" s="310"/>
      <c r="IQ42" s="310"/>
      <c r="IR42" s="310"/>
      <c r="IS42" s="310"/>
      <c r="IT42" s="310"/>
      <c r="IU42" s="310"/>
      <c r="IV42" s="310"/>
    </row>
    <row r="43" spans="1:256" ht="21.75" customHeight="1" thickBot="1">
      <c r="A43" s="296"/>
      <c r="B43" s="311"/>
      <c r="C43" s="465" t="s">
        <v>1170</v>
      </c>
      <c r="D43" s="466"/>
      <c r="E43" s="467" t="s">
        <v>1162</v>
      </c>
      <c r="F43" s="468"/>
      <c r="G43" s="468"/>
      <c r="H43" s="468"/>
      <c r="I43" s="468"/>
      <c r="J43" s="466"/>
      <c r="K43" s="467" t="s">
        <v>1171</v>
      </c>
      <c r="L43" s="468"/>
      <c r="M43" s="466"/>
      <c r="N43" s="467" t="s">
        <v>1172</v>
      </c>
      <c r="O43" s="468"/>
      <c r="P43" s="468"/>
      <c r="Q43" s="312"/>
      <c r="R43" s="467" t="s">
        <v>1164</v>
      </c>
      <c r="S43" s="468"/>
      <c r="T43" s="468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C43" s="296"/>
      <c r="BD43" s="296"/>
      <c r="BE43" s="296"/>
      <c r="BF43" s="296"/>
      <c r="BG43" s="296"/>
      <c r="BH43" s="296"/>
      <c r="BI43" s="296"/>
      <c r="BJ43" s="296"/>
      <c r="BK43" s="296"/>
      <c r="BL43" s="296"/>
      <c r="BM43" s="296"/>
      <c r="BN43" s="296"/>
      <c r="BO43" s="296"/>
      <c r="BP43" s="296"/>
      <c r="BQ43" s="296"/>
      <c r="BR43" s="296"/>
      <c r="BS43" s="296"/>
      <c r="BT43" s="296"/>
      <c r="BU43" s="296"/>
      <c r="BV43" s="296"/>
      <c r="BW43" s="296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6"/>
      <c r="CJ43" s="296"/>
      <c r="CK43" s="296"/>
      <c r="CL43" s="296"/>
      <c r="CM43" s="296"/>
      <c r="CN43" s="296"/>
      <c r="CO43" s="296"/>
      <c r="CP43" s="296"/>
      <c r="CQ43" s="296"/>
      <c r="CR43" s="296"/>
      <c r="CS43" s="296"/>
      <c r="CT43" s="296"/>
      <c r="CU43" s="296"/>
      <c r="CV43" s="296"/>
      <c r="CW43" s="296"/>
      <c r="CX43" s="296"/>
      <c r="CY43" s="296"/>
      <c r="CZ43" s="296"/>
      <c r="DA43" s="296"/>
      <c r="DB43" s="296"/>
      <c r="DC43" s="296"/>
      <c r="DD43" s="296"/>
      <c r="DE43" s="296"/>
      <c r="DF43" s="296"/>
      <c r="DG43" s="296"/>
      <c r="DH43" s="296"/>
      <c r="DI43" s="296"/>
      <c r="DJ43" s="296"/>
      <c r="DK43" s="296"/>
      <c r="DL43" s="296"/>
      <c r="DM43" s="296"/>
      <c r="DN43" s="296"/>
      <c r="DO43" s="296"/>
      <c r="DP43" s="296"/>
      <c r="DQ43" s="296"/>
      <c r="DR43" s="296"/>
      <c r="DS43" s="296"/>
      <c r="DT43" s="296"/>
      <c r="DU43" s="296"/>
      <c r="DV43" s="296"/>
      <c r="DW43" s="296"/>
      <c r="DX43" s="296"/>
      <c r="DY43" s="296"/>
      <c r="DZ43" s="296"/>
      <c r="EA43" s="296"/>
      <c r="EB43" s="296"/>
      <c r="EC43" s="296"/>
      <c r="ED43" s="296"/>
      <c r="EE43" s="296"/>
      <c r="EF43" s="296"/>
      <c r="EG43" s="296"/>
      <c r="EH43" s="296"/>
      <c r="EI43" s="296"/>
      <c r="EJ43" s="296"/>
      <c r="EK43" s="296"/>
      <c r="EL43" s="296"/>
      <c r="EM43" s="296"/>
      <c r="EN43" s="296"/>
      <c r="EO43" s="296"/>
      <c r="EP43" s="296"/>
      <c r="EQ43" s="296"/>
      <c r="ER43" s="296"/>
      <c r="ES43" s="296"/>
      <c r="ET43" s="296"/>
      <c r="EU43" s="296"/>
      <c r="EV43" s="296"/>
      <c r="EW43" s="296"/>
      <c r="EX43" s="296"/>
      <c r="EY43" s="296"/>
      <c r="EZ43" s="296"/>
      <c r="FA43" s="296"/>
      <c r="FB43" s="296"/>
      <c r="FC43" s="296"/>
      <c r="FD43" s="296"/>
      <c r="FE43" s="296"/>
      <c r="FF43" s="296"/>
      <c r="FG43" s="296"/>
      <c r="FH43" s="296"/>
      <c r="FI43" s="296"/>
      <c r="FJ43" s="296"/>
      <c r="FK43" s="296"/>
      <c r="FL43" s="296"/>
      <c r="FM43" s="296"/>
      <c r="FN43" s="296"/>
      <c r="FO43" s="296"/>
      <c r="FP43" s="296"/>
      <c r="FQ43" s="296"/>
      <c r="FR43" s="296"/>
      <c r="FS43" s="296"/>
      <c r="FT43" s="296"/>
      <c r="FU43" s="296"/>
      <c r="FV43" s="296"/>
      <c r="FW43" s="296"/>
      <c r="FX43" s="296"/>
      <c r="FY43" s="296"/>
      <c r="FZ43" s="296"/>
      <c r="GA43" s="296"/>
      <c r="GB43" s="296"/>
      <c r="GC43" s="296"/>
      <c r="GD43" s="296"/>
      <c r="GE43" s="296"/>
      <c r="GF43" s="296"/>
      <c r="GG43" s="296"/>
      <c r="GH43" s="296"/>
      <c r="GI43" s="296"/>
      <c r="GJ43" s="296"/>
      <c r="GK43" s="296"/>
      <c r="GL43" s="296"/>
      <c r="GM43" s="296"/>
      <c r="GN43" s="296"/>
      <c r="GO43" s="296"/>
      <c r="GP43" s="296"/>
      <c r="GQ43" s="296"/>
      <c r="GR43" s="296"/>
      <c r="GS43" s="296"/>
      <c r="GT43" s="296"/>
      <c r="GU43" s="296"/>
      <c r="GV43" s="296"/>
      <c r="GW43" s="296"/>
      <c r="GX43" s="296"/>
      <c r="GY43" s="296"/>
      <c r="GZ43" s="296"/>
      <c r="HA43" s="296"/>
      <c r="HB43" s="296"/>
      <c r="HC43" s="296"/>
      <c r="HD43" s="296"/>
      <c r="HE43" s="296"/>
      <c r="HF43" s="296"/>
      <c r="HG43" s="296"/>
      <c r="HH43" s="296"/>
      <c r="HI43" s="296"/>
      <c r="HJ43" s="296"/>
      <c r="HK43" s="296"/>
      <c r="HL43" s="296"/>
      <c r="HM43" s="296"/>
      <c r="HN43" s="296"/>
      <c r="HO43" s="296"/>
      <c r="HP43" s="296"/>
      <c r="HQ43" s="296"/>
      <c r="HR43" s="296"/>
      <c r="HS43" s="296"/>
      <c r="HT43" s="296"/>
      <c r="HU43" s="296"/>
      <c r="HV43" s="296"/>
      <c r="HW43" s="296"/>
      <c r="HX43" s="296"/>
      <c r="HY43" s="296"/>
      <c r="HZ43" s="296"/>
      <c r="IA43" s="296"/>
      <c r="IB43" s="296"/>
      <c r="IC43" s="296"/>
      <c r="ID43" s="296"/>
      <c r="IE43" s="296"/>
      <c r="IF43" s="296"/>
      <c r="IG43" s="296"/>
      <c r="IH43" s="296"/>
      <c r="II43" s="296"/>
      <c r="IJ43" s="296"/>
      <c r="IK43" s="296"/>
      <c r="IL43" s="296"/>
      <c r="IM43" s="296"/>
      <c r="IN43" s="296"/>
      <c r="IO43" s="300"/>
      <c r="IP43" s="300"/>
      <c r="IQ43" s="300"/>
      <c r="IR43" s="300"/>
      <c r="IS43" s="300"/>
      <c r="IT43" s="300"/>
      <c r="IU43" s="300"/>
      <c r="IV43" s="300"/>
    </row>
    <row r="44" spans="1:256" ht="22.5" customHeight="1" thickBot="1">
      <c r="A44" s="296"/>
      <c r="B44" s="311"/>
      <c r="C44" s="442" t="s">
        <v>1251</v>
      </c>
      <c r="D44" s="443"/>
      <c r="E44" s="444" t="s">
        <v>1253</v>
      </c>
      <c r="F44" s="445"/>
      <c r="G44" s="445"/>
      <c r="H44" s="446"/>
      <c r="I44" s="477" t="s">
        <v>1272</v>
      </c>
      <c r="J44" s="478"/>
      <c r="K44" s="478"/>
      <c r="L44" s="478"/>
      <c r="M44" s="478"/>
      <c r="N44" s="478"/>
      <c r="O44" s="478"/>
      <c r="P44" s="478"/>
      <c r="Q44" s="478"/>
      <c r="R44" s="478"/>
      <c r="S44" s="478"/>
      <c r="T44" s="478"/>
      <c r="U44" s="478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296"/>
      <c r="BW44" s="296"/>
      <c r="BX44" s="296"/>
      <c r="BY44" s="296"/>
      <c r="BZ44" s="296"/>
      <c r="CA44" s="296"/>
      <c r="CB44" s="296"/>
      <c r="CC44" s="296"/>
      <c r="CD44" s="296"/>
      <c r="CE44" s="296"/>
      <c r="CF44" s="296"/>
      <c r="CG44" s="296"/>
      <c r="CH44" s="296"/>
      <c r="CI44" s="296"/>
      <c r="CJ44" s="296"/>
      <c r="CK44" s="296"/>
      <c r="CL44" s="296"/>
      <c r="CM44" s="296"/>
      <c r="CN44" s="296"/>
      <c r="CO44" s="296"/>
      <c r="CP44" s="296"/>
      <c r="CQ44" s="296"/>
      <c r="CR44" s="296"/>
      <c r="CS44" s="296"/>
      <c r="CT44" s="296"/>
      <c r="CU44" s="296"/>
      <c r="CV44" s="296"/>
      <c r="CW44" s="296"/>
      <c r="CX44" s="296"/>
      <c r="CY44" s="296"/>
      <c r="CZ44" s="296"/>
      <c r="DA44" s="296"/>
      <c r="DB44" s="296"/>
      <c r="DC44" s="296"/>
      <c r="DD44" s="296"/>
      <c r="DE44" s="296"/>
      <c r="DF44" s="296"/>
      <c r="DG44" s="296"/>
      <c r="DH44" s="296"/>
      <c r="DI44" s="296"/>
      <c r="DJ44" s="296"/>
      <c r="DK44" s="296"/>
      <c r="DL44" s="296"/>
      <c r="DM44" s="296"/>
      <c r="DN44" s="296"/>
      <c r="DO44" s="296"/>
      <c r="DP44" s="296"/>
      <c r="DQ44" s="296"/>
      <c r="DR44" s="296"/>
      <c r="DS44" s="296"/>
      <c r="DT44" s="296"/>
      <c r="DU44" s="296"/>
      <c r="DV44" s="296"/>
      <c r="DW44" s="296"/>
      <c r="DX44" s="296"/>
      <c r="DY44" s="296"/>
      <c r="DZ44" s="296"/>
      <c r="EA44" s="296"/>
      <c r="EB44" s="296"/>
      <c r="EC44" s="296"/>
      <c r="ED44" s="296"/>
      <c r="EE44" s="296"/>
      <c r="EF44" s="296"/>
      <c r="EG44" s="296"/>
      <c r="EH44" s="296"/>
      <c r="EI44" s="296"/>
      <c r="EJ44" s="296"/>
      <c r="EK44" s="296"/>
      <c r="EL44" s="296"/>
      <c r="EM44" s="296"/>
      <c r="EN44" s="296"/>
      <c r="EO44" s="296"/>
      <c r="EP44" s="296"/>
      <c r="EQ44" s="296"/>
      <c r="ER44" s="296"/>
      <c r="ES44" s="296"/>
      <c r="ET44" s="296"/>
      <c r="EU44" s="296"/>
      <c r="EV44" s="296"/>
      <c r="EW44" s="296"/>
      <c r="EX44" s="296"/>
      <c r="EY44" s="296"/>
      <c r="EZ44" s="296"/>
      <c r="FA44" s="296"/>
      <c r="FB44" s="296"/>
      <c r="FC44" s="296"/>
      <c r="FD44" s="296"/>
      <c r="FE44" s="296"/>
      <c r="FF44" s="296"/>
      <c r="FG44" s="296"/>
      <c r="FH44" s="296"/>
      <c r="FI44" s="296"/>
      <c r="FJ44" s="296"/>
      <c r="FK44" s="296"/>
      <c r="FL44" s="296"/>
      <c r="FM44" s="296"/>
      <c r="FN44" s="296"/>
      <c r="FO44" s="296"/>
      <c r="FP44" s="296"/>
      <c r="FQ44" s="296"/>
      <c r="FR44" s="296"/>
      <c r="FS44" s="296"/>
      <c r="FT44" s="296"/>
      <c r="FU44" s="296"/>
      <c r="FV44" s="296"/>
      <c r="FW44" s="296"/>
      <c r="FX44" s="296"/>
      <c r="FY44" s="296"/>
      <c r="FZ44" s="296"/>
      <c r="GA44" s="296"/>
      <c r="GB44" s="296"/>
      <c r="GC44" s="296"/>
      <c r="GD44" s="296"/>
      <c r="GE44" s="296"/>
      <c r="GF44" s="296"/>
      <c r="GG44" s="296"/>
      <c r="GH44" s="296"/>
      <c r="GI44" s="296"/>
      <c r="GJ44" s="296"/>
      <c r="GK44" s="296"/>
      <c r="GL44" s="296"/>
      <c r="GM44" s="296"/>
      <c r="GN44" s="296"/>
      <c r="GO44" s="296"/>
      <c r="GP44" s="296"/>
      <c r="GQ44" s="296"/>
      <c r="GR44" s="296"/>
      <c r="GS44" s="296"/>
      <c r="GT44" s="296"/>
      <c r="GU44" s="296"/>
      <c r="GV44" s="296"/>
      <c r="GW44" s="296"/>
      <c r="GX44" s="296"/>
      <c r="GY44" s="296"/>
      <c r="GZ44" s="296"/>
      <c r="HA44" s="296"/>
      <c r="HB44" s="296"/>
      <c r="HC44" s="296"/>
      <c r="HD44" s="296"/>
      <c r="HE44" s="296"/>
      <c r="HF44" s="296"/>
      <c r="HG44" s="296"/>
      <c r="HH44" s="296"/>
      <c r="HI44" s="296"/>
      <c r="HJ44" s="296"/>
      <c r="HK44" s="296"/>
      <c r="HL44" s="296"/>
      <c r="HM44" s="296"/>
      <c r="HN44" s="296"/>
      <c r="HO44" s="296"/>
      <c r="HP44" s="296"/>
      <c r="HQ44" s="296"/>
      <c r="HR44" s="296"/>
      <c r="HS44" s="296"/>
      <c r="HT44" s="296"/>
      <c r="HU44" s="296"/>
      <c r="HV44" s="296"/>
      <c r="HW44" s="296"/>
      <c r="HX44" s="296"/>
      <c r="HY44" s="296"/>
      <c r="HZ44" s="296"/>
      <c r="IA44" s="296"/>
      <c r="IB44" s="296"/>
      <c r="IC44" s="296"/>
      <c r="ID44" s="296"/>
      <c r="IE44" s="296"/>
      <c r="IF44" s="296"/>
      <c r="IG44" s="296"/>
      <c r="IH44" s="296"/>
      <c r="II44" s="296"/>
      <c r="IJ44" s="296"/>
      <c r="IK44" s="296"/>
      <c r="IL44" s="296"/>
      <c r="IM44" s="296"/>
      <c r="IN44" s="296"/>
      <c r="IO44" s="300"/>
      <c r="IP44" s="300"/>
      <c r="IQ44" s="300"/>
      <c r="IR44" s="300"/>
      <c r="IS44" s="300"/>
      <c r="IT44" s="300"/>
      <c r="IU44" s="300"/>
      <c r="IV44" s="300"/>
    </row>
    <row r="45" ht="21.75" customHeight="1"/>
  </sheetData>
  <sheetProtection/>
  <mergeCells count="189">
    <mergeCell ref="R42:T42"/>
    <mergeCell ref="C44:D44"/>
    <mergeCell ref="E44:H44"/>
    <mergeCell ref="C42:D42"/>
    <mergeCell ref="E42:J42"/>
    <mergeCell ref="K42:M42"/>
    <mergeCell ref="N42:P42"/>
    <mergeCell ref="C43:D43"/>
    <mergeCell ref="E43:J43"/>
    <mergeCell ref="K43:M43"/>
    <mergeCell ref="N43:P43"/>
    <mergeCell ref="R43:T43"/>
    <mergeCell ref="C40:D40"/>
    <mergeCell ref="E40:J40"/>
    <mergeCell ref="K40:M40"/>
    <mergeCell ref="N40:P40"/>
    <mergeCell ref="R40:T40"/>
    <mergeCell ref="C41:D41"/>
    <mergeCell ref="E41:J41"/>
    <mergeCell ref="K41:M41"/>
    <mergeCell ref="N41:P41"/>
    <mergeCell ref="R41:T41"/>
    <mergeCell ref="C38:D38"/>
    <mergeCell ref="E38:J38"/>
    <mergeCell ref="K38:M38"/>
    <mergeCell ref="N38:P38"/>
    <mergeCell ref="R38:T38"/>
    <mergeCell ref="C39:D39"/>
    <mergeCell ref="E39:J39"/>
    <mergeCell ref="K39:M39"/>
    <mergeCell ref="N39:P39"/>
    <mergeCell ref="R39:T39"/>
    <mergeCell ref="R36:T36"/>
    <mergeCell ref="C37:D37"/>
    <mergeCell ref="E37:J37"/>
    <mergeCell ref="K37:M37"/>
    <mergeCell ref="N37:P37"/>
    <mergeCell ref="R37:T37"/>
    <mergeCell ref="B35:D35"/>
    <mergeCell ref="E35:J35"/>
    <mergeCell ref="K35:M35"/>
    <mergeCell ref="N35:P35"/>
    <mergeCell ref="C36:D36"/>
    <mergeCell ref="E36:J36"/>
    <mergeCell ref="K36:M36"/>
    <mergeCell ref="N36:P36"/>
    <mergeCell ref="C33:D33"/>
    <mergeCell ref="E33:J33"/>
    <mergeCell ref="K33:M33"/>
    <mergeCell ref="N33:Q33"/>
    <mergeCell ref="R33:T33"/>
    <mergeCell ref="C34:D34"/>
    <mergeCell ref="E34:J34"/>
    <mergeCell ref="K34:M34"/>
    <mergeCell ref="N34:Q34"/>
    <mergeCell ref="R34:T34"/>
    <mergeCell ref="C31:D31"/>
    <mergeCell ref="E31:J31"/>
    <mergeCell ref="K31:M31"/>
    <mergeCell ref="N31:Q31"/>
    <mergeCell ref="R31:T31"/>
    <mergeCell ref="C32:D32"/>
    <mergeCell ref="E32:J32"/>
    <mergeCell ref="K32:M32"/>
    <mergeCell ref="N32:Q32"/>
    <mergeCell ref="R32:T32"/>
    <mergeCell ref="C29:D29"/>
    <mergeCell ref="E29:J29"/>
    <mergeCell ref="K29:M29"/>
    <mergeCell ref="N29:Q29"/>
    <mergeCell ref="R29:T29"/>
    <mergeCell ref="C30:D30"/>
    <mergeCell ref="E30:J30"/>
    <mergeCell ref="K30:M30"/>
    <mergeCell ref="N30:Q30"/>
    <mergeCell ref="C27:D27"/>
    <mergeCell ref="E27:J27"/>
    <mergeCell ref="K27:M27"/>
    <mergeCell ref="N27:Q27"/>
    <mergeCell ref="R27:T27"/>
    <mergeCell ref="C28:D28"/>
    <mergeCell ref="E28:J28"/>
    <mergeCell ref="K28:M28"/>
    <mergeCell ref="N28:Q28"/>
    <mergeCell ref="R28:T28"/>
    <mergeCell ref="R25:T25"/>
    <mergeCell ref="C26:D26"/>
    <mergeCell ref="E26:J26"/>
    <mergeCell ref="K26:M26"/>
    <mergeCell ref="N26:Q26"/>
    <mergeCell ref="R26:T26"/>
    <mergeCell ref="C24:D24"/>
    <mergeCell ref="E24:J24"/>
    <mergeCell ref="K24:M24"/>
    <mergeCell ref="N24:Q24"/>
    <mergeCell ref="C25:D25"/>
    <mergeCell ref="E25:J25"/>
    <mergeCell ref="K25:M25"/>
    <mergeCell ref="N25:Q25"/>
    <mergeCell ref="B22:D22"/>
    <mergeCell ref="E22:J22"/>
    <mergeCell ref="K22:M22"/>
    <mergeCell ref="N22:Q22"/>
    <mergeCell ref="B23:D23"/>
    <mergeCell ref="E23:J23"/>
    <mergeCell ref="K23:M23"/>
    <mergeCell ref="N23:Q23"/>
    <mergeCell ref="C20:D20"/>
    <mergeCell ref="E20:J20"/>
    <mergeCell ref="K20:M20"/>
    <mergeCell ref="N20:Q20"/>
    <mergeCell ref="C21:D21"/>
    <mergeCell ref="E21:J21"/>
    <mergeCell ref="K21:M21"/>
    <mergeCell ref="N21:Q21"/>
    <mergeCell ref="C18:D18"/>
    <mergeCell ref="E18:J18"/>
    <mergeCell ref="K18:M18"/>
    <mergeCell ref="N18:Q18"/>
    <mergeCell ref="C19:D19"/>
    <mergeCell ref="E19:J19"/>
    <mergeCell ref="K19:M19"/>
    <mergeCell ref="N19:Q19"/>
    <mergeCell ref="C16:D16"/>
    <mergeCell ref="E16:J16"/>
    <mergeCell ref="K16:M16"/>
    <mergeCell ref="N16:Q16"/>
    <mergeCell ref="C17:D17"/>
    <mergeCell ref="E17:J17"/>
    <mergeCell ref="K17:M17"/>
    <mergeCell ref="N17:Q17"/>
    <mergeCell ref="C14:D14"/>
    <mergeCell ref="E14:J14"/>
    <mergeCell ref="K14:M14"/>
    <mergeCell ref="N14:Q14"/>
    <mergeCell ref="C15:D15"/>
    <mergeCell ref="E15:J15"/>
    <mergeCell ref="K15:M15"/>
    <mergeCell ref="N15:Q15"/>
    <mergeCell ref="C12:D12"/>
    <mergeCell ref="E12:J12"/>
    <mergeCell ref="K12:M12"/>
    <mergeCell ref="N12:Q12"/>
    <mergeCell ref="C13:D13"/>
    <mergeCell ref="E13:J13"/>
    <mergeCell ref="K13:M13"/>
    <mergeCell ref="N13:Q13"/>
    <mergeCell ref="C10:D10"/>
    <mergeCell ref="E10:J10"/>
    <mergeCell ref="K10:M10"/>
    <mergeCell ref="N10:Q10"/>
    <mergeCell ref="C11:D11"/>
    <mergeCell ref="E11:J11"/>
    <mergeCell ref="K11:M11"/>
    <mergeCell ref="N11:Q11"/>
    <mergeCell ref="C8:D8"/>
    <mergeCell ref="E8:J8"/>
    <mergeCell ref="K8:M8"/>
    <mergeCell ref="N8:Q8"/>
    <mergeCell ref="C9:D9"/>
    <mergeCell ref="E9:J9"/>
    <mergeCell ref="K9:M9"/>
    <mergeCell ref="N9:Q9"/>
    <mergeCell ref="C6:D6"/>
    <mergeCell ref="E6:J6"/>
    <mergeCell ref="K6:M6"/>
    <mergeCell ref="N6:Q6"/>
    <mergeCell ref="C7:D7"/>
    <mergeCell ref="E7:J7"/>
    <mergeCell ref="K7:M7"/>
    <mergeCell ref="N7:Q7"/>
    <mergeCell ref="C4:D4"/>
    <mergeCell ref="E4:J4"/>
    <mergeCell ref="K4:M4"/>
    <mergeCell ref="N4:Q4"/>
    <mergeCell ref="C5:D5"/>
    <mergeCell ref="E5:J5"/>
    <mergeCell ref="K5:M5"/>
    <mergeCell ref="N5:Q5"/>
    <mergeCell ref="I44:U44"/>
    <mergeCell ref="C1:P1"/>
    <mergeCell ref="C2:D2"/>
    <mergeCell ref="E2:J2"/>
    <mergeCell ref="K2:M2"/>
    <mergeCell ref="N2:Q2"/>
    <mergeCell ref="C3:D3"/>
    <mergeCell ref="E3:J3"/>
    <mergeCell ref="K3:M3"/>
    <mergeCell ref="N3:Q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5:G123"/>
  <sheetViews>
    <sheetView tabSelected="1" zoomScalePageLayoutView="0" workbookViewId="0" topLeftCell="A76">
      <selection activeCell="A102" sqref="A102"/>
    </sheetView>
  </sheetViews>
  <sheetFormatPr defaultColWidth="9.00390625" defaultRowHeight="13.5"/>
  <sheetData>
    <row r="25" spans="1:6" ht="13.5">
      <c r="A25" s="496" t="s">
        <v>1249</v>
      </c>
      <c r="B25" s="496"/>
      <c r="C25" s="496"/>
      <c r="D25" s="496"/>
      <c r="E25" s="496"/>
      <c r="F25" s="496"/>
    </row>
    <row r="26" spans="1:6" ht="13.5">
      <c r="A26" s="496"/>
      <c r="B26" s="496"/>
      <c r="C26" s="496"/>
      <c r="D26" s="496"/>
      <c r="E26" s="496"/>
      <c r="F26" s="496"/>
    </row>
    <row r="27" spans="1:6" ht="13.5">
      <c r="A27" s="496"/>
      <c r="B27" s="496"/>
      <c r="C27" s="496"/>
      <c r="D27" s="496"/>
      <c r="E27" s="496"/>
      <c r="F27" s="496"/>
    </row>
    <row r="55" spans="1:7" ht="13.5">
      <c r="A55" s="496" t="s">
        <v>1250</v>
      </c>
      <c r="B55" s="496"/>
      <c r="C55" s="496"/>
      <c r="D55" s="496"/>
      <c r="E55" s="496"/>
      <c r="F55" s="496"/>
      <c r="G55" s="496"/>
    </row>
    <row r="56" spans="1:7" ht="13.5">
      <c r="A56" s="496"/>
      <c r="B56" s="496"/>
      <c r="C56" s="496"/>
      <c r="D56" s="496"/>
      <c r="E56" s="496"/>
      <c r="F56" s="496"/>
      <c r="G56" s="496"/>
    </row>
    <row r="57" spans="1:7" ht="13.5">
      <c r="A57" s="496"/>
      <c r="B57" s="496"/>
      <c r="C57" s="496"/>
      <c r="D57" s="496"/>
      <c r="E57" s="496"/>
      <c r="F57" s="496"/>
      <c r="G57" s="496"/>
    </row>
    <row r="76" spans="1:7" ht="13.5">
      <c r="A76" s="496" t="s">
        <v>1269</v>
      </c>
      <c r="B76" s="496"/>
      <c r="C76" s="496"/>
      <c r="D76" s="496"/>
      <c r="E76" s="496"/>
      <c r="F76" s="496"/>
      <c r="G76" s="496"/>
    </row>
    <row r="77" spans="1:7" ht="13.5">
      <c r="A77" s="496"/>
      <c r="B77" s="496"/>
      <c r="C77" s="496"/>
      <c r="D77" s="496"/>
      <c r="E77" s="496"/>
      <c r="F77" s="496"/>
      <c r="G77" s="496"/>
    </row>
    <row r="78" spans="1:7" ht="13.5">
      <c r="A78" s="496"/>
      <c r="B78" s="496"/>
      <c r="C78" s="496"/>
      <c r="D78" s="496"/>
      <c r="E78" s="496"/>
      <c r="F78" s="496"/>
      <c r="G78" s="496"/>
    </row>
    <row r="98" spans="1:7" ht="13.5">
      <c r="A98" s="496" t="s">
        <v>1270</v>
      </c>
      <c r="B98" s="496"/>
      <c r="C98" s="496"/>
      <c r="D98" s="496"/>
      <c r="E98" s="496"/>
      <c r="F98" s="496"/>
      <c r="G98" s="496"/>
    </row>
    <row r="99" spans="1:7" ht="13.5">
      <c r="A99" s="496"/>
      <c r="B99" s="496"/>
      <c r="C99" s="496"/>
      <c r="D99" s="496"/>
      <c r="E99" s="496"/>
      <c r="F99" s="496"/>
      <c r="G99" s="496"/>
    </row>
    <row r="100" spans="1:7" ht="13.5">
      <c r="A100" s="496"/>
      <c r="B100" s="496"/>
      <c r="C100" s="496"/>
      <c r="D100" s="496"/>
      <c r="E100" s="496"/>
      <c r="F100" s="496"/>
      <c r="G100" s="496"/>
    </row>
    <row r="121" spans="1:7" ht="13.5">
      <c r="A121" s="496" t="s">
        <v>1271</v>
      </c>
      <c r="B121" s="496"/>
      <c r="C121" s="496"/>
      <c r="D121" s="496"/>
      <c r="E121" s="496"/>
      <c r="F121" s="496"/>
      <c r="G121" s="496"/>
    </row>
    <row r="122" spans="1:7" ht="13.5">
      <c r="A122" s="496"/>
      <c r="B122" s="496"/>
      <c r="C122" s="496"/>
      <c r="D122" s="496"/>
      <c r="E122" s="496"/>
      <c r="F122" s="496"/>
      <c r="G122" s="496"/>
    </row>
    <row r="123" spans="1:7" ht="13.5">
      <c r="A123" s="496"/>
      <c r="B123" s="496"/>
      <c r="C123" s="496"/>
      <c r="D123" s="496"/>
      <c r="E123" s="496"/>
      <c r="F123" s="496"/>
      <c r="G123" s="496"/>
    </row>
  </sheetData>
  <sheetProtection/>
  <mergeCells count="5">
    <mergeCell ref="A25:F27"/>
    <mergeCell ref="A55:G57"/>
    <mergeCell ref="A76:G78"/>
    <mergeCell ref="A98:G100"/>
    <mergeCell ref="A121:G12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CC"/>
  </sheetPr>
  <dimension ref="A2:ER104"/>
  <sheetViews>
    <sheetView zoomScaleSheetLayoutView="100" zoomScalePageLayoutView="0" workbookViewId="0" topLeftCell="A1">
      <selection activeCell="CG7" sqref="CG7"/>
    </sheetView>
  </sheetViews>
  <sheetFormatPr defaultColWidth="1.875" defaultRowHeight="7.5" customHeight="1"/>
  <cols>
    <col min="1" max="1" width="1.875" style="3" customWidth="1"/>
    <col min="2" max="2" width="0.74609375" style="3" hidden="1" customWidth="1"/>
    <col min="3" max="5" width="1.875" style="3" hidden="1" customWidth="1"/>
    <col min="6" max="9" width="1.875" style="3" customWidth="1"/>
    <col min="10" max="10" width="6.50390625" style="3" customWidth="1"/>
    <col min="11" max="11" width="0.875" style="3" customWidth="1"/>
    <col min="12" max="18" width="1.875" style="3" customWidth="1"/>
    <col min="19" max="19" width="0.875" style="3" customWidth="1"/>
    <col min="20" max="26" width="1.875" style="3" customWidth="1"/>
    <col min="27" max="27" width="0.74609375" style="3" customWidth="1"/>
    <col min="28" max="34" width="1.875" style="3" customWidth="1"/>
    <col min="35" max="35" width="0.6171875" style="3" customWidth="1"/>
    <col min="36" max="42" width="1.875" style="3" customWidth="1"/>
    <col min="43" max="43" width="8.375" style="3" customWidth="1"/>
    <col min="44" max="16384" width="1.875" style="3" customWidth="1"/>
  </cols>
  <sheetData>
    <row r="1" ht="29.25" customHeight="1"/>
    <row r="2" spans="3:88" ht="12" customHeight="1">
      <c r="C2" s="615" t="s">
        <v>1000</v>
      </c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615"/>
      <c r="Z2" s="615"/>
      <c r="AA2" s="615"/>
      <c r="AB2" s="615"/>
      <c r="AC2" s="615"/>
      <c r="AD2" s="615"/>
      <c r="AE2" s="615"/>
      <c r="AF2" s="615"/>
      <c r="AG2" s="615"/>
      <c r="AH2" s="615"/>
      <c r="AI2" s="615"/>
      <c r="AJ2" s="615"/>
      <c r="AK2" s="615"/>
      <c r="AL2" s="615"/>
      <c r="AM2" s="615"/>
      <c r="AN2" s="615"/>
      <c r="AO2" s="615"/>
      <c r="AP2" s="615"/>
      <c r="AQ2" s="615"/>
      <c r="AR2" s="615"/>
      <c r="AS2" s="615"/>
      <c r="AT2" s="615"/>
      <c r="AU2" s="615"/>
      <c r="AV2" s="615"/>
      <c r="AW2" s="615"/>
      <c r="AX2" s="615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</row>
    <row r="3" spans="3:88" ht="12" customHeight="1"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615"/>
      <c r="AI3" s="615"/>
      <c r="AJ3" s="615"/>
      <c r="AK3" s="615"/>
      <c r="AL3" s="615"/>
      <c r="AM3" s="615"/>
      <c r="AN3" s="615"/>
      <c r="AO3" s="615"/>
      <c r="AP3" s="615"/>
      <c r="AQ3" s="615"/>
      <c r="AR3" s="615"/>
      <c r="AS3" s="615"/>
      <c r="AT3" s="615"/>
      <c r="AU3" s="615"/>
      <c r="AV3" s="615"/>
      <c r="AW3" s="615"/>
      <c r="AX3" s="615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</row>
    <row r="4" spans="3:88" ht="46.5" customHeight="1">
      <c r="C4" s="38"/>
      <c r="D4" s="38"/>
      <c r="E4" s="506" t="s">
        <v>1001</v>
      </c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506"/>
      <c r="AD4" s="506"/>
      <c r="AE4" s="506"/>
      <c r="AF4" s="506"/>
      <c r="AG4" s="506"/>
      <c r="AH4" s="506"/>
      <c r="AI4" s="506"/>
      <c r="AJ4" s="506"/>
      <c r="AK4" s="506"/>
      <c r="AL4" s="506"/>
      <c r="AM4" s="506"/>
      <c r="AN4" s="506"/>
      <c r="AO4" s="506"/>
      <c r="AP4" s="506"/>
      <c r="AQ4" s="506"/>
      <c r="AR4" s="506"/>
      <c r="AS4" s="506"/>
      <c r="AT4" s="506"/>
      <c r="AU4" s="506"/>
      <c r="AV4" s="506"/>
      <c r="AW4" s="506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</row>
    <row r="5" spans="3:88" ht="46.5" customHeight="1">
      <c r="C5" s="624" t="s">
        <v>995</v>
      </c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497" t="s">
        <v>1247</v>
      </c>
      <c r="AK5" s="497"/>
      <c r="AL5" s="497"/>
      <c r="AM5" s="497"/>
      <c r="AN5" s="497"/>
      <c r="AO5" s="497"/>
      <c r="AP5" s="497"/>
      <c r="AQ5" s="497"/>
      <c r="AR5" s="497"/>
      <c r="AS5" s="497"/>
      <c r="AT5" s="497"/>
      <c r="AU5" s="497"/>
      <c r="AV5" s="497"/>
      <c r="AW5" s="497"/>
      <c r="AX5" s="497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</row>
    <row r="6" spans="3:50" ht="12" customHeight="1">
      <c r="C6" s="616" t="s">
        <v>13</v>
      </c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6"/>
      <c r="T6" s="616"/>
      <c r="U6" s="616"/>
      <c r="V6" s="616"/>
      <c r="W6" s="616"/>
      <c r="X6" s="616"/>
      <c r="Y6" s="616"/>
      <c r="Z6" s="616"/>
      <c r="AA6" s="616"/>
      <c r="AB6" s="616"/>
      <c r="AC6" s="616"/>
      <c r="AD6" s="616"/>
      <c r="AE6" s="616"/>
      <c r="AF6" s="616"/>
      <c r="AG6" s="616"/>
      <c r="AH6" s="616"/>
      <c r="AI6" s="616"/>
      <c r="AJ6" s="616"/>
      <c r="AK6" s="616"/>
      <c r="AL6" s="616"/>
      <c r="AM6" s="616"/>
      <c r="AN6" s="616"/>
      <c r="AO6" s="616"/>
      <c r="AP6" s="616"/>
      <c r="AQ6" s="616"/>
      <c r="AR6" s="616"/>
      <c r="AS6" s="616"/>
      <c r="AT6" s="616"/>
      <c r="AU6" s="616"/>
      <c r="AV6" s="616"/>
      <c r="AW6" s="616"/>
      <c r="AX6" s="616"/>
    </row>
    <row r="7" spans="3:50" ht="22.5" customHeight="1"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7"/>
      <c r="R7" s="617"/>
      <c r="S7" s="617"/>
      <c r="T7" s="617"/>
      <c r="U7" s="617"/>
      <c r="V7" s="617"/>
      <c r="W7" s="617"/>
      <c r="X7" s="617"/>
      <c r="Y7" s="617"/>
      <c r="Z7" s="617"/>
      <c r="AA7" s="617"/>
      <c r="AB7" s="617"/>
      <c r="AC7" s="617"/>
      <c r="AD7" s="617"/>
      <c r="AE7" s="617"/>
      <c r="AF7" s="617"/>
      <c r="AG7" s="617"/>
      <c r="AH7" s="617"/>
      <c r="AI7" s="617"/>
      <c r="AJ7" s="617"/>
      <c r="AK7" s="617"/>
      <c r="AL7" s="617"/>
      <c r="AM7" s="617"/>
      <c r="AN7" s="617"/>
      <c r="AO7" s="617"/>
      <c r="AP7" s="617"/>
      <c r="AQ7" s="617"/>
      <c r="AR7" s="617"/>
      <c r="AS7" s="617"/>
      <c r="AT7" s="617"/>
      <c r="AU7" s="617"/>
      <c r="AV7" s="617"/>
      <c r="AW7" s="617"/>
      <c r="AX7" s="617"/>
    </row>
    <row r="8" spans="1:50" ht="18.75" customHeight="1">
      <c r="A8" s="13"/>
      <c r="C8" s="545"/>
      <c r="D8" s="508"/>
      <c r="E8" s="508"/>
      <c r="F8" s="508"/>
      <c r="G8" s="508"/>
      <c r="H8" s="508"/>
      <c r="I8" s="508"/>
      <c r="J8" s="508"/>
      <c r="K8" s="619" t="str">
        <f>F12</f>
        <v>大野美南</v>
      </c>
      <c r="L8" s="620"/>
      <c r="M8" s="620"/>
      <c r="N8" s="620"/>
      <c r="O8" s="620"/>
      <c r="P8" s="620"/>
      <c r="Q8" s="620"/>
      <c r="R8" s="621"/>
      <c r="S8" s="556" t="str">
        <f>F16</f>
        <v>森　彩</v>
      </c>
      <c r="T8" s="508"/>
      <c r="U8" s="508"/>
      <c r="V8" s="508"/>
      <c r="W8" s="508"/>
      <c r="X8" s="508"/>
      <c r="Y8" s="508"/>
      <c r="Z8" s="508"/>
      <c r="AA8" s="556" t="str">
        <f>F20</f>
        <v>苗村裕子</v>
      </c>
      <c r="AB8" s="508"/>
      <c r="AC8" s="508"/>
      <c r="AD8" s="508"/>
      <c r="AE8" s="508"/>
      <c r="AF8" s="508"/>
      <c r="AG8" s="508"/>
      <c r="AH8" s="523"/>
      <c r="AI8" s="508"/>
      <c r="AJ8" s="508"/>
      <c r="AK8" s="508"/>
      <c r="AL8" s="508"/>
      <c r="AM8" s="508"/>
      <c r="AN8" s="508"/>
      <c r="AO8" s="508"/>
      <c r="AP8" s="613"/>
      <c r="AQ8" s="509">
        <f>IF(AQ14&lt;&gt;"","取得","")</f>
      </c>
      <c r="AR8" s="36"/>
      <c r="AS8" s="620" t="s">
        <v>15</v>
      </c>
      <c r="AT8" s="620"/>
      <c r="AU8" s="620"/>
      <c r="AV8" s="620"/>
      <c r="AW8" s="620"/>
      <c r="AX8" s="622"/>
    </row>
    <row r="9" spans="1:50" ht="18.75" customHeight="1">
      <c r="A9" s="13"/>
      <c r="C9" s="545"/>
      <c r="D9" s="508"/>
      <c r="E9" s="508"/>
      <c r="F9" s="508"/>
      <c r="G9" s="508"/>
      <c r="H9" s="508"/>
      <c r="I9" s="508"/>
      <c r="J9" s="508"/>
      <c r="K9" s="556"/>
      <c r="L9" s="508"/>
      <c r="M9" s="508"/>
      <c r="N9" s="508"/>
      <c r="O9" s="508"/>
      <c r="P9" s="508"/>
      <c r="Q9" s="508"/>
      <c r="R9" s="523"/>
      <c r="S9" s="556"/>
      <c r="T9" s="508"/>
      <c r="U9" s="508"/>
      <c r="V9" s="508"/>
      <c r="W9" s="508"/>
      <c r="X9" s="508"/>
      <c r="Y9" s="508"/>
      <c r="Z9" s="508"/>
      <c r="AA9" s="556"/>
      <c r="AB9" s="508"/>
      <c r="AC9" s="508"/>
      <c r="AD9" s="508"/>
      <c r="AE9" s="508"/>
      <c r="AF9" s="508"/>
      <c r="AG9" s="508"/>
      <c r="AH9" s="523"/>
      <c r="AI9" s="508"/>
      <c r="AJ9" s="508"/>
      <c r="AK9" s="508"/>
      <c r="AL9" s="508"/>
      <c r="AM9" s="508"/>
      <c r="AN9" s="508"/>
      <c r="AO9" s="508"/>
      <c r="AP9" s="613"/>
      <c r="AQ9" s="510"/>
      <c r="AS9" s="508"/>
      <c r="AT9" s="508"/>
      <c r="AU9" s="508"/>
      <c r="AV9" s="508"/>
      <c r="AW9" s="508"/>
      <c r="AX9" s="517"/>
    </row>
    <row r="10" spans="1:50" ht="18.75" customHeight="1">
      <c r="A10" s="13"/>
      <c r="C10" s="545"/>
      <c r="D10" s="508"/>
      <c r="E10" s="508"/>
      <c r="F10" s="508"/>
      <c r="G10" s="508"/>
      <c r="H10" s="508"/>
      <c r="I10" s="508"/>
      <c r="J10" s="508"/>
      <c r="K10" s="556" t="str">
        <f>F14</f>
        <v>フレンズ</v>
      </c>
      <c r="L10" s="508"/>
      <c r="M10" s="508"/>
      <c r="N10" s="508"/>
      <c r="O10" s="508"/>
      <c r="P10" s="508"/>
      <c r="Q10" s="508"/>
      <c r="R10" s="523"/>
      <c r="S10" s="556" t="str">
        <f>F18</f>
        <v>Ｋテニスカレッジ</v>
      </c>
      <c r="T10" s="508"/>
      <c r="U10" s="508"/>
      <c r="V10" s="508"/>
      <c r="W10" s="508"/>
      <c r="X10" s="508"/>
      <c r="Y10" s="508"/>
      <c r="Z10" s="508"/>
      <c r="AA10" s="556" t="str">
        <f>F22</f>
        <v>Ｋテニスカレッジ</v>
      </c>
      <c r="AB10" s="508"/>
      <c r="AC10" s="508"/>
      <c r="AD10" s="508"/>
      <c r="AE10" s="508"/>
      <c r="AF10" s="508"/>
      <c r="AG10" s="508"/>
      <c r="AH10" s="523"/>
      <c r="AI10" s="508"/>
      <c r="AJ10" s="508"/>
      <c r="AK10" s="508"/>
      <c r="AL10" s="508"/>
      <c r="AM10" s="508"/>
      <c r="AN10" s="508"/>
      <c r="AO10" s="508"/>
      <c r="AP10" s="613"/>
      <c r="AQ10" s="510">
        <f>IF(AQ14&lt;&gt;"","ゲーム率","")</f>
      </c>
      <c r="AR10" s="508"/>
      <c r="AS10" s="508" t="s">
        <v>16</v>
      </c>
      <c r="AT10" s="508"/>
      <c r="AU10" s="508"/>
      <c r="AV10" s="508"/>
      <c r="AW10" s="508"/>
      <c r="AX10" s="517"/>
    </row>
    <row r="11" spans="1:50" ht="18.75" customHeight="1">
      <c r="A11" s="13"/>
      <c r="C11" s="618"/>
      <c r="D11" s="573"/>
      <c r="E11" s="573"/>
      <c r="F11" s="573"/>
      <c r="G11" s="573"/>
      <c r="H11" s="573"/>
      <c r="I11" s="573"/>
      <c r="J11" s="573"/>
      <c r="K11" s="604"/>
      <c r="L11" s="573"/>
      <c r="M11" s="573"/>
      <c r="N11" s="573"/>
      <c r="O11" s="573"/>
      <c r="P11" s="573"/>
      <c r="Q11" s="573"/>
      <c r="R11" s="605"/>
      <c r="S11" s="604"/>
      <c r="T11" s="573"/>
      <c r="U11" s="573"/>
      <c r="V11" s="573"/>
      <c r="W11" s="573"/>
      <c r="X11" s="573"/>
      <c r="Y11" s="573"/>
      <c r="Z11" s="573"/>
      <c r="AA11" s="604"/>
      <c r="AB11" s="573"/>
      <c r="AC11" s="573"/>
      <c r="AD11" s="573"/>
      <c r="AE11" s="573"/>
      <c r="AF11" s="573"/>
      <c r="AG11" s="573"/>
      <c r="AH11" s="605"/>
      <c r="AI11" s="573"/>
      <c r="AJ11" s="573"/>
      <c r="AK11" s="573"/>
      <c r="AL11" s="573"/>
      <c r="AM11" s="573"/>
      <c r="AN11" s="573"/>
      <c r="AO11" s="573"/>
      <c r="AP11" s="614"/>
      <c r="AQ11" s="625"/>
      <c r="AR11" s="573"/>
      <c r="AS11" s="573"/>
      <c r="AT11" s="573"/>
      <c r="AU11" s="573"/>
      <c r="AV11" s="573"/>
      <c r="AW11" s="573"/>
      <c r="AX11" s="626"/>
    </row>
    <row r="12" spans="1:51" s="2" customFormat="1" ht="18.75" customHeight="1">
      <c r="A12" s="279"/>
      <c r="B12" s="516">
        <f>AU14</f>
        <v>1</v>
      </c>
      <c r="C12" s="544" t="s">
        <v>996</v>
      </c>
      <c r="D12" s="515"/>
      <c r="E12" s="515"/>
      <c r="F12" s="603" t="s">
        <v>997</v>
      </c>
      <c r="G12" s="603"/>
      <c r="H12" s="603"/>
      <c r="I12" s="603"/>
      <c r="J12" s="603"/>
      <c r="K12" s="594">
        <f>IF(S12="","丸付き数字は試合順番","")</f>
      </c>
      <c r="L12" s="595"/>
      <c r="M12" s="595"/>
      <c r="N12" s="595"/>
      <c r="O12" s="595"/>
      <c r="P12" s="595"/>
      <c r="Q12" s="595"/>
      <c r="R12" s="596"/>
      <c r="S12" s="606" t="s">
        <v>1059</v>
      </c>
      <c r="T12" s="592"/>
      <c r="U12" s="592"/>
      <c r="V12" s="592" t="s">
        <v>18</v>
      </c>
      <c r="W12" s="592"/>
      <c r="X12" s="592">
        <v>0</v>
      </c>
      <c r="Y12" s="592"/>
      <c r="Z12" s="592"/>
      <c r="AA12" s="606" t="s">
        <v>1059</v>
      </c>
      <c r="AB12" s="592"/>
      <c r="AC12" s="592"/>
      <c r="AD12" s="592" t="s">
        <v>18</v>
      </c>
      <c r="AE12" s="592"/>
      <c r="AF12" s="592">
        <v>0</v>
      </c>
      <c r="AG12" s="592"/>
      <c r="AH12" s="608"/>
      <c r="AI12" s="590"/>
      <c r="AJ12" s="590"/>
      <c r="AK12" s="590"/>
      <c r="AL12" s="592"/>
      <c r="AM12" s="592"/>
      <c r="AN12" s="584"/>
      <c r="AO12" s="584"/>
      <c r="AP12" s="585"/>
      <c r="AQ12" s="518">
        <f>IF(COUNTIF(AR12:AT25,1)=2,"直接対決","")</f>
      </c>
      <c r="AR12" s="582">
        <v>2</v>
      </c>
      <c r="AS12" s="582"/>
      <c r="AT12" s="582"/>
      <c r="AU12" s="574">
        <f>IF(S12="","",2-AR12)</f>
        <v>0</v>
      </c>
      <c r="AV12" s="574"/>
      <c r="AW12" s="574"/>
      <c r="AX12" s="575"/>
      <c r="AY12" s="8"/>
    </row>
    <row r="13" spans="1:51" s="2" customFormat="1" ht="18.75" customHeight="1">
      <c r="A13" s="279"/>
      <c r="B13" s="516"/>
      <c r="C13" s="545"/>
      <c r="D13" s="508"/>
      <c r="E13" s="508"/>
      <c r="F13" s="507"/>
      <c r="G13" s="507"/>
      <c r="H13" s="507"/>
      <c r="I13" s="507"/>
      <c r="J13" s="507"/>
      <c r="K13" s="597"/>
      <c r="L13" s="598"/>
      <c r="M13" s="598"/>
      <c r="N13" s="598"/>
      <c r="O13" s="598"/>
      <c r="P13" s="598"/>
      <c r="Q13" s="598"/>
      <c r="R13" s="599"/>
      <c r="S13" s="607"/>
      <c r="T13" s="593"/>
      <c r="U13" s="593"/>
      <c r="V13" s="593"/>
      <c r="W13" s="593"/>
      <c r="X13" s="593"/>
      <c r="Y13" s="593"/>
      <c r="Z13" s="593"/>
      <c r="AA13" s="607"/>
      <c r="AB13" s="593"/>
      <c r="AC13" s="593"/>
      <c r="AD13" s="593"/>
      <c r="AE13" s="593"/>
      <c r="AF13" s="593"/>
      <c r="AG13" s="593"/>
      <c r="AH13" s="609"/>
      <c r="AI13" s="591"/>
      <c r="AJ13" s="591"/>
      <c r="AK13" s="591"/>
      <c r="AL13" s="593"/>
      <c r="AM13" s="593"/>
      <c r="AN13" s="586"/>
      <c r="AO13" s="586"/>
      <c r="AP13" s="587"/>
      <c r="AQ13" s="519"/>
      <c r="AR13" s="583"/>
      <c r="AS13" s="583"/>
      <c r="AT13" s="583"/>
      <c r="AU13" s="576"/>
      <c r="AV13" s="576"/>
      <c r="AW13" s="576"/>
      <c r="AX13" s="577"/>
      <c r="AY13" s="8"/>
    </row>
    <row r="14" spans="1:51" ht="18.75" customHeight="1">
      <c r="A14" s="13"/>
      <c r="C14" s="545" t="s">
        <v>19</v>
      </c>
      <c r="D14" s="508"/>
      <c r="E14" s="508"/>
      <c r="F14" s="507" t="s">
        <v>357</v>
      </c>
      <c r="G14" s="507"/>
      <c r="H14" s="507"/>
      <c r="I14" s="507"/>
      <c r="J14" s="507"/>
      <c r="K14" s="597"/>
      <c r="L14" s="598"/>
      <c r="M14" s="598"/>
      <c r="N14" s="598"/>
      <c r="O14" s="598"/>
      <c r="P14" s="598"/>
      <c r="Q14" s="598"/>
      <c r="R14" s="599"/>
      <c r="S14" s="607"/>
      <c r="T14" s="593"/>
      <c r="U14" s="593"/>
      <c r="V14" s="593"/>
      <c r="W14" s="593"/>
      <c r="X14" s="593"/>
      <c r="Y14" s="593"/>
      <c r="Z14" s="593"/>
      <c r="AA14" s="607"/>
      <c r="AB14" s="593"/>
      <c r="AC14" s="593"/>
      <c r="AD14" s="593"/>
      <c r="AE14" s="593"/>
      <c r="AF14" s="593"/>
      <c r="AG14" s="593"/>
      <c r="AH14" s="609"/>
      <c r="AI14" s="591"/>
      <c r="AJ14" s="591"/>
      <c r="AK14" s="591"/>
      <c r="AL14" s="593"/>
      <c r="AM14" s="593"/>
      <c r="AN14" s="586"/>
      <c r="AO14" s="586"/>
      <c r="AP14" s="587"/>
      <c r="AQ14" s="520">
        <f>IF(OR(COUNTIF(AR12:AT25,2)=3,COUNTIF(AR12:AT25,1)=3),(S15+AA15+AI15)/(S15+AA15+X12+AF12+AN12+AI15),"")</f>
      </c>
      <c r="AR14" s="588"/>
      <c r="AS14" s="588"/>
      <c r="AT14" s="588"/>
      <c r="AU14" s="578">
        <f>IF(AQ14&lt;&gt;"",RANK(AQ14,AQ14:AQ27),RANK(AR12,AR12:AT25))</f>
        <v>1</v>
      </c>
      <c r="AV14" s="578"/>
      <c r="AW14" s="578"/>
      <c r="AX14" s="579"/>
      <c r="AY14" s="12"/>
    </row>
    <row r="15" spans="1:51" ht="5.25" customHeight="1" hidden="1">
      <c r="A15" s="13"/>
      <c r="C15" s="545"/>
      <c r="D15" s="508"/>
      <c r="E15" s="508"/>
      <c r="F15" s="325"/>
      <c r="G15" s="325"/>
      <c r="H15" s="325"/>
      <c r="I15" s="325"/>
      <c r="J15" s="325"/>
      <c r="K15" s="600"/>
      <c r="L15" s="601"/>
      <c r="M15" s="601"/>
      <c r="N15" s="601"/>
      <c r="O15" s="601"/>
      <c r="P15" s="601"/>
      <c r="Q15" s="601"/>
      <c r="R15" s="602"/>
      <c r="S15" s="330" t="str">
        <f>IF(S12="⑦","7",IF(S12="⑥","6",S12))</f>
        <v>⑧</v>
      </c>
      <c r="T15" s="331"/>
      <c r="U15" s="331"/>
      <c r="V15" s="331"/>
      <c r="W15" s="331"/>
      <c r="X15" s="331"/>
      <c r="Y15" s="331"/>
      <c r="Z15" s="331"/>
      <c r="AA15" s="330" t="str">
        <f>IF(AA12="⑦","7",IF(AA12="⑥","6",AA12))</f>
        <v>⑧</v>
      </c>
      <c r="AB15" s="331"/>
      <c r="AC15" s="331"/>
      <c r="AD15" s="331"/>
      <c r="AE15" s="331"/>
      <c r="AF15" s="331"/>
      <c r="AG15" s="331"/>
      <c r="AH15" s="332"/>
      <c r="AI15" s="333"/>
      <c r="AJ15" s="333"/>
      <c r="AK15" s="333"/>
      <c r="AL15" s="333"/>
      <c r="AM15" s="333"/>
      <c r="AN15" s="333"/>
      <c r="AO15" s="333"/>
      <c r="AP15" s="334"/>
      <c r="AQ15" s="521"/>
      <c r="AR15" s="589"/>
      <c r="AS15" s="589"/>
      <c r="AT15" s="589"/>
      <c r="AU15" s="580"/>
      <c r="AV15" s="580"/>
      <c r="AW15" s="580"/>
      <c r="AX15" s="581"/>
      <c r="AY15" s="12"/>
    </row>
    <row r="16" spans="1:51" ht="18.75" customHeight="1">
      <c r="A16" s="13"/>
      <c r="B16" s="516">
        <f>AU18</f>
        <v>2</v>
      </c>
      <c r="C16" s="544" t="s">
        <v>998</v>
      </c>
      <c r="D16" s="515"/>
      <c r="E16" s="515"/>
      <c r="F16" s="515" t="str">
        <f>IF(C16="ここに","",VLOOKUP(C16,'登録ナンバー'!$F$4:$I$609,2,0))</f>
        <v>森　彩</v>
      </c>
      <c r="G16" s="515"/>
      <c r="H16" s="515"/>
      <c r="I16" s="515"/>
      <c r="J16" s="515"/>
      <c r="K16" s="555">
        <f>IF(S12="","",IF(AND(X12=6,S12&lt;&gt;"⑦"),"⑥",IF(X12=7,"⑦",X12)))</f>
        <v>0</v>
      </c>
      <c r="L16" s="515"/>
      <c r="M16" s="515"/>
      <c r="N16" s="515" t="s">
        <v>18</v>
      </c>
      <c r="O16" s="515"/>
      <c r="P16" s="515">
        <v>8</v>
      </c>
      <c r="Q16" s="515"/>
      <c r="R16" s="522"/>
      <c r="S16" s="627"/>
      <c r="T16" s="628"/>
      <c r="U16" s="628"/>
      <c r="V16" s="628"/>
      <c r="W16" s="628"/>
      <c r="X16" s="628"/>
      <c r="Y16" s="628"/>
      <c r="Z16" s="628"/>
      <c r="AA16" s="571" t="s">
        <v>1059</v>
      </c>
      <c r="AB16" s="546"/>
      <c r="AC16" s="546"/>
      <c r="AD16" s="546" t="s">
        <v>18</v>
      </c>
      <c r="AE16" s="546"/>
      <c r="AF16" s="546">
        <v>3</v>
      </c>
      <c r="AG16" s="546"/>
      <c r="AH16" s="610"/>
      <c r="AI16" s="565"/>
      <c r="AJ16" s="565"/>
      <c r="AK16" s="565"/>
      <c r="AL16" s="546"/>
      <c r="AM16" s="546"/>
      <c r="AN16" s="549"/>
      <c r="AO16" s="549"/>
      <c r="AP16" s="550"/>
      <c r="AQ16" s="511">
        <f>IF(COUNTIF(AR12:AT27,1)=2,"直接対決","")</f>
      </c>
      <c r="AR16" s="524">
        <v>1</v>
      </c>
      <c r="AS16" s="524"/>
      <c r="AT16" s="524"/>
      <c r="AU16" s="498">
        <f>IF(S12="","",2-AR16)</f>
        <v>1</v>
      </c>
      <c r="AV16" s="498"/>
      <c r="AW16" s="498"/>
      <c r="AX16" s="499"/>
      <c r="AY16" s="12"/>
    </row>
    <row r="17" spans="1:50" ht="18.75" customHeight="1">
      <c r="A17" s="13"/>
      <c r="B17" s="516"/>
      <c r="C17" s="545"/>
      <c r="D17" s="508"/>
      <c r="E17" s="508"/>
      <c r="F17" s="508"/>
      <c r="G17" s="508"/>
      <c r="H17" s="508"/>
      <c r="I17" s="508"/>
      <c r="J17" s="508"/>
      <c r="K17" s="556"/>
      <c r="L17" s="508"/>
      <c r="M17" s="508"/>
      <c r="N17" s="508"/>
      <c r="O17" s="508"/>
      <c r="P17" s="508"/>
      <c r="Q17" s="508"/>
      <c r="R17" s="523"/>
      <c r="S17" s="629"/>
      <c r="T17" s="630"/>
      <c r="U17" s="630"/>
      <c r="V17" s="630"/>
      <c r="W17" s="630"/>
      <c r="X17" s="630"/>
      <c r="Y17" s="630"/>
      <c r="Z17" s="630"/>
      <c r="AA17" s="572"/>
      <c r="AB17" s="547"/>
      <c r="AC17" s="547"/>
      <c r="AD17" s="547"/>
      <c r="AE17" s="547"/>
      <c r="AF17" s="547"/>
      <c r="AG17" s="547"/>
      <c r="AH17" s="611"/>
      <c r="AI17" s="567"/>
      <c r="AJ17" s="567"/>
      <c r="AK17" s="567"/>
      <c r="AL17" s="547"/>
      <c r="AM17" s="547"/>
      <c r="AN17" s="551"/>
      <c r="AO17" s="551"/>
      <c r="AP17" s="552"/>
      <c r="AQ17" s="512"/>
      <c r="AR17" s="525"/>
      <c r="AS17" s="525"/>
      <c r="AT17" s="525"/>
      <c r="AU17" s="500"/>
      <c r="AV17" s="500"/>
      <c r="AW17" s="500"/>
      <c r="AX17" s="501"/>
    </row>
    <row r="18" spans="1:50" ht="18.75" customHeight="1">
      <c r="A18" s="13"/>
      <c r="B18" s="13"/>
      <c r="C18" s="545" t="s">
        <v>19</v>
      </c>
      <c r="D18" s="508"/>
      <c r="E18" s="508"/>
      <c r="F18" s="508" t="str">
        <f>IF(C16="ここに","",VLOOKUP(C16,'登録ナンバー'!$F$4:$I$609,3,0))</f>
        <v>Ｋテニスカレッジ</v>
      </c>
      <c r="G18" s="508"/>
      <c r="H18" s="508"/>
      <c r="I18" s="508"/>
      <c r="J18" s="508"/>
      <c r="K18" s="556"/>
      <c r="L18" s="508"/>
      <c r="M18" s="508"/>
      <c r="N18" s="508"/>
      <c r="O18" s="508"/>
      <c r="P18" s="508"/>
      <c r="Q18" s="508"/>
      <c r="R18" s="523"/>
      <c r="S18" s="629"/>
      <c r="T18" s="630"/>
      <c r="U18" s="630"/>
      <c r="V18" s="630"/>
      <c r="W18" s="630"/>
      <c r="X18" s="630"/>
      <c r="Y18" s="630"/>
      <c r="Z18" s="630"/>
      <c r="AA18" s="572"/>
      <c r="AB18" s="547"/>
      <c r="AC18" s="547"/>
      <c r="AD18" s="547"/>
      <c r="AE18" s="547"/>
      <c r="AF18" s="548"/>
      <c r="AG18" s="548"/>
      <c r="AH18" s="612"/>
      <c r="AI18" s="567"/>
      <c r="AJ18" s="567"/>
      <c r="AK18" s="567"/>
      <c r="AL18" s="547"/>
      <c r="AM18" s="547"/>
      <c r="AN18" s="551"/>
      <c r="AO18" s="551"/>
      <c r="AP18" s="552"/>
      <c r="AQ18" s="513">
        <f>IF(OR(COUNTIF(AR12:AT25,2)=3,COUNTIF(AR12:AT25,1)=3),(K19+AA19+AI19)/(K19+AA19+P16+AF16+AN16+AI19),"")</f>
      </c>
      <c r="AR18" s="508"/>
      <c r="AS18" s="508"/>
      <c r="AT18" s="508"/>
      <c r="AU18" s="502">
        <f>IF(AQ18&lt;&gt;"",RANK(AQ18,AQ14:AQ27),RANK(AR16,AR12:AT25))</f>
        <v>2</v>
      </c>
      <c r="AV18" s="502"/>
      <c r="AW18" s="502"/>
      <c r="AX18" s="503"/>
    </row>
    <row r="19" spans="1:50" ht="4.5" customHeight="1" hidden="1">
      <c r="A19" s="13"/>
      <c r="B19" s="13"/>
      <c r="C19" s="545"/>
      <c r="D19" s="508"/>
      <c r="E19" s="508"/>
      <c r="F19" s="2"/>
      <c r="G19" s="2"/>
      <c r="H19" s="2"/>
      <c r="I19" s="2"/>
      <c r="J19" s="2"/>
      <c r="K19" s="327">
        <f>IF(K16="⑦","7",IF(K16="⑥","6",K16))</f>
        <v>0</v>
      </c>
      <c r="L19" s="55"/>
      <c r="M19" s="55"/>
      <c r="N19" s="55"/>
      <c r="O19" s="55"/>
      <c r="P19" s="55"/>
      <c r="Q19" s="55"/>
      <c r="R19" s="321"/>
      <c r="S19" s="631"/>
      <c r="T19" s="632"/>
      <c r="U19" s="632"/>
      <c r="V19" s="632"/>
      <c r="W19" s="632"/>
      <c r="X19" s="632"/>
      <c r="Y19" s="632"/>
      <c r="Z19" s="632"/>
      <c r="AA19" s="327" t="str">
        <f>IF(AA16="⑦","7",IF(AA16="⑥","6",AA16))</f>
        <v>⑧</v>
      </c>
      <c r="AB19" s="320"/>
      <c r="AC19" s="320"/>
      <c r="AD19" s="320"/>
      <c r="AE19" s="320"/>
      <c r="AF19" s="320"/>
      <c r="AG19" s="320"/>
      <c r="AH19" s="324"/>
      <c r="AI19" s="20"/>
      <c r="AJ19" s="20"/>
      <c r="AK19" s="20"/>
      <c r="AL19" s="20"/>
      <c r="AM19" s="20"/>
      <c r="AN19" s="20"/>
      <c r="AO19" s="20"/>
      <c r="AP19" s="29"/>
      <c r="AQ19" s="514"/>
      <c r="AR19" s="573"/>
      <c r="AS19" s="573"/>
      <c r="AT19" s="573"/>
      <c r="AU19" s="504"/>
      <c r="AV19" s="504"/>
      <c r="AW19" s="504"/>
      <c r="AX19" s="505"/>
    </row>
    <row r="20" spans="1:50" ht="18.75" customHeight="1">
      <c r="A20" s="13"/>
      <c r="B20" s="13"/>
      <c r="C20" s="544" t="s">
        <v>999</v>
      </c>
      <c r="D20" s="515"/>
      <c r="E20" s="515"/>
      <c r="F20" s="515" t="str">
        <f>IF(C20="ここに","",VLOOKUP(C20,'登録ナンバー'!$F$4:$I$609,2,0))</f>
        <v>苗村裕子</v>
      </c>
      <c r="G20" s="515"/>
      <c r="H20" s="515"/>
      <c r="I20" s="515"/>
      <c r="J20" s="515"/>
      <c r="K20" s="555">
        <v>0</v>
      </c>
      <c r="L20" s="515"/>
      <c r="M20" s="515"/>
      <c r="N20" s="515" t="s">
        <v>18</v>
      </c>
      <c r="O20" s="515"/>
      <c r="P20" s="515">
        <v>8</v>
      </c>
      <c r="Q20" s="515"/>
      <c r="R20" s="522"/>
      <c r="S20" s="555">
        <v>3</v>
      </c>
      <c r="T20" s="515"/>
      <c r="U20" s="515"/>
      <c r="V20" s="515" t="s">
        <v>18</v>
      </c>
      <c r="W20" s="515"/>
      <c r="X20" s="515">
        <v>8</v>
      </c>
      <c r="Y20" s="515"/>
      <c r="Z20" s="515"/>
      <c r="AA20" s="557"/>
      <c r="AB20" s="558"/>
      <c r="AC20" s="558"/>
      <c r="AD20" s="558"/>
      <c r="AE20" s="558"/>
      <c r="AF20" s="558"/>
      <c r="AG20" s="532"/>
      <c r="AH20" s="559"/>
      <c r="AI20" s="564"/>
      <c r="AJ20" s="565"/>
      <c r="AK20" s="565"/>
      <c r="AL20" s="546"/>
      <c r="AM20" s="546"/>
      <c r="AN20" s="549"/>
      <c r="AO20" s="549"/>
      <c r="AP20" s="550"/>
      <c r="AQ20" s="511">
        <f>IF(COUNTIF(AR12:AT27,1)=2,"直接対決","")</f>
      </c>
      <c r="AR20" s="524">
        <f>COUNTIF(K20:AP21,"⑥")+COUNTIF(K20:AP21,"⑦")</f>
        <v>0</v>
      </c>
      <c r="AS20" s="524"/>
      <c r="AT20" s="524"/>
      <c r="AU20" s="498">
        <f>IF(S12="","",2-AR20)</f>
        <v>2</v>
      </c>
      <c r="AV20" s="498"/>
      <c r="AW20" s="498"/>
      <c r="AX20" s="499"/>
    </row>
    <row r="21" spans="1:50" ht="18.75" customHeight="1">
      <c r="A21" s="13"/>
      <c r="B21" s="13"/>
      <c r="C21" s="545"/>
      <c r="D21" s="508"/>
      <c r="E21" s="508"/>
      <c r="F21" s="508"/>
      <c r="G21" s="508"/>
      <c r="H21" s="508"/>
      <c r="I21" s="508"/>
      <c r="J21" s="508"/>
      <c r="K21" s="556"/>
      <c r="L21" s="508"/>
      <c r="M21" s="508"/>
      <c r="N21" s="508"/>
      <c r="O21" s="508"/>
      <c r="P21" s="508"/>
      <c r="Q21" s="508"/>
      <c r="R21" s="523"/>
      <c r="S21" s="556"/>
      <c r="T21" s="508"/>
      <c r="U21" s="508"/>
      <c r="V21" s="508"/>
      <c r="W21" s="508"/>
      <c r="X21" s="508"/>
      <c r="Y21" s="508"/>
      <c r="Z21" s="508"/>
      <c r="AA21" s="560"/>
      <c r="AB21" s="532"/>
      <c r="AC21" s="532"/>
      <c r="AD21" s="532"/>
      <c r="AE21" s="532"/>
      <c r="AF21" s="532"/>
      <c r="AG21" s="532"/>
      <c r="AH21" s="559"/>
      <c r="AI21" s="566"/>
      <c r="AJ21" s="567"/>
      <c r="AK21" s="567"/>
      <c r="AL21" s="547"/>
      <c r="AM21" s="547"/>
      <c r="AN21" s="551"/>
      <c r="AO21" s="551"/>
      <c r="AP21" s="552"/>
      <c r="AQ21" s="512"/>
      <c r="AR21" s="525"/>
      <c r="AS21" s="525"/>
      <c r="AT21" s="525"/>
      <c r="AU21" s="500"/>
      <c r="AV21" s="500"/>
      <c r="AW21" s="500"/>
      <c r="AX21" s="501"/>
    </row>
    <row r="22" spans="1:50" ht="18.75" customHeight="1">
      <c r="A22" s="13"/>
      <c r="B22" s="13"/>
      <c r="C22" s="545" t="s">
        <v>19</v>
      </c>
      <c r="D22" s="508"/>
      <c r="E22" s="508"/>
      <c r="F22" s="508" t="str">
        <f>IF(C20="ここに","",VLOOKUP(C20,'登録ナンバー'!$F$4:$I$609,3,0))</f>
        <v>Ｋテニスカレッジ</v>
      </c>
      <c r="G22" s="508"/>
      <c r="H22" s="508"/>
      <c r="I22" s="508"/>
      <c r="J22" s="508"/>
      <c r="K22" s="556"/>
      <c r="L22" s="508"/>
      <c r="M22" s="508"/>
      <c r="N22" s="508"/>
      <c r="O22" s="508"/>
      <c r="P22" s="508"/>
      <c r="Q22" s="508"/>
      <c r="R22" s="523"/>
      <c r="S22" s="556"/>
      <c r="T22" s="508"/>
      <c r="U22" s="508"/>
      <c r="V22" s="508"/>
      <c r="W22" s="508"/>
      <c r="X22" s="508"/>
      <c r="Y22" s="508"/>
      <c r="Z22" s="508"/>
      <c r="AA22" s="560"/>
      <c r="AB22" s="532"/>
      <c r="AC22" s="532"/>
      <c r="AD22" s="532"/>
      <c r="AE22" s="532"/>
      <c r="AF22" s="532"/>
      <c r="AG22" s="532"/>
      <c r="AH22" s="559"/>
      <c r="AI22" s="568"/>
      <c r="AJ22" s="569"/>
      <c r="AK22" s="569"/>
      <c r="AL22" s="548"/>
      <c r="AM22" s="548"/>
      <c r="AN22" s="553"/>
      <c r="AO22" s="553"/>
      <c r="AP22" s="554"/>
      <c r="AQ22" s="513">
        <f>IF(OR(COUNTIF(AR12:AT25,2)=3,COUNTIF(AR12:AT25,1)=3),(S23+AI23+K23)/(K23+X20+P20+AN20+AI23+S23),"")</f>
      </c>
      <c r="AR22" s="538"/>
      <c r="AS22" s="538"/>
      <c r="AT22" s="538"/>
      <c r="AU22" s="502">
        <f>IF(AQ22&lt;&gt;"",RANK(AQ22,AQ14:AQ27),RANK(AR20,AR12:AT25))</f>
        <v>3</v>
      </c>
      <c r="AV22" s="502"/>
      <c r="AW22" s="502"/>
      <c r="AX22" s="503"/>
    </row>
    <row r="23" spans="1:50" ht="6" customHeight="1" hidden="1">
      <c r="A23" s="13"/>
      <c r="B23" s="13"/>
      <c r="C23" s="545"/>
      <c r="D23" s="508"/>
      <c r="E23" s="508"/>
      <c r="F23" s="2"/>
      <c r="G23" s="2"/>
      <c r="H23" s="2"/>
      <c r="I23" s="2"/>
      <c r="J23" s="2"/>
      <c r="K23" s="327">
        <f>IF(K20="⑦","7",IF(K20="⑥","6",K20))</f>
        <v>0</v>
      </c>
      <c r="L23" s="2"/>
      <c r="M23" s="2"/>
      <c r="N23" s="2"/>
      <c r="O23" s="2"/>
      <c r="P23" s="2"/>
      <c r="Q23" s="2"/>
      <c r="R23" s="40"/>
      <c r="S23" s="327">
        <f>IF(S20="⑦","7",IF(S20="⑥","6",S20))</f>
        <v>3</v>
      </c>
      <c r="T23" s="2"/>
      <c r="U23" s="2"/>
      <c r="V23" s="2"/>
      <c r="W23" s="2"/>
      <c r="X23" s="2"/>
      <c r="Y23" s="2"/>
      <c r="Z23" s="2"/>
      <c r="AA23" s="561"/>
      <c r="AB23" s="562"/>
      <c r="AC23" s="562"/>
      <c r="AD23" s="562"/>
      <c r="AE23" s="562"/>
      <c r="AF23" s="562"/>
      <c r="AG23" s="562"/>
      <c r="AH23" s="563"/>
      <c r="AI23" s="20"/>
      <c r="AJ23" s="20"/>
      <c r="AK23" s="20"/>
      <c r="AL23" s="20"/>
      <c r="AM23" s="20"/>
      <c r="AN23" s="20"/>
      <c r="AO23" s="20"/>
      <c r="AP23" s="29"/>
      <c r="AQ23" s="514"/>
      <c r="AR23" s="570"/>
      <c r="AS23" s="570"/>
      <c r="AT23" s="570"/>
      <c r="AU23" s="504"/>
      <c r="AV23" s="504"/>
      <c r="AW23" s="504"/>
      <c r="AX23" s="505"/>
    </row>
    <row r="24" spans="1:50" ht="18.75" customHeight="1">
      <c r="A24" s="13"/>
      <c r="B24" s="516">
        <f>AU26</f>
        <v>0</v>
      </c>
      <c r="C24" s="544"/>
      <c r="D24" s="515"/>
      <c r="E24" s="515"/>
      <c r="F24" s="515"/>
      <c r="G24" s="515"/>
      <c r="H24" s="515"/>
      <c r="I24" s="515"/>
      <c r="J24" s="515"/>
      <c r="K24" s="534"/>
      <c r="L24" s="535"/>
      <c r="M24" s="535"/>
      <c r="N24" s="515"/>
      <c r="O24" s="515"/>
      <c r="P24" s="528"/>
      <c r="Q24" s="528"/>
      <c r="R24" s="529"/>
      <c r="S24" s="534"/>
      <c r="T24" s="535"/>
      <c r="U24" s="535"/>
      <c r="V24" s="515"/>
      <c r="W24" s="515"/>
      <c r="X24" s="528"/>
      <c r="Y24" s="528"/>
      <c r="Z24" s="529"/>
      <c r="AA24" s="534"/>
      <c r="AB24" s="535"/>
      <c r="AC24" s="535"/>
      <c r="AD24" s="515"/>
      <c r="AE24" s="515"/>
      <c r="AF24" s="528"/>
      <c r="AG24" s="528"/>
      <c r="AH24" s="529"/>
      <c r="AI24" s="532"/>
      <c r="AJ24" s="532"/>
      <c r="AK24" s="532"/>
      <c r="AL24" s="532"/>
      <c r="AM24" s="532"/>
      <c r="AN24" s="532"/>
      <c r="AO24" s="532"/>
      <c r="AP24" s="533"/>
      <c r="AQ24" s="50"/>
      <c r="AR24" s="524"/>
      <c r="AS24" s="524"/>
      <c r="AT24" s="524"/>
      <c r="AU24" s="498"/>
      <c r="AV24" s="498"/>
      <c r="AW24" s="498"/>
      <c r="AX24" s="499"/>
    </row>
    <row r="25" spans="1:50" ht="18.75" customHeight="1">
      <c r="A25" s="13"/>
      <c r="B25" s="517"/>
      <c r="C25" s="545"/>
      <c r="D25" s="508"/>
      <c r="E25" s="508"/>
      <c r="F25" s="508"/>
      <c r="G25" s="508"/>
      <c r="H25" s="508"/>
      <c r="I25" s="508"/>
      <c r="J25" s="508"/>
      <c r="K25" s="536"/>
      <c r="L25" s="537"/>
      <c r="M25" s="537"/>
      <c r="N25" s="508"/>
      <c r="O25" s="508"/>
      <c r="P25" s="530"/>
      <c r="Q25" s="530"/>
      <c r="R25" s="531"/>
      <c r="S25" s="536"/>
      <c r="T25" s="537"/>
      <c r="U25" s="537"/>
      <c r="V25" s="508"/>
      <c r="W25" s="508"/>
      <c r="X25" s="530"/>
      <c r="Y25" s="530"/>
      <c r="Z25" s="531"/>
      <c r="AA25" s="536"/>
      <c r="AB25" s="537"/>
      <c r="AC25" s="537"/>
      <c r="AD25" s="508"/>
      <c r="AE25" s="508"/>
      <c r="AF25" s="530"/>
      <c r="AG25" s="530"/>
      <c r="AH25" s="531"/>
      <c r="AI25" s="532"/>
      <c r="AJ25" s="532"/>
      <c r="AK25" s="532"/>
      <c r="AL25" s="532"/>
      <c r="AM25" s="532"/>
      <c r="AN25" s="532"/>
      <c r="AO25" s="532"/>
      <c r="AP25" s="533"/>
      <c r="AQ25" s="39"/>
      <c r="AR25" s="525"/>
      <c r="AS25" s="525"/>
      <c r="AT25" s="525"/>
      <c r="AU25" s="500"/>
      <c r="AV25" s="500"/>
      <c r="AW25" s="500"/>
      <c r="AX25" s="501"/>
    </row>
    <row r="26" spans="1:50" ht="18.75" customHeight="1">
      <c r="A26" s="13"/>
      <c r="B26" s="13"/>
      <c r="C26" s="526"/>
      <c r="D26" s="527"/>
      <c r="E26" s="527"/>
      <c r="F26" s="508"/>
      <c r="G26" s="508"/>
      <c r="H26" s="508"/>
      <c r="I26" s="508"/>
      <c r="J26" s="508"/>
      <c r="K26" s="536"/>
      <c r="L26" s="537"/>
      <c r="M26" s="537"/>
      <c r="N26" s="508"/>
      <c r="O26" s="508"/>
      <c r="P26" s="530"/>
      <c r="Q26" s="530"/>
      <c r="R26" s="531"/>
      <c r="S26" s="536"/>
      <c r="T26" s="537"/>
      <c r="U26" s="537"/>
      <c r="V26" s="508"/>
      <c r="W26" s="508"/>
      <c r="X26" s="540"/>
      <c r="Y26" s="540"/>
      <c r="Z26" s="541"/>
      <c r="AA26" s="542"/>
      <c r="AB26" s="543"/>
      <c r="AC26" s="543"/>
      <c r="AD26" s="508"/>
      <c r="AE26" s="508"/>
      <c r="AF26" s="530"/>
      <c r="AG26" s="530"/>
      <c r="AH26" s="531"/>
      <c r="AI26" s="532"/>
      <c r="AJ26" s="532"/>
      <c r="AK26" s="532"/>
      <c r="AL26" s="532"/>
      <c r="AM26" s="532"/>
      <c r="AN26" s="532"/>
      <c r="AO26" s="532"/>
      <c r="AP26" s="533"/>
      <c r="AQ26" s="513"/>
      <c r="AR26" s="538"/>
      <c r="AS26" s="538"/>
      <c r="AT26" s="538"/>
      <c r="AU26" s="502"/>
      <c r="AV26" s="502"/>
      <c r="AW26" s="502"/>
      <c r="AX26" s="503"/>
    </row>
    <row r="27" spans="2:50" ht="6.75" customHeight="1" hidden="1">
      <c r="B27" s="13"/>
      <c r="C27" s="54"/>
      <c r="D27" s="36"/>
      <c r="E27" s="36"/>
      <c r="F27" s="36"/>
      <c r="G27" s="36"/>
      <c r="H27" s="36"/>
      <c r="I27" s="36"/>
      <c r="J27" s="36"/>
      <c r="K27" s="19"/>
      <c r="R27" s="17"/>
      <c r="S27" s="19"/>
      <c r="V27" s="36"/>
      <c r="W27" s="36"/>
      <c r="X27" s="51"/>
      <c r="Y27" s="51"/>
      <c r="Z27" s="52"/>
      <c r="AA27" s="53"/>
      <c r="AB27" s="51"/>
      <c r="AC27" s="51"/>
      <c r="AD27" s="51"/>
      <c r="AE27" s="51"/>
      <c r="AF27" s="51"/>
      <c r="AG27" s="51"/>
      <c r="AH27" s="52"/>
      <c r="AI27" s="532"/>
      <c r="AJ27" s="532"/>
      <c r="AK27" s="532"/>
      <c r="AL27" s="532"/>
      <c r="AM27" s="532"/>
      <c r="AN27" s="532"/>
      <c r="AO27" s="532"/>
      <c r="AP27" s="533"/>
      <c r="AQ27" s="514"/>
      <c r="AR27" s="539"/>
      <c r="AS27" s="539"/>
      <c r="AT27" s="539"/>
      <c r="AU27" s="504"/>
      <c r="AV27" s="504"/>
      <c r="AW27" s="504"/>
      <c r="AX27" s="505"/>
    </row>
    <row r="28" spans="3:50" ht="12" customHeight="1">
      <c r="C28" s="47"/>
      <c r="D28" s="47"/>
      <c r="E28" s="45"/>
      <c r="F28" s="47"/>
      <c r="G28" s="47"/>
      <c r="H28" s="47"/>
      <c r="I28" s="47"/>
      <c r="J28" s="47"/>
      <c r="K28" s="31"/>
      <c r="L28" s="32"/>
      <c r="M28" s="32"/>
      <c r="N28" s="32"/>
      <c r="O28" s="32"/>
      <c r="P28" s="32"/>
      <c r="Q28" s="32"/>
      <c r="R28" s="32"/>
      <c r="S28" s="31"/>
      <c r="T28" s="32"/>
      <c r="U28" s="32"/>
      <c r="V28" s="32"/>
      <c r="W28" s="32"/>
      <c r="AA28" s="2"/>
      <c r="AB28" s="2"/>
      <c r="AC28" s="2"/>
      <c r="AD28" s="4"/>
      <c r="AE28" s="4"/>
      <c r="AF28" s="4"/>
      <c r="AG28" s="4"/>
      <c r="AH28" s="4"/>
      <c r="AI28" s="4"/>
      <c r="AJ28" s="30"/>
      <c r="AK28" s="30"/>
      <c r="AL28" s="30"/>
      <c r="AM28" s="30"/>
      <c r="AN28" s="30"/>
      <c r="AO28" s="30"/>
      <c r="AP28" s="30"/>
      <c r="AQ28" s="33"/>
      <c r="AR28" s="33"/>
      <c r="AS28" s="33"/>
      <c r="AT28" s="33"/>
      <c r="AU28" s="34"/>
      <c r="AV28" s="34"/>
      <c r="AW28" s="34"/>
      <c r="AX28" s="34"/>
    </row>
    <row r="29" spans="3:50" ht="12" customHeight="1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5"/>
      <c r="AR29" s="5"/>
      <c r="AS29" s="5"/>
      <c r="AT29" s="5"/>
      <c r="AU29" s="5"/>
      <c r="AV29" s="5"/>
      <c r="AW29" s="5"/>
      <c r="AX29" s="5"/>
    </row>
    <row r="30" spans="3:50" ht="12" customHeight="1">
      <c r="C30" s="45"/>
      <c r="D30" s="45"/>
      <c r="E30" s="45"/>
      <c r="F30" s="45"/>
      <c r="G30" s="45"/>
      <c r="H30" s="45"/>
      <c r="I30" s="45"/>
      <c r="J30" s="45"/>
      <c r="K30" s="6"/>
      <c r="S30" s="6"/>
      <c r="AA30" s="6"/>
      <c r="AI30" s="2"/>
      <c r="AJ30" s="2"/>
      <c r="AK30" s="2"/>
      <c r="AL30" s="2"/>
      <c r="AM30" s="2"/>
      <c r="AN30" s="2"/>
      <c r="AO30" s="2"/>
      <c r="AP30" s="2"/>
      <c r="AQ30" s="43"/>
      <c r="AR30" s="43"/>
      <c r="AS30" s="43"/>
      <c r="AT30" s="43"/>
      <c r="AU30" s="44"/>
      <c r="AV30" s="44"/>
      <c r="AW30" s="44"/>
      <c r="AX30" s="44"/>
    </row>
    <row r="31" spans="3:56" s="42" customFormat="1" ht="32.25" customHeight="1">
      <c r="C31" s="623" t="s">
        <v>1053</v>
      </c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3"/>
      <c r="Q31" s="623"/>
      <c r="R31" s="623"/>
      <c r="S31" s="623"/>
      <c r="T31" s="623"/>
      <c r="U31" s="623"/>
      <c r="V31" s="623"/>
      <c r="W31" s="623"/>
      <c r="X31" s="623"/>
      <c r="Y31" s="623"/>
      <c r="Z31" s="623"/>
      <c r="AA31" s="623"/>
      <c r="AB31" s="623"/>
      <c r="AC31" s="623"/>
      <c r="AD31" s="623"/>
      <c r="AE31" s="623"/>
      <c r="AF31" s="623"/>
      <c r="AG31" s="623"/>
      <c r="AH31" s="623"/>
      <c r="AI31" s="623"/>
      <c r="AJ31" s="623"/>
      <c r="AK31" s="623"/>
      <c r="AL31" s="623"/>
      <c r="AM31" s="623"/>
      <c r="AN31" s="623"/>
      <c r="AO31" s="623"/>
      <c r="AP31" s="623"/>
      <c r="AQ31" s="623"/>
      <c r="AR31" s="623"/>
      <c r="AS31" s="623"/>
      <c r="AT31" s="623"/>
      <c r="AU31" s="623"/>
      <c r="AV31" s="623"/>
      <c r="AW31" s="623"/>
      <c r="AX31" s="623"/>
      <c r="AY31" s="623"/>
      <c r="AZ31" s="623"/>
      <c r="BA31" s="623"/>
      <c r="BC31" s="3"/>
      <c r="BD31" s="3"/>
    </row>
    <row r="32" spans="10:56" s="42" customFormat="1" ht="36" customHeight="1">
      <c r="J32" s="623" t="s">
        <v>1054</v>
      </c>
      <c r="K32" s="623"/>
      <c r="L32" s="623"/>
      <c r="M32" s="623"/>
      <c r="N32" s="623"/>
      <c r="O32" s="623"/>
      <c r="P32" s="623"/>
      <c r="Q32" s="623"/>
      <c r="R32" s="623"/>
      <c r="S32" s="623"/>
      <c r="T32" s="623"/>
      <c r="U32" s="623"/>
      <c r="V32" s="623"/>
      <c r="W32" s="623"/>
      <c r="X32" s="623"/>
      <c r="Y32" s="623"/>
      <c r="Z32" s="623"/>
      <c r="AA32" s="623"/>
      <c r="AB32" s="623"/>
      <c r="AC32" s="623"/>
      <c r="AD32" s="623"/>
      <c r="AE32" s="623"/>
      <c r="AF32" s="623"/>
      <c r="AG32" s="623"/>
      <c r="AN32" s="3"/>
      <c r="AO32" s="3"/>
      <c r="BC32" s="3"/>
      <c r="BD32" s="3"/>
    </row>
    <row r="33" spans="90:103" ht="7.5" customHeight="1"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</row>
    <row r="34" spans="51:103" ht="7.5" customHeight="1">
      <c r="AY34" s="2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</row>
    <row r="35" spans="51:103" ht="7.5" customHeight="1">
      <c r="AY35" s="2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</row>
    <row r="36" spans="89:103" ht="7.5" customHeight="1"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</row>
    <row r="37" spans="89:103" ht="7.5" customHeight="1"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</row>
    <row r="38" spans="51:103" ht="7.5" customHeight="1">
      <c r="AY38" s="2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</row>
    <row r="39" spans="51:103" ht="7.5" customHeight="1">
      <c r="AY39" s="2"/>
      <c r="CL39" s="6"/>
      <c r="CM39" s="18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</row>
    <row r="40" spans="2:103" s="14" customFormat="1" ht="7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2"/>
      <c r="CL40" s="6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</row>
    <row r="41" spans="2:103" s="14" customFormat="1" ht="7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6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</row>
    <row r="42" spans="2:103" s="14" customFormat="1" ht="7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</row>
    <row r="43" spans="2:103" s="14" customFormat="1" ht="7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</row>
    <row r="44" spans="2:107" s="14" customFormat="1" ht="7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</row>
    <row r="45" spans="2:108" s="14" customFormat="1" ht="7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18"/>
      <c r="CM45" s="3"/>
      <c r="CN45" s="3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</row>
    <row r="46" spans="2:125" s="14" customFormat="1" ht="7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18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</row>
    <row r="47" spans="2:139" s="14" customFormat="1" ht="7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</row>
    <row r="48" spans="2:148" s="14" customFormat="1" ht="7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</row>
    <row r="49" spans="2:140" s="14" customFormat="1" ht="7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</row>
    <row r="50" spans="2:126" s="14" customFormat="1" ht="7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6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</row>
    <row r="51" spans="2:126" s="14" customFormat="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6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</row>
    <row r="52" spans="2:125" s="14" customFormat="1" ht="7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6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</row>
    <row r="53" spans="2:126" s="14" customFormat="1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6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</row>
    <row r="56" ht="7.5" customHeight="1">
      <c r="DW56" s="2"/>
    </row>
    <row r="66" ht="7.5" customHeight="1">
      <c r="CK66" s="6"/>
    </row>
    <row r="67" ht="7.5" customHeight="1">
      <c r="CK67" s="6"/>
    </row>
    <row r="68" ht="7.5" customHeight="1">
      <c r="CK68" s="6"/>
    </row>
    <row r="69" ht="7.5" customHeight="1">
      <c r="CK69" s="6"/>
    </row>
    <row r="70" ht="7.5" customHeight="1">
      <c r="CK70" s="6"/>
    </row>
    <row r="71" ht="7.5" customHeight="1">
      <c r="CK71" s="6"/>
    </row>
    <row r="72" spans="89:91" ht="7.5" customHeight="1">
      <c r="CK72" s="6"/>
      <c r="CM72" s="2"/>
    </row>
    <row r="73" spans="89:124" ht="7.5" customHeight="1">
      <c r="CK73" s="6"/>
      <c r="DL73" s="2"/>
      <c r="DM73" s="10"/>
      <c r="DN73" s="10"/>
      <c r="DO73" s="10"/>
      <c r="DP73" s="10"/>
      <c r="DQ73" s="10"/>
      <c r="DR73" s="10"/>
      <c r="DS73" s="10"/>
      <c r="DT73" s="10"/>
    </row>
    <row r="74" spans="89:90" ht="7.5" customHeight="1">
      <c r="CK74" s="6"/>
      <c r="CL74" s="2"/>
    </row>
    <row r="75" ht="7.5" customHeight="1">
      <c r="CK75" s="6"/>
    </row>
    <row r="76" spans="2:97" s="14" customFormat="1" ht="7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6"/>
      <c r="CL76" s="3"/>
      <c r="CM76" s="3"/>
      <c r="CN76" s="3"/>
      <c r="CO76" s="3"/>
      <c r="CP76" s="3"/>
      <c r="CQ76" s="3"/>
      <c r="CR76" s="3"/>
      <c r="CS76" s="3"/>
    </row>
    <row r="77" spans="2:133" s="14" customFormat="1" ht="7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6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</row>
    <row r="78" spans="2:140" s="14" customFormat="1" ht="7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</row>
    <row r="79" spans="2:132" s="14" customFormat="1" ht="7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</row>
    <row r="80" spans="2:118" s="14" customFormat="1" ht="7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</row>
    <row r="81" spans="2:118" s="14" customFormat="1" ht="7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</row>
    <row r="82" spans="2:118" s="14" customFormat="1" ht="7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</row>
    <row r="83" spans="2:118" s="14" customFormat="1" ht="7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</row>
    <row r="84" spans="98:118" ht="7.5" customHeight="1"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</row>
    <row r="86" ht="7.5" customHeight="1">
      <c r="DQ86" s="2"/>
    </row>
    <row r="90" spans="91:97" ht="7.5" customHeight="1">
      <c r="CM90" s="2"/>
      <c r="CN90" s="2"/>
      <c r="CO90" s="2"/>
      <c r="CP90" s="2"/>
      <c r="CR90" s="14"/>
      <c r="CS90" s="14"/>
    </row>
    <row r="91" spans="2:108" s="14" customFormat="1" ht="7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2"/>
      <c r="CN91" s="2"/>
      <c r="CO91" s="2"/>
      <c r="CP91" s="2"/>
      <c r="CQ91" s="2"/>
      <c r="CR91" s="2"/>
      <c r="CS91" s="2"/>
      <c r="CT91" s="2"/>
      <c r="CW91" s="3"/>
      <c r="CX91" s="3"/>
      <c r="CY91" s="3"/>
      <c r="CZ91" s="3"/>
      <c r="DA91" s="3"/>
      <c r="DB91" s="3"/>
      <c r="DC91" s="3"/>
      <c r="DD91" s="3"/>
    </row>
    <row r="92" spans="2:121" s="14" customFormat="1" ht="7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</row>
    <row r="93" spans="2:130" s="14" customFormat="1" ht="7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</row>
    <row r="94" spans="2:135" s="14" customFormat="1" ht="7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2"/>
      <c r="CN94" s="2"/>
      <c r="CO94" s="2"/>
      <c r="CP94" s="2"/>
      <c r="CQ94" s="2"/>
      <c r="CR94" s="2"/>
      <c r="CS94" s="2"/>
      <c r="CT94" s="2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</row>
    <row r="95" spans="2:122" s="14" customFormat="1" ht="7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2"/>
      <c r="CN95" s="2"/>
      <c r="CO95" s="2"/>
      <c r="CP95" s="2"/>
      <c r="CQ95" s="2"/>
      <c r="CR95" s="2"/>
      <c r="CS95" s="2"/>
      <c r="CT95" s="2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2"/>
    </row>
    <row r="96" spans="2:122" s="14" customFormat="1" ht="7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2"/>
      <c r="CN96" s="2"/>
      <c r="CO96" s="2"/>
      <c r="CP96" s="2"/>
      <c r="CQ96" s="2"/>
      <c r="CR96" s="2"/>
      <c r="CS96" s="2"/>
      <c r="CT96" s="2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2"/>
    </row>
    <row r="97" spans="2:122" s="14" customFormat="1" ht="7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2"/>
      <c r="CN97" s="2"/>
      <c r="CO97" s="2"/>
      <c r="CP97" s="2"/>
      <c r="CQ97" s="2"/>
      <c r="CR97" s="2"/>
      <c r="CS97" s="2"/>
      <c r="CT97" s="2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</row>
    <row r="98" spans="2:122" s="14" customFormat="1" ht="7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2"/>
      <c r="CN98" s="2"/>
      <c r="CO98" s="2"/>
      <c r="CP98" s="2"/>
      <c r="CQ98" s="2"/>
      <c r="CR98" s="2"/>
      <c r="CS98" s="2"/>
      <c r="CT98" s="2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3"/>
    </row>
    <row r="99" spans="91:122" ht="7.5" customHeight="1">
      <c r="CM99" s="2"/>
      <c r="CN99" s="2"/>
      <c r="CO99" s="2"/>
      <c r="CP99" s="2"/>
      <c r="CQ99" s="2"/>
      <c r="CR99" s="2"/>
      <c r="CS99" s="2"/>
      <c r="CT99" s="2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2"/>
    </row>
    <row r="100" spans="91:122" ht="7.5" customHeight="1">
      <c r="CM100" s="2"/>
      <c r="CN100" s="2"/>
      <c r="CO100" s="2"/>
      <c r="CP100" s="2"/>
      <c r="CQ100" s="2"/>
      <c r="CR100" s="2"/>
      <c r="CS100" s="2"/>
      <c r="CT100" s="2"/>
      <c r="DR100" s="2"/>
    </row>
    <row r="101" spans="91:122" ht="7.5" customHeight="1">
      <c r="CM101" s="2"/>
      <c r="CN101" s="2"/>
      <c r="CO101" s="2"/>
      <c r="CP101" s="2"/>
      <c r="CQ101" s="2"/>
      <c r="CR101" s="2"/>
      <c r="CS101" s="2"/>
      <c r="CT101" s="2"/>
      <c r="DR101" s="2"/>
    </row>
    <row r="102" spans="91:98" ht="7.5" customHeight="1">
      <c r="CM102" s="2"/>
      <c r="CN102" s="2"/>
      <c r="CO102" s="2"/>
      <c r="CP102" s="2"/>
      <c r="CQ102" s="2"/>
      <c r="CR102" s="2"/>
      <c r="CS102" s="2"/>
      <c r="CT102" s="2"/>
    </row>
    <row r="103" spans="91:95" ht="7.5" customHeight="1">
      <c r="CM103" s="2"/>
      <c r="CN103" s="2"/>
      <c r="CO103" s="2"/>
      <c r="CP103" s="2"/>
      <c r="CQ103" s="2"/>
    </row>
    <row r="104" ht="7.5" customHeight="1">
      <c r="CQ104" s="2"/>
    </row>
  </sheetData>
  <sheetProtection/>
  <mergeCells count="102">
    <mergeCell ref="J32:AG32"/>
    <mergeCell ref="C5:P5"/>
    <mergeCell ref="C31:BA31"/>
    <mergeCell ref="S12:U14"/>
    <mergeCell ref="AQ10:AR11"/>
    <mergeCell ref="X12:Z14"/>
    <mergeCell ref="V12:W14"/>
    <mergeCell ref="AS10:AX11"/>
    <mergeCell ref="S16:Z19"/>
    <mergeCell ref="AD16:AE18"/>
    <mergeCell ref="AF16:AH18"/>
    <mergeCell ref="AI10:AP11"/>
    <mergeCell ref="C2:AX3"/>
    <mergeCell ref="C6:AX7"/>
    <mergeCell ref="C8:J11"/>
    <mergeCell ref="K8:R9"/>
    <mergeCell ref="S8:Z9"/>
    <mergeCell ref="AA8:AH9"/>
    <mergeCell ref="AI8:AP9"/>
    <mergeCell ref="AS8:AX9"/>
    <mergeCell ref="K10:R11"/>
    <mergeCell ref="S10:Z11"/>
    <mergeCell ref="AA12:AC14"/>
    <mergeCell ref="AD12:AE14"/>
    <mergeCell ref="AA10:AH11"/>
    <mergeCell ref="AF12:AH14"/>
    <mergeCell ref="P16:R18"/>
    <mergeCell ref="K12:R15"/>
    <mergeCell ref="C12:E13"/>
    <mergeCell ref="F12:J13"/>
    <mergeCell ref="C14:E15"/>
    <mergeCell ref="K16:M18"/>
    <mergeCell ref="N16:O18"/>
    <mergeCell ref="C16:E17"/>
    <mergeCell ref="F16:J17"/>
    <mergeCell ref="C18:E19"/>
    <mergeCell ref="AI16:AK18"/>
    <mergeCell ref="AL16:AM18"/>
    <mergeCell ref="AU12:AX13"/>
    <mergeCell ref="AU14:AX15"/>
    <mergeCell ref="AN16:AP18"/>
    <mergeCell ref="AR12:AT13"/>
    <mergeCell ref="AN12:AP14"/>
    <mergeCell ref="AR14:AT15"/>
    <mergeCell ref="AI12:AK14"/>
    <mergeCell ref="AL12:AM14"/>
    <mergeCell ref="AU16:AX17"/>
    <mergeCell ref="AA20:AH23"/>
    <mergeCell ref="AI20:AK22"/>
    <mergeCell ref="AU20:AX21"/>
    <mergeCell ref="AR22:AT23"/>
    <mergeCell ref="AU22:AX23"/>
    <mergeCell ref="AU18:AX19"/>
    <mergeCell ref="AA16:AC18"/>
    <mergeCell ref="AR16:AT17"/>
    <mergeCell ref="AR18:AT19"/>
    <mergeCell ref="C24:E25"/>
    <mergeCell ref="C20:E21"/>
    <mergeCell ref="AR20:AT21"/>
    <mergeCell ref="AL20:AM22"/>
    <mergeCell ref="AN20:AP22"/>
    <mergeCell ref="S20:U22"/>
    <mergeCell ref="C22:E23"/>
    <mergeCell ref="V20:W22"/>
    <mergeCell ref="K20:M22"/>
    <mergeCell ref="X20:Z22"/>
    <mergeCell ref="AQ26:AQ27"/>
    <mergeCell ref="F24:J25"/>
    <mergeCell ref="P24:R26"/>
    <mergeCell ref="K24:M26"/>
    <mergeCell ref="N24:O26"/>
    <mergeCell ref="AD24:AE26"/>
    <mergeCell ref="AR24:AT25"/>
    <mergeCell ref="C26:E26"/>
    <mergeCell ref="F26:J26"/>
    <mergeCell ref="AF24:AH26"/>
    <mergeCell ref="AI24:AP27"/>
    <mergeCell ref="S24:U26"/>
    <mergeCell ref="AR26:AT27"/>
    <mergeCell ref="V24:W26"/>
    <mergeCell ref="X24:Z26"/>
    <mergeCell ref="AA24:AC26"/>
    <mergeCell ref="F20:J21"/>
    <mergeCell ref="B12:B13"/>
    <mergeCell ref="B16:B17"/>
    <mergeCell ref="B24:B25"/>
    <mergeCell ref="AQ12:AQ13"/>
    <mergeCell ref="AQ14:AQ15"/>
    <mergeCell ref="AQ16:AQ17"/>
    <mergeCell ref="AQ18:AQ19"/>
    <mergeCell ref="N20:O22"/>
    <mergeCell ref="P20:R22"/>
    <mergeCell ref="AJ5:AX5"/>
    <mergeCell ref="AU24:AX25"/>
    <mergeCell ref="AU26:AX27"/>
    <mergeCell ref="E4:AW4"/>
    <mergeCell ref="F14:J14"/>
    <mergeCell ref="F18:J18"/>
    <mergeCell ref="F22:J22"/>
    <mergeCell ref="AQ8:AQ9"/>
    <mergeCell ref="AQ20:AQ21"/>
    <mergeCell ref="AQ22:AQ23"/>
  </mergeCells>
  <printOptions/>
  <pageMargins left="0" right="0" top="0" bottom="0" header="0.3145833333333333" footer="0.314583333333333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ER104"/>
  <sheetViews>
    <sheetView zoomScaleSheetLayoutView="100" zoomScalePageLayoutView="0" workbookViewId="0" topLeftCell="A1">
      <selection activeCell="AN5" sqref="AN5:AX5"/>
    </sheetView>
  </sheetViews>
  <sheetFormatPr defaultColWidth="1.875" defaultRowHeight="7.5" customHeight="1"/>
  <cols>
    <col min="1" max="1" width="1.875" style="3" customWidth="1"/>
    <col min="2" max="2" width="0.74609375" style="3" hidden="1" customWidth="1"/>
    <col min="3" max="5" width="1.875" style="3" hidden="1" customWidth="1"/>
    <col min="6" max="9" width="1.875" style="3" customWidth="1"/>
    <col min="10" max="10" width="6.50390625" style="3" customWidth="1"/>
    <col min="11" max="11" width="0.875" style="3" customWidth="1"/>
    <col min="12" max="18" width="1.875" style="3" customWidth="1"/>
    <col min="19" max="19" width="0.875" style="3" customWidth="1"/>
    <col min="20" max="26" width="1.875" style="3" customWidth="1"/>
    <col min="27" max="27" width="0.74609375" style="3" customWidth="1"/>
    <col min="28" max="34" width="1.875" style="3" customWidth="1"/>
    <col min="35" max="35" width="0.6171875" style="3" customWidth="1"/>
    <col min="36" max="42" width="1.875" style="3" customWidth="1"/>
    <col min="43" max="43" width="8.375" style="3" customWidth="1"/>
    <col min="44" max="16384" width="1.875" style="3" customWidth="1"/>
  </cols>
  <sheetData>
    <row r="1" ht="29.25" customHeight="1"/>
    <row r="2" spans="3:88" ht="12" customHeight="1">
      <c r="C2" s="615" t="s">
        <v>1000</v>
      </c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615"/>
      <c r="Z2" s="615"/>
      <c r="AA2" s="615"/>
      <c r="AB2" s="615"/>
      <c r="AC2" s="615"/>
      <c r="AD2" s="615"/>
      <c r="AE2" s="615"/>
      <c r="AF2" s="615"/>
      <c r="AG2" s="615"/>
      <c r="AH2" s="615"/>
      <c r="AI2" s="615"/>
      <c r="AJ2" s="615"/>
      <c r="AK2" s="615"/>
      <c r="AL2" s="615"/>
      <c r="AM2" s="615"/>
      <c r="AN2" s="615"/>
      <c r="AO2" s="615"/>
      <c r="AP2" s="615"/>
      <c r="AQ2" s="615"/>
      <c r="AR2" s="615"/>
      <c r="AS2" s="615"/>
      <c r="AT2" s="615"/>
      <c r="AU2" s="615"/>
      <c r="AV2" s="615"/>
      <c r="AW2" s="615"/>
      <c r="AX2" s="615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</row>
    <row r="3" spans="3:88" ht="12" customHeight="1"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615"/>
      <c r="AI3" s="615"/>
      <c r="AJ3" s="615"/>
      <c r="AK3" s="615"/>
      <c r="AL3" s="615"/>
      <c r="AM3" s="615"/>
      <c r="AN3" s="615"/>
      <c r="AO3" s="615"/>
      <c r="AP3" s="615"/>
      <c r="AQ3" s="615"/>
      <c r="AR3" s="615"/>
      <c r="AS3" s="615"/>
      <c r="AT3" s="615"/>
      <c r="AU3" s="615"/>
      <c r="AV3" s="615"/>
      <c r="AW3" s="615"/>
      <c r="AX3" s="615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</row>
    <row r="4" spans="3:88" ht="46.5" customHeight="1">
      <c r="C4" s="38"/>
      <c r="D4" s="38"/>
      <c r="E4" s="506" t="s">
        <v>1001</v>
      </c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506"/>
      <c r="AD4" s="506"/>
      <c r="AE4" s="506"/>
      <c r="AF4" s="506"/>
      <c r="AG4" s="506"/>
      <c r="AH4" s="506"/>
      <c r="AI4" s="506"/>
      <c r="AJ4" s="506"/>
      <c r="AK4" s="506"/>
      <c r="AL4" s="506"/>
      <c r="AM4" s="506"/>
      <c r="AN4" s="506"/>
      <c r="AO4" s="506"/>
      <c r="AP4" s="506"/>
      <c r="AQ4" s="506"/>
      <c r="AR4" s="506"/>
      <c r="AS4" s="506"/>
      <c r="AT4" s="506"/>
      <c r="AU4" s="506"/>
      <c r="AV4" s="506"/>
      <c r="AW4" s="506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</row>
    <row r="5" spans="3:88" ht="46.5" customHeight="1">
      <c r="C5" s="624" t="s">
        <v>1002</v>
      </c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497" t="s">
        <v>1248</v>
      </c>
      <c r="AO5" s="497"/>
      <c r="AP5" s="497"/>
      <c r="AQ5" s="497"/>
      <c r="AR5" s="497"/>
      <c r="AS5" s="497"/>
      <c r="AT5" s="497"/>
      <c r="AU5" s="497"/>
      <c r="AV5" s="497"/>
      <c r="AW5" s="497"/>
      <c r="AX5" s="497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</row>
    <row r="6" spans="3:50" ht="12" customHeight="1">
      <c r="C6" s="616" t="s">
        <v>1004</v>
      </c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6"/>
      <c r="T6" s="616"/>
      <c r="U6" s="616"/>
      <c r="V6" s="616"/>
      <c r="W6" s="616"/>
      <c r="X6" s="616"/>
      <c r="Y6" s="616"/>
      <c r="Z6" s="616"/>
      <c r="AA6" s="616"/>
      <c r="AB6" s="616"/>
      <c r="AC6" s="616"/>
      <c r="AD6" s="616"/>
      <c r="AE6" s="616"/>
      <c r="AF6" s="616"/>
      <c r="AG6" s="616"/>
      <c r="AH6" s="616"/>
      <c r="AI6" s="616"/>
      <c r="AJ6" s="616"/>
      <c r="AK6" s="616"/>
      <c r="AL6" s="616"/>
      <c r="AM6" s="616"/>
      <c r="AN6" s="616"/>
      <c r="AO6" s="616"/>
      <c r="AP6" s="616"/>
      <c r="AQ6" s="616"/>
      <c r="AR6" s="616"/>
      <c r="AS6" s="616"/>
      <c r="AT6" s="616"/>
      <c r="AU6" s="616"/>
      <c r="AV6" s="616"/>
      <c r="AW6" s="616"/>
      <c r="AX6" s="616"/>
    </row>
    <row r="7" spans="3:50" ht="22.5" customHeight="1"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7"/>
      <c r="R7" s="617"/>
      <c r="S7" s="617"/>
      <c r="T7" s="617"/>
      <c r="U7" s="617"/>
      <c r="V7" s="617"/>
      <c r="W7" s="617"/>
      <c r="X7" s="617"/>
      <c r="Y7" s="617"/>
      <c r="Z7" s="617"/>
      <c r="AA7" s="617"/>
      <c r="AB7" s="617"/>
      <c r="AC7" s="617"/>
      <c r="AD7" s="617"/>
      <c r="AE7" s="617"/>
      <c r="AF7" s="617"/>
      <c r="AG7" s="617"/>
      <c r="AH7" s="617"/>
      <c r="AI7" s="617"/>
      <c r="AJ7" s="617"/>
      <c r="AK7" s="617"/>
      <c r="AL7" s="617"/>
      <c r="AM7" s="617"/>
      <c r="AN7" s="617"/>
      <c r="AO7" s="617"/>
      <c r="AP7" s="617"/>
      <c r="AQ7" s="617"/>
      <c r="AR7" s="617"/>
      <c r="AS7" s="617"/>
      <c r="AT7" s="617"/>
      <c r="AU7" s="617"/>
      <c r="AV7" s="617"/>
      <c r="AW7" s="617"/>
      <c r="AX7" s="617"/>
    </row>
    <row r="8" spans="1:50" ht="18.75" customHeight="1">
      <c r="A8" s="13"/>
      <c r="C8" s="545" t="s">
        <v>14</v>
      </c>
      <c r="D8" s="508"/>
      <c r="E8" s="508"/>
      <c r="F8" s="508"/>
      <c r="G8" s="508"/>
      <c r="H8" s="508"/>
      <c r="I8" s="508"/>
      <c r="J8" s="508"/>
      <c r="K8" s="619" t="str">
        <f>F12</f>
        <v>福永裕美</v>
      </c>
      <c r="L8" s="620"/>
      <c r="M8" s="620"/>
      <c r="N8" s="620"/>
      <c r="O8" s="620"/>
      <c r="P8" s="620"/>
      <c r="Q8" s="620"/>
      <c r="R8" s="621"/>
      <c r="S8" s="556" t="str">
        <f>F16</f>
        <v>吉岡京子</v>
      </c>
      <c r="T8" s="508"/>
      <c r="U8" s="508"/>
      <c r="V8" s="508"/>
      <c r="W8" s="508"/>
      <c r="X8" s="508"/>
      <c r="Y8" s="508"/>
      <c r="Z8" s="508"/>
      <c r="AA8" s="556" t="str">
        <f>F20</f>
        <v>谷寿子</v>
      </c>
      <c r="AB8" s="508"/>
      <c r="AC8" s="508"/>
      <c r="AD8" s="508"/>
      <c r="AE8" s="508"/>
      <c r="AF8" s="508"/>
      <c r="AG8" s="508"/>
      <c r="AH8" s="523"/>
      <c r="AI8" s="508" t="str">
        <f>F24</f>
        <v>岸　清子</v>
      </c>
      <c r="AJ8" s="508"/>
      <c r="AK8" s="508"/>
      <c r="AL8" s="508"/>
      <c r="AM8" s="508"/>
      <c r="AN8" s="508"/>
      <c r="AO8" s="508"/>
      <c r="AP8" s="613"/>
      <c r="AQ8" s="509">
        <f>IF(AQ14&lt;&gt;"","取得","")</f>
      </c>
      <c r="AR8" s="36"/>
      <c r="AS8" s="620" t="s">
        <v>15</v>
      </c>
      <c r="AT8" s="620"/>
      <c r="AU8" s="620"/>
      <c r="AV8" s="620"/>
      <c r="AW8" s="620"/>
      <c r="AX8" s="622"/>
    </row>
    <row r="9" spans="1:50" ht="18.75" customHeight="1">
      <c r="A9" s="13"/>
      <c r="C9" s="545"/>
      <c r="D9" s="508"/>
      <c r="E9" s="508"/>
      <c r="F9" s="508"/>
      <c r="G9" s="508"/>
      <c r="H9" s="508"/>
      <c r="I9" s="508"/>
      <c r="J9" s="508"/>
      <c r="K9" s="556"/>
      <c r="L9" s="508"/>
      <c r="M9" s="508"/>
      <c r="N9" s="508"/>
      <c r="O9" s="508"/>
      <c r="P9" s="508"/>
      <c r="Q9" s="508"/>
      <c r="R9" s="523"/>
      <c r="S9" s="556"/>
      <c r="T9" s="508"/>
      <c r="U9" s="508"/>
      <c r="V9" s="508"/>
      <c r="W9" s="508"/>
      <c r="X9" s="508"/>
      <c r="Y9" s="508"/>
      <c r="Z9" s="508"/>
      <c r="AA9" s="556"/>
      <c r="AB9" s="508"/>
      <c r="AC9" s="508"/>
      <c r="AD9" s="508"/>
      <c r="AE9" s="508"/>
      <c r="AF9" s="508"/>
      <c r="AG9" s="508"/>
      <c r="AH9" s="523"/>
      <c r="AI9" s="508"/>
      <c r="AJ9" s="508"/>
      <c r="AK9" s="508"/>
      <c r="AL9" s="508"/>
      <c r="AM9" s="508"/>
      <c r="AN9" s="508"/>
      <c r="AO9" s="508"/>
      <c r="AP9" s="613"/>
      <c r="AQ9" s="510"/>
      <c r="AS9" s="508"/>
      <c r="AT9" s="508"/>
      <c r="AU9" s="508"/>
      <c r="AV9" s="508"/>
      <c r="AW9" s="508"/>
      <c r="AX9" s="517"/>
    </row>
    <row r="10" spans="1:50" ht="18.75" customHeight="1">
      <c r="A10" s="13"/>
      <c r="C10" s="545"/>
      <c r="D10" s="508"/>
      <c r="E10" s="508"/>
      <c r="F10" s="508"/>
      <c r="G10" s="508"/>
      <c r="H10" s="508"/>
      <c r="I10" s="508"/>
      <c r="J10" s="508"/>
      <c r="K10" s="556" t="str">
        <f>F14</f>
        <v>Ｋテニスカレッジ</v>
      </c>
      <c r="L10" s="508"/>
      <c r="M10" s="508"/>
      <c r="N10" s="508"/>
      <c r="O10" s="508"/>
      <c r="P10" s="508"/>
      <c r="Q10" s="508"/>
      <c r="R10" s="523"/>
      <c r="S10" s="556" t="str">
        <f>F18</f>
        <v>フレンズ</v>
      </c>
      <c r="T10" s="508"/>
      <c r="U10" s="508"/>
      <c r="V10" s="508"/>
      <c r="W10" s="508"/>
      <c r="X10" s="508"/>
      <c r="Y10" s="508"/>
      <c r="Z10" s="508"/>
      <c r="AA10" s="556" t="str">
        <f>F22</f>
        <v>Ｋテニスカレッジ</v>
      </c>
      <c r="AB10" s="508"/>
      <c r="AC10" s="508"/>
      <c r="AD10" s="508"/>
      <c r="AE10" s="508"/>
      <c r="AF10" s="508"/>
      <c r="AG10" s="508"/>
      <c r="AH10" s="523"/>
      <c r="AI10" s="508" t="str">
        <f>F26</f>
        <v>一般</v>
      </c>
      <c r="AJ10" s="508"/>
      <c r="AK10" s="508"/>
      <c r="AL10" s="508"/>
      <c r="AM10" s="508"/>
      <c r="AN10" s="508"/>
      <c r="AO10" s="508"/>
      <c r="AP10" s="613"/>
      <c r="AQ10" s="510">
        <f>IF(AQ14&lt;&gt;"","ゲーム率","")</f>
      </c>
      <c r="AR10" s="508"/>
      <c r="AS10" s="508" t="s">
        <v>16</v>
      </c>
      <c r="AT10" s="508"/>
      <c r="AU10" s="508"/>
      <c r="AV10" s="508"/>
      <c r="AW10" s="508"/>
      <c r="AX10" s="517"/>
    </row>
    <row r="11" spans="1:50" ht="18.75" customHeight="1">
      <c r="A11" s="13"/>
      <c r="C11" s="618"/>
      <c r="D11" s="573"/>
      <c r="E11" s="573"/>
      <c r="F11" s="573"/>
      <c r="G11" s="573"/>
      <c r="H11" s="573"/>
      <c r="I11" s="573"/>
      <c r="J11" s="573"/>
      <c r="K11" s="604"/>
      <c r="L11" s="573"/>
      <c r="M11" s="573"/>
      <c r="N11" s="573"/>
      <c r="O11" s="573"/>
      <c r="P11" s="573"/>
      <c r="Q11" s="573"/>
      <c r="R11" s="605"/>
      <c r="S11" s="604"/>
      <c r="T11" s="573"/>
      <c r="U11" s="573"/>
      <c r="V11" s="573"/>
      <c r="W11" s="573"/>
      <c r="X11" s="573"/>
      <c r="Y11" s="573"/>
      <c r="Z11" s="573"/>
      <c r="AA11" s="604"/>
      <c r="AB11" s="573"/>
      <c r="AC11" s="573"/>
      <c r="AD11" s="573"/>
      <c r="AE11" s="573"/>
      <c r="AF11" s="573"/>
      <c r="AG11" s="573"/>
      <c r="AH11" s="605"/>
      <c r="AI11" s="573"/>
      <c r="AJ11" s="573"/>
      <c r="AK11" s="573"/>
      <c r="AL11" s="573"/>
      <c r="AM11" s="573"/>
      <c r="AN11" s="573"/>
      <c r="AO11" s="573"/>
      <c r="AP11" s="614"/>
      <c r="AQ11" s="625"/>
      <c r="AR11" s="573"/>
      <c r="AS11" s="573"/>
      <c r="AT11" s="573"/>
      <c r="AU11" s="573"/>
      <c r="AV11" s="573"/>
      <c r="AW11" s="573"/>
      <c r="AX11" s="626"/>
    </row>
    <row r="12" spans="1:51" s="2" customFormat="1" ht="18.75" customHeight="1">
      <c r="A12" s="279"/>
      <c r="B12" s="633">
        <f>AU14</f>
        <v>3</v>
      </c>
      <c r="C12" s="544" t="s">
        <v>1005</v>
      </c>
      <c r="D12" s="515"/>
      <c r="E12" s="515"/>
      <c r="F12" s="515" t="str">
        <f>IF(C12="ここに","",VLOOKUP(C12,'登録ナンバー'!$F$4:$I$609,2,0))</f>
        <v>福永裕美</v>
      </c>
      <c r="G12" s="515"/>
      <c r="H12" s="515"/>
      <c r="I12" s="515"/>
      <c r="J12" s="522"/>
      <c r="K12" s="634" t="str">
        <f>IF(S12="","丸付き数字は試合順番","")</f>
        <v>丸付き数字は試合順番</v>
      </c>
      <c r="L12" s="635"/>
      <c r="M12" s="635"/>
      <c r="N12" s="635"/>
      <c r="O12" s="635"/>
      <c r="P12" s="635"/>
      <c r="Q12" s="635"/>
      <c r="R12" s="636"/>
      <c r="S12" s="571"/>
      <c r="T12" s="546"/>
      <c r="U12" s="546"/>
      <c r="V12" s="546"/>
      <c r="W12" s="546" t="s">
        <v>18</v>
      </c>
      <c r="X12" s="546" t="s">
        <v>1245</v>
      </c>
      <c r="Y12" s="546"/>
      <c r="Z12" s="610"/>
      <c r="AA12" s="571"/>
      <c r="AB12" s="546"/>
      <c r="AC12" s="546"/>
      <c r="AD12" s="546"/>
      <c r="AE12" s="546" t="s">
        <v>18</v>
      </c>
      <c r="AF12" s="546" t="s">
        <v>1245</v>
      </c>
      <c r="AG12" s="546"/>
      <c r="AH12" s="610"/>
      <c r="AI12" s="571"/>
      <c r="AJ12" s="546"/>
      <c r="AK12" s="546"/>
      <c r="AL12" s="546"/>
      <c r="AM12" s="546" t="s">
        <v>18</v>
      </c>
      <c r="AN12" s="546" t="s">
        <v>1245</v>
      </c>
      <c r="AO12" s="546"/>
      <c r="AP12" s="610"/>
      <c r="AQ12" s="511">
        <f>IF(COUNTIF(AR12:AT25,1)=2,"直接対決","")</f>
      </c>
      <c r="AR12" s="524">
        <f>COUNTIF(K12:AP13,"⑥")+COUNTIF(K12:AP13,"⑦")</f>
        <v>0</v>
      </c>
      <c r="AS12" s="524"/>
      <c r="AT12" s="524"/>
      <c r="AU12" s="498">
        <f>IF(S12="","",3-AR12)</f>
      </c>
      <c r="AV12" s="498"/>
      <c r="AW12" s="498"/>
      <c r="AX12" s="499"/>
      <c r="AY12" s="8"/>
    </row>
    <row r="13" spans="1:51" s="2" customFormat="1" ht="18.75" customHeight="1">
      <c r="A13" s="279"/>
      <c r="B13" s="633"/>
      <c r="C13" s="545"/>
      <c r="D13" s="508"/>
      <c r="E13" s="508"/>
      <c r="F13" s="508"/>
      <c r="G13" s="508"/>
      <c r="H13" s="508"/>
      <c r="I13" s="508"/>
      <c r="J13" s="523"/>
      <c r="K13" s="637"/>
      <c r="L13" s="638"/>
      <c r="M13" s="638"/>
      <c r="N13" s="638"/>
      <c r="O13" s="638"/>
      <c r="P13" s="638"/>
      <c r="Q13" s="638"/>
      <c r="R13" s="639"/>
      <c r="S13" s="572"/>
      <c r="T13" s="547"/>
      <c r="U13" s="547"/>
      <c r="V13" s="547"/>
      <c r="W13" s="547"/>
      <c r="X13" s="547"/>
      <c r="Y13" s="547"/>
      <c r="Z13" s="611"/>
      <c r="AA13" s="572"/>
      <c r="AB13" s="547"/>
      <c r="AC13" s="547"/>
      <c r="AD13" s="547"/>
      <c r="AE13" s="547"/>
      <c r="AF13" s="547"/>
      <c r="AG13" s="547"/>
      <c r="AH13" s="611"/>
      <c r="AI13" s="572"/>
      <c r="AJ13" s="547"/>
      <c r="AK13" s="547"/>
      <c r="AL13" s="547"/>
      <c r="AM13" s="547"/>
      <c r="AN13" s="547"/>
      <c r="AO13" s="547"/>
      <c r="AP13" s="611"/>
      <c r="AQ13" s="512"/>
      <c r="AR13" s="525"/>
      <c r="AS13" s="525"/>
      <c r="AT13" s="525"/>
      <c r="AU13" s="500"/>
      <c r="AV13" s="500"/>
      <c r="AW13" s="500"/>
      <c r="AX13" s="501"/>
      <c r="AY13" s="8"/>
    </row>
    <row r="14" spans="1:51" ht="18.75" customHeight="1">
      <c r="A14" s="13"/>
      <c r="C14" s="545" t="s">
        <v>19</v>
      </c>
      <c r="D14" s="508"/>
      <c r="E14" s="508"/>
      <c r="F14" s="508" t="str">
        <f>IF(C12="ここに","",VLOOKUP(C12,'登録ナンバー'!$F$4:$I$609,3,0))</f>
        <v>Ｋテニスカレッジ</v>
      </c>
      <c r="G14" s="508"/>
      <c r="H14" s="508"/>
      <c r="I14" s="508"/>
      <c r="J14" s="523"/>
      <c r="K14" s="637"/>
      <c r="L14" s="638"/>
      <c r="M14" s="638"/>
      <c r="N14" s="638"/>
      <c r="O14" s="638"/>
      <c r="P14" s="638"/>
      <c r="Q14" s="638"/>
      <c r="R14" s="639"/>
      <c r="S14" s="572"/>
      <c r="T14" s="547"/>
      <c r="U14" s="547"/>
      <c r="V14" s="547"/>
      <c r="W14" s="547"/>
      <c r="X14" s="547"/>
      <c r="Y14" s="547"/>
      <c r="Z14" s="611"/>
      <c r="AA14" s="572"/>
      <c r="AB14" s="547"/>
      <c r="AC14" s="547"/>
      <c r="AD14" s="547"/>
      <c r="AE14" s="547"/>
      <c r="AF14" s="547"/>
      <c r="AG14" s="547"/>
      <c r="AH14" s="611"/>
      <c r="AI14" s="572"/>
      <c r="AJ14" s="547"/>
      <c r="AK14" s="547"/>
      <c r="AL14" s="547"/>
      <c r="AM14" s="547"/>
      <c r="AN14" s="547"/>
      <c r="AO14" s="547"/>
      <c r="AP14" s="611"/>
      <c r="AQ14" s="513">
        <f>IF(OR(COUNTIF(AR12:AT25,2)=3,COUNTIF(AR12:AT25,1)=3),(S15+AA15+AI15)/(S15+AA15+X12+AF12+AN12+AI15),"")</f>
      </c>
      <c r="AR14" s="538"/>
      <c r="AS14" s="538"/>
      <c r="AT14" s="538"/>
      <c r="AU14" s="502">
        <f>IF(AQ14&lt;&gt;"",RANK(AQ14,AQ14:AQ27),RANK(AR12,AR12:AT25))</f>
        <v>3</v>
      </c>
      <c r="AV14" s="502"/>
      <c r="AW14" s="502"/>
      <c r="AX14" s="503"/>
      <c r="AY14" s="12"/>
    </row>
    <row r="15" spans="1:51" ht="5.25" customHeight="1" hidden="1">
      <c r="A15" s="13"/>
      <c r="C15" s="545"/>
      <c r="D15" s="508"/>
      <c r="E15" s="508"/>
      <c r="F15" s="2"/>
      <c r="G15" s="2"/>
      <c r="H15" s="2"/>
      <c r="I15" s="2"/>
      <c r="J15" s="2"/>
      <c r="K15" s="640"/>
      <c r="L15" s="641"/>
      <c r="M15" s="641"/>
      <c r="N15" s="641"/>
      <c r="O15" s="641"/>
      <c r="P15" s="641"/>
      <c r="Q15" s="641"/>
      <c r="R15" s="642"/>
      <c r="S15" s="327">
        <f>IF(S12="⑦","7",IF(S12="⑥","6",S12))</f>
        <v>0</v>
      </c>
      <c r="T15" s="320"/>
      <c r="U15" s="320"/>
      <c r="V15" s="320"/>
      <c r="W15" s="320"/>
      <c r="X15" s="320"/>
      <c r="Y15" s="320"/>
      <c r="Z15" s="320"/>
      <c r="AA15" s="327">
        <f>IF(AA12="⑦","7",IF(AA12="⑥","6",AA12))</f>
        <v>0</v>
      </c>
      <c r="AB15" s="320"/>
      <c r="AC15" s="320"/>
      <c r="AD15" s="320"/>
      <c r="AE15" s="320"/>
      <c r="AF15" s="320"/>
      <c r="AG15" s="320"/>
      <c r="AH15" s="324"/>
      <c r="AI15" s="320">
        <f>IF(AI12="⑦","7",IF(AI12="⑥","6",AI12))</f>
        <v>0</v>
      </c>
      <c r="AJ15" s="320"/>
      <c r="AK15" s="320"/>
      <c r="AL15" s="320"/>
      <c r="AM15" s="320"/>
      <c r="AN15" s="320"/>
      <c r="AO15" s="320"/>
      <c r="AP15" s="324"/>
      <c r="AQ15" s="514"/>
      <c r="AR15" s="570"/>
      <c r="AS15" s="570"/>
      <c r="AT15" s="570"/>
      <c r="AU15" s="504"/>
      <c r="AV15" s="504"/>
      <c r="AW15" s="504"/>
      <c r="AX15" s="505"/>
      <c r="AY15" s="12"/>
    </row>
    <row r="16" spans="1:51" ht="18.75" customHeight="1">
      <c r="A16" s="13"/>
      <c r="B16" s="516">
        <f>AU18</f>
        <v>1</v>
      </c>
      <c r="C16" s="544" t="s">
        <v>1007</v>
      </c>
      <c r="D16" s="515"/>
      <c r="E16" s="515"/>
      <c r="F16" s="603" t="s">
        <v>1008</v>
      </c>
      <c r="G16" s="603"/>
      <c r="H16" s="603"/>
      <c r="I16" s="603"/>
      <c r="J16" s="650"/>
      <c r="K16" s="652">
        <f>IF(S12="","",IF(AND(X12=6,S12&lt;&gt;"⑦"),"⑥",IF(X12=7,"⑦",X12)))</f>
      </c>
      <c r="L16" s="603"/>
      <c r="M16" s="603"/>
      <c r="N16" s="603"/>
      <c r="O16" s="603" t="s">
        <v>18</v>
      </c>
      <c r="P16" s="603" t="s">
        <v>1246</v>
      </c>
      <c r="Q16" s="603"/>
      <c r="R16" s="650"/>
      <c r="S16" s="644"/>
      <c r="T16" s="645"/>
      <c r="U16" s="645"/>
      <c r="V16" s="645"/>
      <c r="W16" s="645"/>
      <c r="X16" s="645"/>
      <c r="Y16" s="645"/>
      <c r="Z16" s="645"/>
      <c r="AA16" s="606" t="s">
        <v>1059</v>
      </c>
      <c r="AB16" s="592"/>
      <c r="AC16" s="592"/>
      <c r="AD16" s="592"/>
      <c r="AE16" s="592" t="s">
        <v>18</v>
      </c>
      <c r="AF16" s="592">
        <v>1</v>
      </c>
      <c r="AG16" s="592"/>
      <c r="AH16" s="608"/>
      <c r="AI16" s="606" t="s">
        <v>1059</v>
      </c>
      <c r="AJ16" s="592"/>
      <c r="AK16" s="592"/>
      <c r="AL16" s="592"/>
      <c r="AM16" s="592" t="s">
        <v>18</v>
      </c>
      <c r="AN16" s="592">
        <v>4</v>
      </c>
      <c r="AO16" s="592"/>
      <c r="AP16" s="656"/>
      <c r="AQ16" s="518">
        <f>IF(COUNTIF(AR12:AT27,1)=2,"直接対決","")</f>
      </c>
      <c r="AR16" s="582">
        <v>2</v>
      </c>
      <c r="AS16" s="582"/>
      <c r="AT16" s="582"/>
      <c r="AU16" s="574">
        <v>0</v>
      </c>
      <c r="AV16" s="574"/>
      <c r="AW16" s="574"/>
      <c r="AX16" s="575"/>
      <c r="AY16" s="12"/>
    </row>
    <row r="17" spans="1:50" ht="18.75" customHeight="1">
      <c r="A17" s="13"/>
      <c r="B17" s="516"/>
      <c r="C17" s="545"/>
      <c r="D17" s="508"/>
      <c r="E17" s="508"/>
      <c r="F17" s="507"/>
      <c r="G17" s="507"/>
      <c r="H17" s="507"/>
      <c r="I17" s="507"/>
      <c r="J17" s="651"/>
      <c r="K17" s="653"/>
      <c r="L17" s="507"/>
      <c r="M17" s="507"/>
      <c r="N17" s="507"/>
      <c r="O17" s="507"/>
      <c r="P17" s="507"/>
      <c r="Q17" s="507"/>
      <c r="R17" s="651"/>
      <c r="S17" s="646"/>
      <c r="T17" s="647"/>
      <c r="U17" s="647"/>
      <c r="V17" s="647"/>
      <c r="W17" s="647"/>
      <c r="X17" s="647"/>
      <c r="Y17" s="647"/>
      <c r="Z17" s="647"/>
      <c r="AA17" s="607"/>
      <c r="AB17" s="593"/>
      <c r="AC17" s="593"/>
      <c r="AD17" s="593"/>
      <c r="AE17" s="593"/>
      <c r="AF17" s="593"/>
      <c r="AG17" s="593"/>
      <c r="AH17" s="609"/>
      <c r="AI17" s="607"/>
      <c r="AJ17" s="593"/>
      <c r="AK17" s="593"/>
      <c r="AL17" s="593"/>
      <c r="AM17" s="593"/>
      <c r="AN17" s="593"/>
      <c r="AO17" s="593"/>
      <c r="AP17" s="657"/>
      <c r="AQ17" s="519"/>
      <c r="AR17" s="583"/>
      <c r="AS17" s="583"/>
      <c r="AT17" s="583"/>
      <c r="AU17" s="576"/>
      <c r="AV17" s="576"/>
      <c r="AW17" s="576"/>
      <c r="AX17" s="577"/>
    </row>
    <row r="18" spans="1:50" ht="18.75" customHeight="1">
      <c r="A18" s="13"/>
      <c r="B18" s="13"/>
      <c r="C18" s="545" t="s">
        <v>19</v>
      </c>
      <c r="D18" s="508"/>
      <c r="E18" s="508"/>
      <c r="F18" s="507" t="s">
        <v>357</v>
      </c>
      <c r="G18" s="507"/>
      <c r="H18" s="507"/>
      <c r="I18" s="507"/>
      <c r="J18" s="651"/>
      <c r="K18" s="653"/>
      <c r="L18" s="507"/>
      <c r="M18" s="507"/>
      <c r="N18" s="507"/>
      <c r="O18" s="507"/>
      <c r="P18" s="507"/>
      <c r="Q18" s="507"/>
      <c r="R18" s="651"/>
      <c r="S18" s="646"/>
      <c r="T18" s="647"/>
      <c r="U18" s="647"/>
      <c r="V18" s="647"/>
      <c r="W18" s="647"/>
      <c r="X18" s="647"/>
      <c r="Y18" s="647"/>
      <c r="Z18" s="647"/>
      <c r="AA18" s="607"/>
      <c r="AB18" s="593"/>
      <c r="AC18" s="593"/>
      <c r="AD18" s="593"/>
      <c r="AE18" s="593"/>
      <c r="AF18" s="659"/>
      <c r="AG18" s="659"/>
      <c r="AH18" s="660"/>
      <c r="AI18" s="607"/>
      <c r="AJ18" s="593"/>
      <c r="AK18" s="593"/>
      <c r="AL18" s="593"/>
      <c r="AM18" s="593"/>
      <c r="AN18" s="593"/>
      <c r="AO18" s="593"/>
      <c r="AP18" s="657"/>
      <c r="AQ18" s="520">
        <f>IF(OR(COUNTIF(AR12:AT25,2)=3,COUNTIF(AR12:AT25,1)=3),(K19+AA19+AI19)/(K19+AA19+P16+AF16+AN16+AI19),"")</f>
      </c>
      <c r="AR18" s="507"/>
      <c r="AS18" s="507"/>
      <c r="AT18" s="507"/>
      <c r="AU18" s="578">
        <f>IF(AQ18&lt;&gt;"",RANK(AQ18,AQ14:AQ27),RANK(AR16,AR12:AT25))</f>
        <v>1</v>
      </c>
      <c r="AV18" s="578"/>
      <c r="AW18" s="578"/>
      <c r="AX18" s="579"/>
    </row>
    <row r="19" spans="1:50" ht="4.5" customHeight="1" hidden="1">
      <c r="A19" s="13"/>
      <c r="B19" s="13"/>
      <c r="C19" s="545"/>
      <c r="D19" s="508"/>
      <c r="E19" s="508"/>
      <c r="F19" s="325"/>
      <c r="G19" s="325"/>
      <c r="H19" s="325"/>
      <c r="I19" s="325"/>
      <c r="J19" s="325"/>
      <c r="K19" s="337">
        <f>IF(K16="⑦","7",IF(K16="⑥","6",K16))</f>
      </c>
      <c r="L19" s="338"/>
      <c r="M19" s="338"/>
      <c r="N19" s="338"/>
      <c r="O19" s="338"/>
      <c r="P19" s="338"/>
      <c r="Q19" s="338"/>
      <c r="R19" s="339"/>
      <c r="S19" s="648"/>
      <c r="T19" s="649"/>
      <c r="U19" s="649"/>
      <c r="V19" s="649"/>
      <c r="W19" s="649"/>
      <c r="X19" s="649"/>
      <c r="Y19" s="649"/>
      <c r="Z19" s="649"/>
      <c r="AA19" s="330" t="str">
        <f>IF(AA16="⑦","7",IF(AA16="⑥","6",AA16))</f>
        <v>⑧</v>
      </c>
      <c r="AB19" s="331"/>
      <c r="AC19" s="331"/>
      <c r="AD19" s="331"/>
      <c r="AE19" s="331"/>
      <c r="AF19" s="331"/>
      <c r="AG19" s="331"/>
      <c r="AH19" s="332"/>
      <c r="AI19" s="331" t="str">
        <f>IF(AI16="⑦","7",IF(AI16="⑥","6",AI16))</f>
        <v>⑧</v>
      </c>
      <c r="AJ19" s="331"/>
      <c r="AK19" s="331"/>
      <c r="AL19" s="331"/>
      <c r="AM19" s="331"/>
      <c r="AN19" s="331"/>
      <c r="AO19" s="331"/>
      <c r="AP19" s="340"/>
      <c r="AQ19" s="521"/>
      <c r="AR19" s="661"/>
      <c r="AS19" s="661"/>
      <c r="AT19" s="661"/>
      <c r="AU19" s="580"/>
      <c r="AV19" s="580"/>
      <c r="AW19" s="580"/>
      <c r="AX19" s="581"/>
    </row>
    <row r="20" spans="1:50" ht="18.75" customHeight="1">
      <c r="A20" s="13"/>
      <c r="B20" s="13"/>
      <c r="C20" s="544" t="s">
        <v>1006</v>
      </c>
      <c r="D20" s="515"/>
      <c r="E20" s="515"/>
      <c r="F20" s="515" t="str">
        <f>IF(C20="ここに","",VLOOKUP(C20,'登録ナンバー'!$F$4:$I$609,2,0))</f>
        <v>谷寿子</v>
      </c>
      <c r="G20" s="515"/>
      <c r="H20" s="515"/>
      <c r="I20" s="515"/>
      <c r="J20" s="522"/>
      <c r="K20" s="555">
        <f>IF($S$12="","",IF(AND(AF12=6,AA12&lt;&gt;"⑦"),"⑥",IF(AF12=7,"⑦",AF12)))</f>
      </c>
      <c r="L20" s="515"/>
      <c r="M20" s="515"/>
      <c r="N20" s="515"/>
      <c r="O20" s="515" t="s">
        <v>18</v>
      </c>
      <c r="P20" s="515" t="s">
        <v>1246</v>
      </c>
      <c r="Q20" s="515"/>
      <c r="R20" s="522"/>
      <c r="S20" s="555">
        <v>1</v>
      </c>
      <c r="T20" s="515"/>
      <c r="U20" s="515"/>
      <c r="V20" s="515"/>
      <c r="W20" s="515" t="s">
        <v>18</v>
      </c>
      <c r="X20" s="515">
        <v>8</v>
      </c>
      <c r="Y20" s="515"/>
      <c r="Z20" s="515"/>
      <c r="AA20" s="557"/>
      <c r="AB20" s="558"/>
      <c r="AC20" s="558"/>
      <c r="AD20" s="558"/>
      <c r="AE20" s="558"/>
      <c r="AF20" s="558"/>
      <c r="AG20" s="532"/>
      <c r="AH20" s="559"/>
      <c r="AI20" s="571">
        <v>2</v>
      </c>
      <c r="AJ20" s="546"/>
      <c r="AK20" s="546"/>
      <c r="AL20" s="546"/>
      <c r="AM20" s="546" t="s">
        <v>18</v>
      </c>
      <c r="AN20" s="546">
        <v>8</v>
      </c>
      <c r="AO20" s="546"/>
      <c r="AP20" s="654"/>
      <c r="AQ20" s="511">
        <f>IF(COUNTIF(AR12:AT27,1)=2,"直接対決","")</f>
      </c>
      <c r="AR20" s="524">
        <f>COUNTIF(K20:AP21,"⑥")+COUNTIF(K20:AP21,"⑦")</f>
        <v>0</v>
      </c>
      <c r="AS20" s="524"/>
      <c r="AT20" s="524"/>
      <c r="AU20" s="498">
        <v>2</v>
      </c>
      <c r="AV20" s="498"/>
      <c r="AW20" s="498"/>
      <c r="AX20" s="499"/>
    </row>
    <row r="21" spans="1:50" ht="18.75" customHeight="1">
      <c r="A21" s="13"/>
      <c r="B21" s="13"/>
      <c r="C21" s="545"/>
      <c r="D21" s="508"/>
      <c r="E21" s="508"/>
      <c r="F21" s="508"/>
      <c r="G21" s="508"/>
      <c r="H21" s="508"/>
      <c r="I21" s="508"/>
      <c r="J21" s="523"/>
      <c r="K21" s="556"/>
      <c r="L21" s="508"/>
      <c r="M21" s="508"/>
      <c r="N21" s="508"/>
      <c r="O21" s="508"/>
      <c r="P21" s="508"/>
      <c r="Q21" s="508"/>
      <c r="R21" s="523"/>
      <c r="S21" s="556"/>
      <c r="T21" s="508"/>
      <c r="U21" s="508"/>
      <c r="V21" s="508"/>
      <c r="W21" s="508"/>
      <c r="X21" s="508"/>
      <c r="Y21" s="508"/>
      <c r="Z21" s="508"/>
      <c r="AA21" s="560"/>
      <c r="AB21" s="532"/>
      <c r="AC21" s="532"/>
      <c r="AD21" s="532"/>
      <c r="AE21" s="532"/>
      <c r="AF21" s="532"/>
      <c r="AG21" s="532"/>
      <c r="AH21" s="559"/>
      <c r="AI21" s="572"/>
      <c r="AJ21" s="547"/>
      <c r="AK21" s="547"/>
      <c r="AL21" s="547"/>
      <c r="AM21" s="547"/>
      <c r="AN21" s="547"/>
      <c r="AO21" s="547"/>
      <c r="AP21" s="655"/>
      <c r="AQ21" s="512"/>
      <c r="AR21" s="525"/>
      <c r="AS21" s="525"/>
      <c r="AT21" s="525"/>
      <c r="AU21" s="500"/>
      <c r="AV21" s="500"/>
      <c r="AW21" s="500"/>
      <c r="AX21" s="501"/>
    </row>
    <row r="22" spans="1:50" ht="18.75" customHeight="1">
      <c r="A22" s="13"/>
      <c r="B22" s="13"/>
      <c r="C22" s="545" t="s">
        <v>19</v>
      </c>
      <c r="D22" s="508"/>
      <c r="E22" s="508"/>
      <c r="F22" s="508" t="str">
        <f>IF(C20="ここに","",VLOOKUP(C20,'登録ナンバー'!$F$4:$I$609,3,0))</f>
        <v>Ｋテニスカレッジ</v>
      </c>
      <c r="G22" s="508"/>
      <c r="H22" s="508"/>
      <c r="I22" s="508"/>
      <c r="J22" s="523"/>
      <c r="K22" s="556"/>
      <c r="L22" s="508"/>
      <c r="M22" s="508"/>
      <c r="N22" s="508"/>
      <c r="O22" s="508"/>
      <c r="P22" s="508"/>
      <c r="Q22" s="508"/>
      <c r="R22" s="523"/>
      <c r="S22" s="556"/>
      <c r="T22" s="508"/>
      <c r="U22" s="508"/>
      <c r="V22" s="508"/>
      <c r="W22" s="508"/>
      <c r="X22" s="508"/>
      <c r="Y22" s="508"/>
      <c r="Z22" s="508"/>
      <c r="AA22" s="560"/>
      <c r="AB22" s="532"/>
      <c r="AC22" s="532"/>
      <c r="AD22" s="532"/>
      <c r="AE22" s="532"/>
      <c r="AF22" s="532"/>
      <c r="AG22" s="532"/>
      <c r="AH22" s="559"/>
      <c r="AI22" s="572"/>
      <c r="AJ22" s="547"/>
      <c r="AK22" s="547"/>
      <c r="AL22" s="547"/>
      <c r="AM22" s="548"/>
      <c r="AN22" s="547"/>
      <c r="AO22" s="547"/>
      <c r="AP22" s="655"/>
      <c r="AQ22" s="513">
        <f>IF(OR(COUNTIF(AR12:AT25,2)=3,COUNTIF(AR12:AT25,1)=3),(S23+AI23+K23)/(K23+X20+P20+AN20+AI23+S23),"")</f>
      </c>
      <c r="AR22" s="538"/>
      <c r="AS22" s="538"/>
      <c r="AT22" s="538"/>
      <c r="AU22" s="502">
        <f>IF(AQ22&lt;&gt;"",RANK(AQ22,AQ14:AQ27),RANK(AR20,AR12:AT25))</f>
        <v>3</v>
      </c>
      <c r="AV22" s="502"/>
      <c r="AW22" s="502"/>
      <c r="AX22" s="503"/>
    </row>
    <row r="23" spans="1:50" ht="6" customHeight="1" hidden="1">
      <c r="A23" s="13"/>
      <c r="B23" s="13"/>
      <c r="C23" s="545"/>
      <c r="D23" s="508"/>
      <c r="E23" s="508"/>
      <c r="F23" s="2"/>
      <c r="G23" s="2"/>
      <c r="H23" s="2"/>
      <c r="I23" s="2"/>
      <c r="J23" s="2"/>
      <c r="K23" s="37">
        <f>IF(K20="⑦","7",IF(K20="⑥","6",K20))</f>
      </c>
      <c r="R23" s="17"/>
      <c r="S23" s="323">
        <f>IF(S20="⑦","7",IF(S20="⑥","6",S20))</f>
        <v>1</v>
      </c>
      <c r="T23" s="2"/>
      <c r="U23" s="2"/>
      <c r="V23" s="2"/>
      <c r="W23" s="2"/>
      <c r="X23" s="2"/>
      <c r="Y23" s="2"/>
      <c r="Z23" s="2"/>
      <c r="AA23" s="561"/>
      <c r="AB23" s="562"/>
      <c r="AC23" s="562"/>
      <c r="AD23" s="562"/>
      <c r="AE23" s="562"/>
      <c r="AF23" s="562"/>
      <c r="AG23" s="562"/>
      <c r="AH23" s="563"/>
      <c r="AI23" s="320">
        <f>IF(AI20="⑦","7",IF(AI20="⑥","6",AI20))</f>
        <v>2</v>
      </c>
      <c r="AJ23" s="320"/>
      <c r="AK23" s="320"/>
      <c r="AL23" s="320"/>
      <c r="AM23" s="320"/>
      <c r="AN23" s="320"/>
      <c r="AO23" s="320"/>
      <c r="AP23" s="328"/>
      <c r="AQ23" s="514"/>
      <c r="AR23" s="570"/>
      <c r="AS23" s="570"/>
      <c r="AT23" s="570"/>
      <c r="AU23" s="504"/>
      <c r="AV23" s="504"/>
      <c r="AW23" s="504"/>
      <c r="AX23" s="505"/>
    </row>
    <row r="24" spans="1:50" ht="18.75" customHeight="1">
      <c r="A24" s="13"/>
      <c r="B24" s="516">
        <f>AU26</f>
        <v>2</v>
      </c>
      <c r="C24" s="544" t="s">
        <v>17</v>
      </c>
      <c r="D24" s="515"/>
      <c r="E24" s="515"/>
      <c r="F24" s="515" t="s">
        <v>1009</v>
      </c>
      <c r="G24" s="515"/>
      <c r="H24" s="515"/>
      <c r="I24" s="515"/>
      <c r="J24" s="522"/>
      <c r="K24" s="555">
        <f>IF(S12="","",IF(AND(AN12=6,AI12&lt;&gt;"⑦"),"⑥",IF(AN12=7,"⑦",AN12)))</f>
      </c>
      <c r="L24" s="515"/>
      <c r="M24" s="515"/>
      <c r="N24" s="515"/>
      <c r="O24" s="515" t="s">
        <v>18</v>
      </c>
      <c r="P24" s="515" t="s">
        <v>1246</v>
      </c>
      <c r="Q24" s="515"/>
      <c r="R24" s="522"/>
      <c r="S24" s="555">
        <v>4</v>
      </c>
      <c r="T24" s="515"/>
      <c r="U24" s="515"/>
      <c r="V24" s="515"/>
      <c r="W24" s="515" t="s">
        <v>18</v>
      </c>
      <c r="X24" s="515">
        <v>8</v>
      </c>
      <c r="Y24" s="515"/>
      <c r="Z24" s="522"/>
      <c r="AA24" s="555" t="s">
        <v>1059</v>
      </c>
      <c r="AB24" s="515"/>
      <c r="AC24" s="515"/>
      <c r="AD24" s="515"/>
      <c r="AE24" s="515" t="s">
        <v>18</v>
      </c>
      <c r="AF24" s="515">
        <v>2</v>
      </c>
      <c r="AG24" s="515"/>
      <c r="AH24" s="522"/>
      <c r="AI24" s="557"/>
      <c r="AJ24" s="558"/>
      <c r="AK24" s="558"/>
      <c r="AL24" s="558"/>
      <c r="AM24" s="558"/>
      <c r="AN24" s="558"/>
      <c r="AO24" s="558"/>
      <c r="AP24" s="658"/>
      <c r="AQ24" s="50">
        <f>IF(COUNTIF(AR12:AT25,1)=2,"直接対決","")</f>
      </c>
      <c r="AR24" s="524">
        <v>1</v>
      </c>
      <c r="AS24" s="524"/>
      <c r="AT24" s="524"/>
      <c r="AU24" s="498">
        <v>1</v>
      </c>
      <c r="AV24" s="498"/>
      <c r="AW24" s="498"/>
      <c r="AX24" s="499"/>
    </row>
    <row r="25" spans="1:50" ht="18.75" customHeight="1">
      <c r="A25" s="13"/>
      <c r="B25" s="517"/>
      <c r="C25" s="545"/>
      <c r="D25" s="508"/>
      <c r="E25" s="508"/>
      <c r="F25" s="508"/>
      <c r="G25" s="508"/>
      <c r="H25" s="508"/>
      <c r="I25" s="508"/>
      <c r="J25" s="523"/>
      <c r="K25" s="556"/>
      <c r="L25" s="508"/>
      <c r="M25" s="508"/>
      <c r="N25" s="508"/>
      <c r="O25" s="508"/>
      <c r="P25" s="508"/>
      <c r="Q25" s="508"/>
      <c r="R25" s="523"/>
      <c r="S25" s="556"/>
      <c r="T25" s="508"/>
      <c r="U25" s="508"/>
      <c r="V25" s="508"/>
      <c r="W25" s="508"/>
      <c r="X25" s="508"/>
      <c r="Y25" s="508"/>
      <c r="Z25" s="523"/>
      <c r="AA25" s="556"/>
      <c r="AB25" s="508"/>
      <c r="AC25" s="508"/>
      <c r="AD25" s="508"/>
      <c r="AE25" s="508"/>
      <c r="AF25" s="508"/>
      <c r="AG25" s="508"/>
      <c r="AH25" s="523"/>
      <c r="AI25" s="560"/>
      <c r="AJ25" s="532"/>
      <c r="AK25" s="532"/>
      <c r="AL25" s="532"/>
      <c r="AM25" s="532"/>
      <c r="AN25" s="532"/>
      <c r="AO25" s="532"/>
      <c r="AP25" s="533"/>
      <c r="AQ25" s="39"/>
      <c r="AR25" s="525"/>
      <c r="AS25" s="525"/>
      <c r="AT25" s="525"/>
      <c r="AU25" s="500"/>
      <c r="AV25" s="500"/>
      <c r="AW25" s="500"/>
      <c r="AX25" s="501"/>
    </row>
    <row r="26" spans="1:50" ht="18.75" customHeight="1">
      <c r="A26" s="13"/>
      <c r="B26" s="13"/>
      <c r="C26" s="526" t="s">
        <v>19</v>
      </c>
      <c r="D26" s="527"/>
      <c r="E26" s="527"/>
      <c r="F26" s="573" t="s">
        <v>653</v>
      </c>
      <c r="G26" s="573"/>
      <c r="H26" s="573"/>
      <c r="I26" s="573"/>
      <c r="J26" s="605"/>
      <c r="K26" s="556"/>
      <c r="L26" s="508"/>
      <c r="M26" s="508"/>
      <c r="N26" s="508"/>
      <c r="O26" s="508"/>
      <c r="P26" s="508"/>
      <c r="Q26" s="508"/>
      <c r="R26" s="523"/>
      <c r="S26" s="556"/>
      <c r="T26" s="508"/>
      <c r="U26" s="508"/>
      <c r="V26" s="508"/>
      <c r="W26" s="527"/>
      <c r="X26" s="508"/>
      <c r="Y26" s="508"/>
      <c r="Z26" s="523"/>
      <c r="AA26" s="643"/>
      <c r="AB26" s="527"/>
      <c r="AC26" s="527"/>
      <c r="AD26" s="527"/>
      <c r="AE26" s="527"/>
      <c r="AF26" s="508"/>
      <c r="AG26" s="508"/>
      <c r="AH26" s="523"/>
      <c r="AI26" s="560"/>
      <c r="AJ26" s="532"/>
      <c r="AK26" s="532"/>
      <c r="AL26" s="532"/>
      <c r="AM26" s="532"/>
      <c r="AN26" s="532"/>
      <c r="AO26" s="532"/>
      <c r="AP26" s="533"/>
      <c r="AQ26" s="513">
        <f>IF(OR(COUNTIF(AR12:AT25,2)=3,COUNTIF(AR12:AT25,1)=3),(S27+AA27+K27)/(S27+AA27+X24+AF24+P24+K27),"")</f>
      </c>
      <c r="AR26" s="538"/>
      <c r="AS26" s="538"/>
      <c r="AT26" s="538"/>
      <c r="AU26" s="502">
        <f>IF(AQ26&lt;&gt;"",RANK(AQ26,AQ14:AQ27),RANK(AR24,AR12:AT25))</f>
        <v>2</v>
      </c>
      <c r="AV26" s="502"/>
      <c r="AW26" s="502"/>
      <c r="AX26" s="503"/>
    </row>
    <row r="27" spans="2:50" ht="6.75" customHeight="1" hidden="1">
      <c r="B27" s="13"/>
      <c r="C27" s="544"/>
      <c r="D27" s="515"/>
      <c r="E27" s="515"/>
      <c r="F27" s="515"/>
      <c r="G27" s="515"/>
      <c r="H27" s="515"/>
      <c r="I27" s="515"/>
      <c r="J27" s="522"/>
      <c r="K27" s="19">
        <f>IF(K24="⑦","7",IF(K24="⑥","6",K24))</f>
      </c>
      <c r="R27" s="17"/>
      <c r="S27" s="327">
        <f>IF(S24="⑦","7",IF(S24="⑥","6",S24))</f>
        <v>4</v>
      </c>
      <c r="T27" s="2"/>
      <c r="U27" s="2"/>
      <c r="V27" s="2"/>
      <c r="W27" s="4"/>
      <c r="X27" s="4"/>
      <c r="Y27" s="4"/>
      <c r="Z27" s="322"/>
      <c r="AA27" s="329" t="str">
        <f>IF(AA24="⑦","7",IF(AA24="⑥","6",AA24))</f>
        <v>⑧</v>
      </c>
      <c r="AB27" s="4"/>
      <c r="AC27" s="4"/>
      <c r="AD27" s="4"/>
      <c r="AE27" s="4"/>
      <c r="AF27" s="4"/>
      <c r="AG27" s="4"/>
      <c r="AH27" s="322"/>
      <c r="AI27" s="560"/>
      <c r="AJ27" s="532"/>
      <c r="AK27" s="532"/>
      <c r="AL27" s="532"/>
      <c r="AM27" s="532"/>
      <c r="AN27" s="532"/>
      <c r="AO27" s="532"/>
      <c r="AP27" s="533"/>
      <c r="AQ27" s="514"/>
      <c r="AR27" s="539"/>
      <c r="AS27" s="539"/>
      <c r="AT27" s="539"/>
      <c r="AU27" s="504"/>
      <c r="AV27" s="504"/>
      <c r="AW27" s="504"/>
      <c r="AX27" s="505"/>
    </row>
    <row r="28" spans="3:50" ht="12" customHeight="1">
      <c r="C28" s="47"/>
      <c r="D28" s="47"/>
      <c r="E28" s="47"/>
      <c r="F28" s="47"/>
      <c r="G28" s="47"/>
      <c r="H28" s="47"/>
      <c r="I28" s="35"/>
      <c r="J28" s="35"/>
      <c r="K28" s="31"/>
      <c r="L28" s="32"/>
      <c r="M28" s="32"/>
      <c r="N28" s="32"/>
      <c r="O28" s="32"/>
      <c r="P28" s="32"/>
      <c r="Q28" s="32"/>
      <c r="R28" s="32"/>
      <c r="S28" s="31"/>
      <c r="T28" s="32"/>
      <c r="U28" s="32"/>
      <c r="V28" s="32"/>
      <c r="W28" s="36"/>
      <c r="X28" s="36"/>
      <c r="Y28" s="36"/>
      <c r="Z28" s="36"/>
      <c r="AA28" s="4"/>
      <c r="AB28" s="4"/>
      <c r="AC28" s="4"/>
      <c r="AD28" s="4"/>
      <c r="AE28" s="4"/>
      <c r="AF28" s="4"/>
      <c r="AG28" s="4"/>
      <c r="AH28" s="4"/>
      <c r="AI28" s="4"/>
      <c r="AJ28" s="30"/>
      <c r="AK28" s="30"/>
      <c r="AL28" s="30"/>
      <c r="AM28" s="30"/>
      <c r="AN28" s="30"/>
      <c r="AO28" s="30"/>
      <c r="AP28" s="30"/>
      <c r="AQ28" s="33"/>
      <c r="AR28" s="33"/>
      <c r="AS28" s="33"/>
      <c r="AT28" s="33"/>
      <c r="AU28" s="34"/>
      <c r="AV28" s="34"/>
      <c r="AW28" s="34"/>
      <c r="AX28" s="34"/>
    </row>
    <row r="29" spans="3:50" ht="12" customHeight="1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5"/>
      <c r="AR29" s="5"/>
      <c r="AS29" s="5"/>
      <c r="AT29" s="5"/>
      <c r="AU29" s="5"/>
      <c r="AV29" s="5"/>
      <c r="AW29" s="5"/>
      <c r="AX29" s="5"/>
    </row>
    <row r="30" spans="3:50" ht="12" customHeight="1">
      <c r="C30" s="45"/>
      <c r="D30" s="45"/>
      <c r="E30" s="45"/>
      <c r="F30" s="45"/>
      <c r="G30" s="45"/>
      <c r="H30" s="45"/>
      <c r="I30" s="45"/>
      <c r="J30" s="45"/>
      <c r="K30" s="6"/>
      <c r="S30" s="6"/>
      <c r="AA30" s="6"/>
      <c r="AI30" s="2"/>
      <c r="AJ30" s="2"/>
      <c r="AK30" s="2"/>
      <c r="AL30" s="2"/>
      <c r="AM30" s="2"/>
      <c r="AN30" s="2"/>
      <c r="AO30" s="2"/>
      <c r="AP30" s="2"/>
      <c r="AQ30" s="43"/>
      <c r="AR30" s="43"/>
      <c r="AS30" s="43"/>
      <c r="AT30" s="43"/>
      <c r="AU30" s="44"/>
      <c r="AV30" s="44"/>
      <c r="AW30" s="44"/>
      <c r="AX30" s="44"/>
    </row>
    <row r="31" spans="3:56" s="42" customFormat="1" ht="32.25" customHeight="1">
      <c r="C31" s="623" t="s">
        <v>1053</v>
      </c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3"/>
      <c r="Q31" s="623"/>
      <c r="R31" s="623"/>
      <c r="S31" s="623"/>
      <c r="T31" s="623"/>
      <c r="U31" s="623"/>
      <c r="V31" s="623"/>
      <c r="W31" s="623"/>
      <c r="X31" s="623"/>
      <c r="Y31" s="623"/>
      <c r="Z31" s="623"/>
      <c r="AA31" s="623"/>
      <c r="AB31" s="623"/>
      <c r="AC31" s="623"/>
      <c r="AD31" s="623"/>
      <c r="AE31" s="623"/>
      <c r="AF31" s="623"/>
      <c r="AG31" s="623"/>
      <c r="AH31" s="623"/>
      <c r="AI31" s="623"/>
      <c r="AJ31" s="623"/>
      <c r="AK31" s="623"/>
      <c r="AL31" s="623"/>
      <c r="AM31" s="623"/>
      <c r="AN31" s="623"/>
      <c r="AO31" s="623"/>
      <c r="AP31" s="623"/>
      <c r="AQ31" s="623"/>
      <c r="AR31" s="623"/>
      <c r="AS31" s="623"/>
      <c r="AT31" s="623"/>
      <c r="AU31" s="623"/>
      <c r="AV31" s="623"/>
      <c r="AW31" s="623"/>
      <c r="AX31" s="623"/>
      <c r="AY31" s="623"/>
      <c r="AZ31" s="623"/>
      <c r="BA31" s="623"/>
      <c r="BC31" s="3"/>
      <c r="BD31" s="3"/>
    </row>
    <row r="32" spans="10:56" s="42" customFormat="1" ht="36" customHeight="1">
      <c r="J32" s="623" t="s">
        <v>1054</v>
      </c>
      <c r="K32" s="623"/>
      <c r="L32" s="623"/>
      <c r="M32" s="623"/>
      <c r="N32" s="623"/>
      <c r="O32" s="623"/>
      <c r="P32" s="623"/>
      <c r="Q32" s="623"/>
      <c r="R32" s="623"/>
      <c r="S32" s="623"/>
      <c r="T32" s="623"/>
      <c r="U32" s="623"/>
      <c r="V32" s="623"/>
      <c r="W32" s="623"/>
      <c r="X32" s="623"/>
      <c r="Y32" s="623"/>
      <c r="Z32" s="623"/>
      <c r="AA32" s="623"/>
      <c r="AB32" s="623"/>
      <c r="AC32" s="623"/>
      <c r="AD32" s="623"/>
      <c r="AE32" s="623"/>
      <c r="AF32" s="623"/>
      <c r="AG32" s="623"/>
      <c r="AN32" s="3"/>
      <c r="AO32" s="3"/>
      <c r="BC32" s="3"/>
      <c r="BD32" s="3"/>
    </row>
    <row r="33" spans="90:103" ht="7.5" customHeight="1"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</row>
    <row r="34" spans="51:103" ht="7.5" customHeight="1">
      <c r="AY34" s="2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</row>
    <row r="35" spans="51:103" ht="7.5" customHeight="1">
      <c r="AY35" s="2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</row>
    <row r="36" spans="89:103" ht="7.5" customHeight="1"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</row>
    <row r="37" spans="89:103" ht="7.5" customHeight="1"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</row>
    <row r="38" spans="51:103" ht="7.5" customHeight="1">
      <c r="AY38" s="2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</row>
    <row r="39" spans="51:103" ht="7.5" customHeight="1">
      <c r="AY39" s="2"/>
      <c r="CL39" s="6"/>
      <c r="CM39" s="18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</row>
    <row r="40" spans="2:103" s="14" customFormat="1" ht="7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2"/>
      <c r="CL40" s="6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</row>
    <row r="41" spans="2:103" s="14" customFormat="1" ht="7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6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</row>
    <row r="42" spans="2:103" s="14" customFormat="1" ht="7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</row>
    <row r="43" spans="2:103" s="14" customFormat="1" ht="7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</row>
    <row r="44" spans="2:107" s="14" customFormat="1" ht="7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</row>
    <row r="45" spans="2:108" s="14" customFormat="1" ht="7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18"/>
      <c r="CM45" s="3"/>
      <c r="CN45" s="3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</row>
    <row r="46" spans="2:125" s="14" customFormat="1" ht="7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18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</row>
    <row r="47" spans="2:139" s="14" customFormat="1" ht="7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</row>
    <row r="48" spans="2:148" s="14" customFormat="1" ht="7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</row>
    <row r="49" spans="2:140" s="14" customFormat="1" ht="7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</row>
    <row r="50" spans="2:126" s="14" customFormat="1" ht="7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6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</row>
    <row r="51" spans="2:126" s="14" customFormat="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6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</row>
    <row r="52" spans="2:125" s="14" customFormat="1" ht="7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6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</row>
    <row r="53" spans="2:126" s="14" customFormat="1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6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</row>
    <row r="56" ht="7.5" customHeight="1">
      <c r="DW56" s="2"/>
    </row>
    <row r="66" ht="7.5" customHeight="1">
      <c r="CK66" s="6"/>
    </row>
    <row r="67" ht="7.5" customHeight="1">
      <c r="CK67" s="6"/>
    </row>
    <row r="68" ht="7.5" customHeight="1">
      <c r="CK68" s="6"/>
    </row>
    <row r="69" ht="7.5" customHeight="1">
      <c r="CK69" s="6"/>
    </row>
    <row r="70" ht="7.5" customHeight="1">
      <c r="CK70" s="6"/>
    </row>
    <row r="71" ht="7.5" customHeight="1">
      <c r="CK71" s="6"/>
    </row>
    <row r="72" spans="89:91" ht="7.5" customHeight="1">
      <c r="CK72" s="6"/>
      <c r="CM72" s="2"/>
    </row>
    <row r="73" spans="89:124" ht="7.5" customHeight="1">
      <c r="CK73" s="6"/>
      <c r="DL73" s="2"/>
      <c r="DM73" s="10"/>
      <c r="DN73" s="10"/>
      <c r="DO73" s="10"/>
      <c r="DP73" s="10"/>
      <c r="DQ73" s="10"/>
      <c r="DR73" s="10"/>
      <c r="DS73" s="10"/>
      <c r="DT73" s="10"/>
    </row>
    <row r="74" spans="89:90" ht="7.5" customHeight="1">
      <c r="CK74" s="6"/>
      <c r="CL74" s="2"/>
    </row>
    <row r="75" ht="7.5" customHeight="1">
      <c r="CK75" s="6"/>
    </row>
    <row r="76" spans="2:97" s="14" customFormat="1" ht="7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6"/>
      <c r="CL76" s="3"/>
      <c r="CM76" s="3"/>
      <c r="CN76" s="3"/>
      <c r="CO76" s="3"/>
      <c r="CP76" s="3"/>
      <c r="CQ76" s="3"/>
      <c r="CR76" s="3"/>
      <c r="CS76" s="3"/>
    </row>
    <row r="77" spans="2:133" s="14" customFormat="1" ht="7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6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</row>
    <row r="78" spans="2:140" s="14" customFormat="1" ht="7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</row>
    <row r="79" spans="2:132" s="14" customFormat="1" ht="7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</row>
    <row r="80" spans="2:118" s="14" customFormat="1" ht="7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</row>
    <row r="81" spans="2:118" s="14" customFormat="1" ht="7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</row>
    <row r="82" spans="2:118" s="14" customFormat="1" ht="7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</row>
    <row r="83" spans="2:118" s="14" customFormat="1" ht="7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</row>
    <row r="84" spans="98:118" ht="7.5" customHeight="1"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</row>
    <row r="86" ht="7.5" customHeight="1">
      <c r="DQ86" s="2"/>
    </row>
    <row r="90" spans="91:97" ht="7.5" customHeight="1">
      <c r="CM90" s="2"/>
      <c r="CN90" s="2"/>
      <c r="CO90" s="2"/>
      <c r="CP90" s="2"/>
      <c r="CR90" s="14"/>
      <c r="CS90" s="14"/>
    </row>
    <row r="91" spans="2:108" s="14" customFormat="1" ht="7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2"/>
      <c r="CN91" s="2"/>
      <c r="CO91" s="2"/>
      <c r="CP91" s="2"/>
      <c r="CQ91" s="2"/>
      <c r="CR91" s="2"/>
      <c r="CS91" s="2"/>
      <c r="CT91" s="2"/>
      <c r="CW91" s="3"/>
      <c r="CX91" s="3"/>
      <c r="CY91" s="3"/>
      <c r="CZ91" s="3"/>
      <c r="DA91" s="3"/>
      <c r="DB91" s="3"/>
      <c r="DC91" s="3"/>
      <c r="DD91" s="3"/>
    </row>
    <row r="92" spans="2:121" s="14" customFormat="1" ht="7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</row>
    <row r="93" spans="2:130" s="14" customFormat="1" ht="7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</row>
    <row r="94" spans="2:135" s="14" customFormat="1" ht="7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2"/>
      <c r="CN94" s="2"/>
      <c r="CO94" s="2"/>
      <c r="CP94" s="2"/>
      <c r="CQ94" s="2"/>
      <c r="CR94" s="2"/>
      <c r="CS94" s="2"/>
      <c r="CT94" s="2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</row>
    <row r="95" spans="2:122" s="14" customFormat="1" ht="7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2"/>
      <c r="CN95" s="2"/>
      <c r="CO95" s="2"/>
      <c r="CP95" s="2"/>
      <c r="CQ95" s="2"/>
      <c r="CR95" s="2"/>
      <c r="CS95" s="2"/>
      <c r="CT95" s="2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2"/>
    </row>
    <row r="96" spans="2:122" s="14" customFormat="1" ht="7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2"/>
      <c r="CN96" s="2"/>
      <c r="CO96" s="2"/>
      <c r="CP96" s="2"/>
      <c r="CQ96" s="2"/>
      <c r="CR96" s="2"/>
      <c r="CS96" s="2"/>
      <c r="CT96" s="2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2"/>
    </row>
    <row r="97" spans="2:122" s="14" customFormat="1" ht="7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2"/>
      <c r="CN97" s="2"/>
      <c r="CO97" s="2"/>
      <c r="CP97" s="2"/>
      <c r="CQ97" s="2"/>
      <c r="CR97" s="2"/>
      <c r="CS97" s="2"/>
      <c r="CT97" s="2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</row>
    <row r="98" spans="2:122" s="14" customFormat="1" ht="7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2"/>
      <c r="CN98" s="2"/>
      <c r="CO98" s="2"/>
      <c r="CP98" s="2"/>
      <c r="CQ98" s="2"/>
      <c r="CR98" s="2"/>
      <c r="CS98" s="2"/>
      <c r="CT98" s="2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3"/>
    </row>
    <row r="99" spans="91:122" ht="7.5" customHeight="1">
      <c r="CM99" s="2"/>
      <c r="CN99" s="2"/>
      <c r="CO99" s="2"/>
      <c r="CP99" s="2"/>
      <c r="CQ99" s="2"/>
      <c r="CR99" s="2"/>
      <c r="CS99" s="2"/>
      <c r="CT99" s="2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2"/>
    </row>
    <row r="100" spans="91:122" ht="7.5" customHeight="1">
      <c r="CM100" s="2"/>
      <c r="CN100" s="2"/>
      <c r="CO100" s="2"/>
      <c r="CP100" s="2"/>
      <c r="CQ100" s="2"/>
      <c r="CR100" s="2"/>
      <c r="CS100" s="2"/>
      <c r="CT100" s="2"/>
      <c r="DR100" s="2"/>
    </row>
    <row r="101" spans="91:122" ht="7.5" customHeight="1">
      <c r="CM101" s="2"/>
      <c r="CN101" s="2"/>
      <c r="CO101" s="2"/>
      <c r="CP101" s="2"/>
      <c r="CQ101" s="2"/>
      <c r="CR101" s="2"/>
      <c r="CS101" s="2"/>
      <c r="CT101" s="2"/>
      <c r="DR101" s="2"/>
    </row>
    <row r="102" spans="91:98" ht="7.5" customHeight="1">
      <c r="CM102" s="2"/>
      <c r="CN102" s="2"/>
      <c r="CO102" s="2"/>
      <c r="CP102" s="2"/>
      <c r="CQ102" s="2"/>
      <c r="CR102" s="2"/>
      <c r="CS102" s="2"/>
      <c r="CT102" s="2"/>
    </row>
    <row r="103" spans="91:95" ht="7.5" customHeight="1">
      <c r="CM103" s="2"/>
      <c r="CN103" s="2"/>
      <c r="CO103" s="2"/>
      <c r="CP103" s="2"/>
      <c r="CQ103" s="2"/>
    </row>
    <row r="104" ht="7.5" customHeight="1">
      <c r="CQ104" s="2"/>
    </row>
  </sheetData>
  <sheetProtection/>
  <mergeCells count="104">
    <mergeCell ref="K10:R11"/>
    <mergeCell ref="AR12:AT13"/>
    <mergeCell ref="C31:BA31"/>
    <mergeCell ref="J32:AG32"/>
    <mergeCell ref="C5:P5"/>
    <mergeCell ref="AQ12:AQ13"/>
    <mergeCell ref="AE12:AE14"/>
    <mergeCell ref="X12:Z14"/>
    <mergeCell ref="S12:V14"/>
    <mergeCell ref="AU12:AX13"/>
    <mergeCell ref="AR14:AT15"/>
    <mergeCell ref="AM12:AM14"/>
    <mergeCell ref="AQ8:AQ9"/>
    <mergeCell ref="AS8:AX9"/>
    <mergeCell ref="S10:Z11"/>
    <mergeCell ref="AA10:AH11"/>
    <mergeCell ref="AA12:AD14"/>
    <mergeCell ref="AF12:AH14"/>
    <mergeCell ref="C2:AX3"/>
    <mergeCell ref="C6:AX7"/>
    <mergeCell ref="C8:J11"/>
    <mergeCell ref="S8:Z9"/>
    <mergeCell ref="AA8:AH9"/>
    <mergeCell ref="AI8:AP9"/>
    <mergeCell ref="E4:AW4"/>
    <mergeCell ref="AS10:AX11"/>
    <mergeCell ref="AQ10:AR11"/>
    <mergeCell ref="K8:R9"/>
    <mergeCell ref="AF16:AH18"/>
    <mergeCell ref="AR16:AT17"/>
    <mergeCell ref="F20:J21"/>
    <mergeCell ref="AI16:AL18"/>
    <mergeCell ref="AR18:AT19"/>
    <mergeCell ref="X20:Z22"/>
    <mergeCell ref="AA20:AH23"/>
    <mergeCell ref="S20:V22"/>
    <mergeCell ref="AQ20:AQ21"/>
    <mergeCell ref="AR20:AT21"/>
    <mergeCell ref="AU26:AX27"/>
    <mergeCell ref="AI20:AL22"/>
    <mergeCell ref="AU20:AX21"/>
    <mergeCell ref="AI10:AP11"/>
    <mergeCell ref="AQ14:AQ15"/>
    <mergeCell ref="AI12:AL14"/>
    <mergeCell ref="AQ16:AQ17"/>
    <mergeCell ref="AN12:AP14"/>
    <mergeCell ref="AQ22:AQ23"/>
    <mergeCell ref="AU14:AX15"/>
    <mergeCell ref="AU24:AX25"/>
    <mergeCell ref="AQ18:AQ19"/>
    <mergeCell ref="AM16:AM18"/>
    <mergeCell ref="AU22:AX23"/>
    <mergeCell ref="AU18:AX19"/>
    <mergeCell ref="AN20:AP22"/>
    <mergeCell ref="AR22:AT23"/>
    <mergeCell ref="AU16:AX17"/>
    <mergeCell ref="AN16:AP18"/>
    <mergeCell ref="AI24:AP27"/>
    <mergeCell ref="AR26:AT27"/>
    <mergeCell ref="AQ26:AQ27"/>
    <mergeCell ref="C27:E27"/>
    <mergeCell ref="AM20:AM22"/>
    <mergeCell ref="S24:V26"/>
    <mergeCell ref="AR24:AT25"/>
    <mergeCell ref="F27:J27"/>
    <mergeCell ref="AE24:AE26"/>
    <mergeCell ref="AF24:AH26"/>
    <mergeCell ref="F24:J25"/>
    <mergeCell ref="C18:E19"/>
    <mergeCell ref="C26:E26"/>
    <mergeCell ref="F26:J26"/>
    <mergeCell ref="S16:Z19"/>
    <mergeCell ref="O16:O18"/>
    <mergeCell ref="F16:J17"/>
    <mergeCell ref="K16:N18"/>
    <mergeCell ref="F18:J18"/>
    <mergeCell ref="W20:W22"/>
    <mergeCell ref="P16:R18"/>
    <mergeCell ref="X24:Z26"/>
    <mergeCell ref="K24:N26"/>
    <mergeCell ref="AA24:AD26"/>
    <mergeCell ref="AA16:AD18"/>
    <mergeCell ref="O20:O22"/>
    <mergeCell ref="P20:R22"/>
    <mergeCell ref="C22:E23"/>
    <mergeCell ref="C12:E13"/>
    <mergeCell ref="C16:E17"/>
    <mergeCell ref="W24:W26"/>
    <mergeCell ref="K20:N22"/>
    <mergeCell ref="O24:O26"/>
    <mergeCell ref="F22:J22"/>
    <mergeCell ref="C24:E25"/>
    <mergeCell ref="W12:W14"/>
    <mergeCell ref="P24:R26"/>
    <mergeCell ref="F12:J13"/>
    <mergeCell ref="AN5:AX5"/>
    <mergeCell ref="B12:B13"/>
    <mergeCell ref="B16:B17"/>
    <mergeCell ref="B24:B25"/>
    <mergeCell ref="C14:E15"/>
    <mergeCell ref="C20:E21"/>
    <mergeCell ref="K12:R15"/>
    <mergeCell ref="F14:J14"/>
    <mergeCell ref="AE16:AE18"/>
  </mergeCells>
  <printOptions/>
  <pageMargins left="0" right="0" top="0" bottom="0" header="0.3145833333333333" footer="0.314583333333333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F162"/>
  <sheetViews>
    <sheetView zoomScaleSheetLayoutView="100" zoomScalePageLayoutView="0" workbookViewId="0" topLeftCell="A1">
      <selection activeCell="DD46" sqref="DD46"/>
    </sheetView>
  </sheetViews>
  <sheetFormatPr defaultColWidth="1.25" defaultRowHeight="7.5" customHeight="1"/>
  <cols>
    <col min="1" max="1" width="0.6171875" style="3" customWidth="1"/>
    <col min="2" max="2" width="3.375" style="3" hidden="1" customWidth="1"/>
    <col min="3" max="4" width="1.25" style="3" hidden="1" customWidth="1"/>
    <col min="5" max="5" width="3.625" style="3" hidden="1" customWidth="1"/>
    <col min="6" max="9" width="1.25" style="3" customWidth="1"/>
    <col min="10" max="10" width="5.50390625" style="3" customWidth="1"/>
    <col min="11" max="11" width="1.25" style="3" customWidth="1"/>
    <col min="12" max="12" width="0.74609375" style="3" customWidth="1"/>
    <col min="13" max="13" width="1.25" style="3" customWidth="1"/>
    <col min="14" max="14" width="1.00390625" style="3" customWidth="1"/>
    <col min="15" max="15" width="1.25" style="3" customWidth="1"/>
    <col min="16" max="16" width="0.74609375" style="3" customWidth="1"/>
    <col min="17" max="17" width="1.25" style="3" customWidth="1"/>
    <col min="18" max="18" width="0.2421875" style="3" customWidth="1"/>
    <col min="19" max="19" width="1.25" style="3" customWidth="1"/>
    <col min="20" max="20" width="0.37109375" style="3" customWidth="1"/>
    <col min="21" max="21" width="1.25" style="3" customWidth="1"/>
    <col min="22" max="22" width="0.74609375" style="3" customWidth="1"/>
    <col min="23" max="25" width="1.25" style="3" customWidth="1"/>
    <col min="26" max="26" width="1.37890625" style="3" hidden="1" customWidth="1"/>
    <col min="27" max="27" width="1.25" style="3" customWidth="1"/>
    <col min="28" max="28" width="0.6171875" style="3" customWidth="1"/>
    <col min="29" max="29" width="1.25" style="3" customWidth="1"/>
    <col min="30" max="30" width="0.875" style="3" customWidth="1"/>
    <col min="31" max="31" width="1.25" style="3" customWidth="1"/>
    <col min="32" max="32" width="0.2421875" style="3" customWidth="1"/>
    <col min="33" max="33" width="1.25" style="3" customWidth="1"/>
    <col min="34" max="34" width="0.12890625" style="3" customWidth="1"/>
    <col min="35" max="35" width="1.00390625" style="3" customWidth="1"/>
    <col min="36" max="42" width="1.25" style="3" customWidth="1"/>
    <col min="43" max="43" width="0.875" style="3" customWidth="1"/>
    <col min="44" max="44" width="0.875" style="3" hidden="1" customWidth="1"/>
    <col min="45" max="46" width="1.25" style="3" hidden="1" customWidth="1"/>
    <col min="47" max="47" width="3.50390625" style="3" hidden="1" customWidth="1"/>
    <col min="48" max="48" width="4.00390625" style="3" customWidth="1"/>
    <col min="49" max="49" width="3.50390625" style="3" customWidth="1"/>
    <col min="50" max="50" width="2.125" style="3" customWidth="1"/>
    <col min="51" max="51" width="1.25" style="3" customWidth="1"/>
    <col min="52" max="52" width="3.75390625" style="3" customWidth="1"/>
    <col min="53" max="53" width="1.25" style="3" customWidth="1"/>
    <col min="54" max="54" width="0.5" style="3" customWidth="1"/>
    <col min="55" max="57" width="1.25" style="3" customWidth="1"/>
    <col min="58" max="58" width="0.6171875" style="3" customWidth="1"/>
    <col min="59" max="59" width="1.12109375" style="3" customWidth="1"/>
    <col min="60" max="60" width="0.74609375" style="3" customWidth="1"/>
    <col min="61" max="61" width="1.25" style="3" customWidth="1"/>
    <col min="62" max="62" width="0.74609375" style="3" customWidth="1"/>
    <col min="63" max="64" width="1.25" style="3" customWidth="1"/>
    <col min="65" max="66" width="0.875" style="3" customWidth="1"/>
    <col min="67" max="67" width="0.74609375" style="3" customWidth="1"/>
    <col min="68" max="68" width="0.6171875" style="3" customWidth="1"/>
    <col min="69" max="70" width="1.25" style="3" customWidth="1"/>
    <col min="71" max="71" width="1.00390625" style="3" customWidth="1"/>
    <col min="72" max="73" width="1.25" style="3" customWidth="1"/>
    <col min="74" max="74" width="0.37109375" style="3" customWidth="1"/>
    <col min="75" max="75" width="0.74609375" style="3" customWidth="1"/>
    <col min="76" max="76" width="1.4921875" style="3" customWidth="1"/>
    <col min="77" max="77" width="0.5" style="3" customWidth="1"/>
    <col min="78" max="78" width="1.00390625" style="3" customWidth="1"/>
    <col min="79" max="79" width="1.875" style="3" customWidth="1"/>
    <col min="80" max="80" width="1.25" style="3" customWidth="1"/>
    <col min="81" max="81" width="0.74609375" style="3" customWidth="1"/>
    <col min="82" max="84" width="1.25" style="3" customWidth="1"/>
    <col min="85" max="85" width="0.875" style="3" customWidth="1"/>
    <col min="86" max="86" width="2.50390625" style="3" customWidth="1"/>
    <col min="87" max="16384" width="1.25" style="3" customWidth="1"/>
  </cols>
  <sheetData>
    <row r="1" spans="3:88" ht="12" customHeight="1">
      <c r="C1" s="615" t="s">
        <v>1000</v>
      </c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  <c r="AL1" s="615"/>
      <c r="AM1" s="615"/>
      <c r="AN1" s="615"/>
      <c r="AO1" s="615"/>
      <c r="AP1" s="615"/>
      <c r="AQ1" s="615"/>
      <c r="AR1" s="615"/>
      <c r="AS1" s="615"/>
      <c r="AT1" s="615"/>
      <c r="AU1" s="615"/>
      <c r="AV1" s="615"/>
      <c r="AW1" s="615"/>
      <c r="AX1" s="615"/>
      <c r="AY1" s="615"/>
      <c r="AZ1" s="615"/>
      <c r="BA1" s="615"/>
      <c r="BB1" s="615"/>
      <c r="BC1" s="615"/>
      <c r="BD1" s="615"/>
      <c r="BE1" s="615"/>
      <c r="BF1" s="615"/>
      <c r="BG1" s="615"/>
      <c r="BH1" s="615"/>
      <c r="BI1" s="615"/>
      <c r="BJ1" s="615"/>
      <c r="BK1" s="615"/>
      <c r="BL1" s="615"/>
      <c r="BM1" s="615"/>
      <c r="BN1" s="615"/>
      <c r="BO1" s="615"/>
      <c r="BP1" s="615"/>
      <c r="BQ1" s="615"/>
      <c r="BR1" s="615"/>
      <c r="BS1" s="615"/>
      <c r="BT1" s="615"/>
      <c r="BU1" s="615"/>
      <c r="BV1" s="615"/>
      <c r="BW1" s="615"/>
      <c r="BX1" s="615"/>
      <c r="BY1" s="615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</row>
    <row r="2" spans="3:88" ht="12" customHeight="1"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615"/>
      <c r="Z2" s="615"/>
      <c r="AA2" s="615"/>
      <c r="AB2" s="615"/>
      <c r="AC2" s="615"/>
      <c r="AD2" s="615"/>
      <c r="AE2" s="615"/>
      <c r="AF2" s="615"/>
      <c r="AG2" s="615"/>
      <c r="AH2" s="615"/>
      <c r="AI2" s="615"/>
      <c r="AJ2" s="615"/>
      <c r="AK2" s="615"/>
      <c r="AL2" s="615"/>
      <c r="AM2" s="615"/>
      <c r="AN2" s="615"/>
      <c r="AO2" s="615"/>
      <c r="AP2" s="615"/>
      <c r="AQ2" s="615"/>
      <c r="AR2" s="615"/>
      <c r="AS2" s="615"/>
      <c r="AT2" s="615"/>
      <c r="AU2" s="615"/>
      <c r="AV2" s="615"/>
      <c r="AW2" s="615"/>
      <c r="AX2" s="615"/>
      <c r="AY2" s="615"/>
      <c r="AZ2" s="615"/>
      <c r="BA2" s="615"/>
      <c r="BB2" s="615"/>
      <c r="BC2" s="615"/>
      <c r="BD2" s="615"/>
      <c r="BE2" s="615"/>
      <c r="BF2" s="615"/>
      <c r="BG2" s="615"/>
      <c r="BH2" s="615"/>
      <c r="BI2" s="615"/>
      <c r="BJ2" s="615"/>
      <c r="BK2" s="615"/>
      <c r="BL2" s="615"/>
      <c r="BM2" s="615"/>
      <c r="BN2" s="615"/>
      <c r="BO2" s="615"/>
      <c r="BP2" s="615"/>
      <c r="BQ2" s="615"/>
      <c r="BR2" s="615"/>
      <c r="BS2" s="615"/>
      <c r="BT2" s="615"/>
      <c r="BU2" s="615"/>
      <c r="BV2" s="615"/>
      <c r="BW2" s="615"/>
      <c r="BX2" s="615"/>
      <c r="BY2" s="615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</row>
    <row r="3" spans="3:88" ht="34.5" customHeight="1">
      <c r="C3" s="38"/>
      <c r="D3" s="38"/>
      <c r="E3" s="506" t="s">
        <v>1003</v>
      </c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  <c r="AU3" s="506"/>
      <c r="AV3" s="506"/>
      <c r="AW3" s="506"/>
      <c r="AX3" s="506"/>
      <c r="AY3" s="506"/>
      <c r="AZ3" s="506"/>
      <c r="BA3" s="506"/>
      <c r="BB3" s="506"/>
      <c r="BC3" s="506"/>
      <c r="BD3" s="506"/>
      <c r="BE3" s="506"/>
      <c r="BF3" s="506"/>
      <c r="BG3" s="506"/>
      <c r="BH3" s="506"/>
      <c r="BI3" s="506"/>
      <c r="BJ3" s="506"/>
      <c r="BK3" s="506"/>
      <c r="BL3" s="506"/>
      <c r="BM3" s="506"/>
      <c r="BN3" s="506"/>
      <c r="BO3" s="506"/>
      <c r="BP3" s="506"/>
      <c r="BQ3" s="506"/>
      <c r="BR3" s="506"/>
      <c r="BS3" s="506"/>
      <c r="BT3" s="506"/>
      <c r="BU3" s="506"/>
      <c r="BV3" s="506"/>
      <c r="BW3" s="506"/>
      <c r="BX3" s="506"/>
      <c r="BY3" s="506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</row>
    <row r="4" spans="1:84" ht="12" customHeight="1">
      <c r="A4" s="506" t="s">
        <v>1050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497" t="s">
        <v>1248</v>
      </c>
      <c r="BJ4" s="497"/>
      <c r="BK4" s="497"/>
      <c r="BL4" s="497"/>
      <c r="BM4" s="497"/>
      <c r="BN4" s="497"/>
      <c r="BO4" s="497"/>
      <c r="BP4" s="497"/>
      <c r="BQ4" s="497"/>
      <c r="BR4" s="497"/>
      <c r="BS4" s="497"/>
      <c r="BT4" s="497"/>
      <c r="BU4" s="497"/>
      <c r="BV4" s="497"/>
      <c r="BW4" s="497"/>
      <c r="BX4" s="497"/>
      <c r="BY4" s="497"/>
      <c r="BZ4" s="497"/>
      <c r="CA4" s="497"/>
      <c r="CB4" s="497"/>
      <c r="CC4" s="497"/>
      <c r="CD4" s="497"/>
      <c r="CE4" s="497"/>
      <c r="CF4" s="341"/>
    </row>
    <row r="5" spans="1:84" ht="12" customHeight="1">
      <c r="A5" s="506"/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497"/>
      <c r="BJ5" s="497"/>
      <c r="BK5" s="497"/>
      <c r="BL5" s="497"/>
      <c r="BM5" s="497"/>
      <c r="BN5" s="497"/>
      <c r="BO5" s="497"/>
      <c r="BP5" s="497"/>
      <c r="BQ5" s="497"/>
      <c r="BR5" s="497"/>
      <c r="BS5" s="497"/>
      <c r="BT5" s="497"/>
      <c r="BU5" s="497"/>
      <c r="BV5" s="497"/>
      <c r="BW5" s="497"/>
      <c r="BX5" s="497"/>
      <c r="BY5" s="497"/>
      <c r="BZ5" s="497"/>
      <c r="CA5" s="497"/>
      <c r="CB5" s="497"/>
      <c r="CC5" s="497"/>
      <c r="CD5" s="497"/>
      <c r="CE5" s="497"/>
      <c r="CF5" s="341"/>
    </row>
    <row r="6" spans="1:84" ht="12" customHeight="1">
      <c r="A6" s="506"/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497"/>
      <c r="BJ6" s="497"/>
      <c r="BK6" s="497"/>
      <c r="BL6" s="497"/>
      <c r="BM6" s="497"/>
      <c r="BN6" s="497"/>
      <c r="BO6" s="497"/>
      <c r="BP6" s="497"/>
      <c r="BQ6" s="497"/>
      <c r="BR6" s="497"/>
      <c r="BS6" s="497"/>
      <c r="BT6" s="497"/>
      <c r="BU6" s="497"/>
      <c r="BV6" s="497"/>
      <c r="BW6" s="497"/>
      <c r="BX6" s="497"/>
      <c r="BY6" s="497"/>
      <c r="BZ6" s="497"/>
      <c r="CA6" s="497"/>
      <c r="CB6" s="497"/>
      <c r="CC6" s="497"/>
      <c r="CD6" s="497"/>
      <c r="CE6" s="497"/>
      <c r="CF6" s="341"/>
    </row>
    <row r="7" spans="1:83" ht="4.5" customHeight="1">
      <c r="A7" s="506"/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6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497"/>
      <c r="BJ7" s="497"/>
      <c r="BK7" s="497"/>
      <c r="BL7" s="497"/>
      <c r="BM7" s="497"/>
      <c r="BN7" s="497"/>
      <c r="BO7" s="497"/>
      <c r="BP7" s="497"/>
      <c r="BQ7" s="497"/>
      <c r="BR7" s="497"/>
      <c r="BS7" s="497"/>
      <c r="BT7" s="497"/>
      <c r="BU7" s="497"/>
      <c r="BV7" s="497"/>
      <c r="BW7" s="497"/>
      <c r="BX7" s="497"/>
      <c r="BY7" s="497"/>
      <c r="BZ7" s="497"/>
      <c r="CA7" s="497"/>
      <c r="CB7" s="497"/>
      <c r="CC7" s="497"/>
      <c r="CD7" s="497"/>
      <c r="CE7" s="497"/>
    </row>
    <row r="8" spans="3:83" ht="12" customHeight="1">
      <c r="C8" s="508" t="s">
        <v>1051</v>
      </c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/>
      <c r="AH8" s="508"/>
      <c r="AI8" s="508"/>
      <c r="AJ8" s="508"/>
      <c r="AK8" s="508"/>
      <c r="AL8" s="508"/>
      <c r="AM8" s="508"/>
      <c r="AN8" s="508"/>
      <c r="AO8" s="508"/>
      <c r="AP8" s="508"/>
      <c r="AQ8" s="2"/>
      <c r="AS8" s="508" t="s">
        <v>1051</v>
      </c>
      <c r="AT8" s="508"/>
      <c r="AU8" s="508"/>
      <c r="AV8" s="508"/>
      <c r="AW8" s="508"/>
      <c r="AX8" s="508"/>
      <c r="AY8" s="508"/>
      <c r="AZ8" s="508"/>
      <c r="BA8" s="508"/>
      <c r="BB8" s="508"/>
      <c r="BC8" s="508"/>
      <c r="BD8" s="508"/>
      <c r="BE8" s="508"/>
      <c r="BF8" s="508"/>
      <c r="BG8" s="508"/>
      <c r="BH8" s="508"/>
      <c r="BI8" s="508"/>
      <c r="BJ8" s="508"/>
      <c r="BK8" s="508"/>
      <c r="BL8" s="508"/>
      <c r="BM8" s="508"/>
      <c r="BN8" s="508"/>
      <c r="BO8" s="508"/>
      <c r="BP8" s="508"/>
      <c r="BQ8" s="508"/>
      <c r="BR8" s="508"/>
      <c r="BS8" s="508"/>
      <c r="BT8" s="508"/>
      <c r="BU8" s="508"/>
      <c r="BV8" s="508"/>
      <c r="BW8" s="508"/>
      <c r="BX8" s="508"/>
      <c r="BY8" s="508"/>
      <c r="BZ8" s="508"/>
      <c r="CA8" s="508"/>
      <c r="CB8" s="508"/>
      <c r="CC8" s="508"/>
      <c r="CD8" s="508"/>
      <c r="CE8" s="508"/>
    </row>
    <row r="9" spans="3:83" ht="12" customHeight="1" thickBot="1"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2"/>
      <c r="AS9" s="682"/>
      <c r="AT9" s="682"/>
      <c r="AU9" s="682"/>
      <c r="AV9" s="682"/>
      <c r="AW9" s="682"/>
      <c r="AX9" s="682"/>
      <c r="AY9" s="682"/>
      <c r="AZ9" s="682"/>
      <c r="BA9" s="682"/>
      <c r="BB9" s="682"/>
      <c r="BC9" s="682"/>
      <c r="BD9" s="682"/>
      <c r="BE9" s="682"/>
      <c r="BF9" s="682"/>
      <c r="BG9" s="682"/>
      <c r="BH9" s="682"/>
      <c r="BI9" s="682"/>
      <c r="BJ9" s="682"/>
      <c r="BK9" s="682"/>
      <c r="BL9" s="682"/>
      <c r="BM9" s="682"/>
      <c r="BN9" s="682"/>
      <c r="BO9" s="682"/>
      <c r="BP9" s="682"/>
      <c r="BQ9" s="682"/>
      <c r="BR9" s="682"/>
      <c r="BS9" s="682"/>
      <c r="BT9" s="682"/>
      <c r="BU9" s="682"/>
      <c r="BV9" s="682"/>
      <c r="BW9" s="682"/>
      <c r="BX9" s="682"/>
      <c r="BY9" s="682"/>
      <c r="BZ9" s="682"/>
      <c r="CA9" s="682"/>
      <c r="CB9" s="682"/>
      <c r="CC9" s="682"/>
      <c r="CD9" s="682"/>
      <c r="CE9" s="682"/>
    </row>
    <row r="10" spans="1:84" ht="12" customHeight="1">
      <c r="A10" s="13"/>
      <c r="C10" s="545" t="s">
        <v>14</v>
      </c>
      <c r="D10" s="508"/>
      <c r="E10" s="508"/>
      <c r="F10" s="508"/>
      <c r="G10" s="508"/>
      <c r="H10" s="508"/>
      <c r="I10" s="508"/>
      <c r="J10" s="523"/>
      <c r="K10" s="556" t="str">
        <f>F14</f>
        <v>片岡一寿</v>
      </c>
      <c r="L10" s="508"/>
      <c r="M10" s="508"/>
      <c r="N10" s="508"/>
      <c r="O10" s="508"/>
      <c r="P10" s="508"/>
      <c r="Q10" s="508"/>
      <c r="R10" s="523"/>
      <c r="S10" s="556" t="str">
        <f>F18</f>
        <v>浅田隆昭</v>
      </c>
      <c r="T10" s="508"/>
      <c r="U10" s="508"/>
      <c r="V10" s="508"/>
      <c r="W10" s="508"/>
      <c r="X10" s="508"/>
      <c r="Y10" s="508"/>
      <c r="Z10" s="508"/>
      <c r="AA10" s="556" t="str">
        <f>F22</f>
        <v>落合良弘</v>
      </c>
      <c r="AB10" s="508"/>
      <c r="AC10" s="508"/>
      <c r="AD10" s="508"/>
      <c r="AE10" s="508"/>
      <c r="AF10" s="508"/>
      <c r="AG10" s="508"/>
      <c r="AH10" s="523"/>
      <c r="AI10" s="510">
        <f>IF(AI16&lt;&gt;"","取得","")</f>
      </c>
      <c r="AK10" s="508" t="s">
        <v>15</v>
      </c>
      <c r="AL10" s="508"/>
      <c r="AM10" s="508"/>
      <c r="AN10" s="508"/>
      <c r="AO10" s="508"/>
      <c r="AP10" s="517"/>
      <c r="AQ10" s="62"/>
      <c r="AS10" s="545" t="s">
        <v>22</v>
      </c>
      <c r="AT10" s="508"/>
      <c r="AU10" s="508"/>
      <c r="AV10" s="508"/>
      <c r="AW10" s="508"/>
      <c r="AX10" s="508"/>
      <c r="AY10" s="508"/>
      <c r="AZ10" s="508"/>
      <c r="BA10" s="556" t="str">
        <f>AV14</f>
        <v>川並和之</v>
      </c>
      <c r="BB10" s="508"/>
      <c r="BC10" s="508"/>
      <c r="BD10" s="508"/>
      <c r="BE10" s="508"/>
      <c r="BF10" s="508"/>
      <c r="BG10" s="508"/>
      <c r="BH10" s="523"/>
      <c r="BI10" s="556" t="str">
        <f>AV18</f>
        <v>廣瀬淳</v>
      </c>
      <c r="BJ10" s="508"/>
      <c r="BK10" s="508"/>
      <c r="BL10" s="508"/>
      <c r="BM10" s="508"/>
      <c r="BN10" s="508"/>
      <c r="BO10" s="508"/>
      <c r="BP10" s="508"/>
      <c r="BQ10" s="556" t="str">
        <f>AV22</f>
        <v>岡本洋一</v>
      </c>
      <c r="BR10" s="508"/>
      <c r="BS10" s="508"/>
      <c r="BT10" s="508"/>
      <c r="BU10" s="508"/>
      <c r="BV10" s="508"/>
      <c r="BW10" s="508"/>
      <c r="BX10" s="523"/>
      <c r="BY10" s="510">
        <f>IF(BY16&lt;&gt;"","取得","")</f>
      </c>
      <c r="CA10" s="508" t="s">
        <v>15</v>
      </c>
      <c r="CB10" s="508"/>
      <c r="CC10" s="508"/>
      <c r="CD10" s="508"/>
      <c r="CE10" s="508"/>
      <c r="CF10" s="622"/>
    </row>
    <row r="11" spans="1:84" ht="12" customHeight="1">
      <c r="A11" s="13"/>
      <c r="C11" s="545"/>
      <c r="D11" s="508"/>
      <c r="E11" s="508"/>
      <c r="F11" s="508"/>
      <c r="G11" s="508"/>
      <c r="H11" s="508"/>
      <c r="I11" s="508"/>
      <c r="J11" s="523"/>
      <c r="K11" s="556"/>
      <c r="L11" s="508"/>
      <c r="M11" s="508"/>
      <c r="N11" s="508"/>
      <c r="O11" s="508"/>
      <c r="P11" s="508"/>
      <c r="Q11" s="508"/>
      <c r="R11" s="523"/>
      <c r="S11" s="556"/>
      <c r="T11" s="508"/>
      <c r="U11" s="508"/>
      <c r="V11" s="508"/>
      <c r="W11" s="508"/>
      <c r="X11" s="508"/>
      <c r="Y11" s="508"/>
      <c r="Z11" s="508"/>
      <c r="AA11" s="556"/>
      <c r="AB11" s="508"/>
      <c r="AC11" s="508"/>
      <c r="AD11" s="508"/>
      <c r="AE11" s="508"/>
      <c r="AF11" s="508"/>
      <c r="AG11" s="508"/>
      <c r="AH11" s="523"/>
      <c r="AI11" s="510"/>
      <c r="AK11" s="508"/>
      <c r="AL11" s="508"/>
      <c r="AM11" s="508"/>
      <c r="AN11" s="508"/>
      <c r="AO11" s="508"/>
      <c r="AP11" s="517"/>
      <c r="AQ11" s="62"/>
      <c r="AS11" s="545"/>
      <c r="AT11" s="508"/>
      <c r="AU11" s="508"/>
      <c r="AV11" s="508"/>
      <c r="AW11" s="508"/>
      <c r="AX11" s="508"/>
      <c r="AY11" s="508"/>
      <c r="AZ11" s="508"/>
      <c r="BA11" s="556"/>
      <c r="BB11" s="508"/>
      <c r="BC11" s="508"/>
      <c r="BD11" s="508"/>
      <c r="BE11" s="508"/>
      <c r="BF11" s="508"/>
      <c r="BG11" s="508"/>
      <c r="BH11" s="523"/>
      <c r="BI11" s="556"/>
      <c r="BJ11" s="508"/>
      <c r="BK11" s="508"/>
      <c r="BL11" s="508"/>
      <c r="BM11" s="508"/>
      <c r="BN11" s="508"/>
      <c r="BO11" s="508"/>
      <c r="BP11" s="508"/>
      <c r="BQ11" s="556"/>
      <c r="BR11" s="508"/>
      <c r="BS11" s="508"/>
      <c r="BT11" s="508"/>
      <c r="BU11" s="508"/>
      <c r="BV11" s="508"/>
      <c r="BW11" s="508"/>
      <c r="BX11" s="523"/>
      <c r="BY11" s="510"/>
      <c r="CA11" s="508"/>
      <c r="CB11" s="508"/>
      <c r="CC11" s="508"/>
      <c r="CD11" s="508"/>
      <c r="CE11" s="508"/>
      <c r="CF11" s="517"/>
    </row>
    <row r="12" spans="1:84" ht="12" customHeight="1">
      <c r="A12" s="13"/>
      <c r="C12" s="545"/>
      <c r="D12" s="508"/>
      <c r="E12" s="508"/>
      <c r="F12" s="508"/>
      <c r="G12" s="508"/>
      <c r="H12" s="508"/>
      <c r="I12" s="508"/>
      <c r="J12" s="523"/>
      <c r="K12" s="556" t="str">
        <f>F16</f>
        <v>うさぎとかめの集い</v>
      </c>
      <c r="L12" s="508"/>
      <c r="M12" s="508"/>
      <c r="N12" s="508"/>
      <c r="O12" s="508"/>
      <c r="P12" s="508"/>
      <c r="Q12" s="508"/>
      <c r="R12" s="523"/>
      <c r="S12" s="556" t="str">
        <f>F20</f>
        <v>アプストＴＣ</v>
      </c>
      <c r="T12" s="508"/>
      <c r="U12" s="508"/>
      <c r="V12" s="508"/>
      <c r="W12" s="508"/>
      <c r="X12" s="508"/>
      <c r="Y12" s="508"/>
      <c r="Z12" s="508"/>
      <c r="AA12" s="556" t="str">
        <f>F24</f>
        <v>アビックＢＢ</v>
      </c>
      <c r="AB12" s="508"/>
      <c r="AC12" s="508"/>
      <c r="AD12" s="508"/>
      <c r="AE12" s="508"/>
      <c r="AF12" s="508"/>
      <c r="AG12" s="508"/>
      <c r="AH12" s="523"/>
      <c r="AI12" s="510">
        <f>IF(AI16&lt;&gt;"","ゲーム率","")</f>
      </c>
      <c r="AJ12" s="508"/>
      <c r="AK12" s="508" t="s">
        <v>16</v>
      </c>
      <c r="AL12" s="508"/>
      <c r="AM12" s="508"/>
      <c r="AN12" s="508"/>
      <c r="AO12" s="508"/>
      <c r="AP12" s="517"/>
      <c r="AQ12" s="62"/>
      <c r="AS12" s="545"/>
      <c r="AT12" s="508"/>
      <c r="AU12" s="508"/>
      <c r="AV12" s="508"/>
      <c r="AW12" s="508"/>
      <c r="AX12" s="508"/>
      <c r="AY12" s="508"/>
      <c r="AZ12" s="508"/>
      <c r="BA12" s="556" t="str">
        <f>AV16</f>
        <v>Ｋテニスカレッジ</v>
      </c>
      <c r="BB12" s="508"/>
      <c r="BC12" s="508"/>
      <c r="BD12" s="508"/>
      <c r="BE12" s="508"/>
      <c r="BF12" s="508"/>
      <c r="BG12" s="508"/>
      <c r="BH12" s="523"/>
      <c r="BI12" s="556" t="str">
        <f>AV20</f>
        <v>アビックＢＢ</v>
      </c>
      <c r="BJ12" s="508"/>
      <c r="BK12" s="508"/>
      <c r="BL12" s="508"/>
      <c r="BM12" s="508"/>
      <c r="BN12" s="508"/>
      <c r="BO12" s="508"/>
      <c r="BP12" s="508"/>
      <c r="BQ12" s="556" t="str">
        <f>AV24</f>
        <v>一般</v>
      </c>
      <c r="BR12" s="508"/>
      <c r="BS12" s="508"/>
      <c r="BT12" s="508"/>
      <c r="BU12" s="508"/>
      <c r="BV12" s="508"/>
      <c r="BW12" s="508"/>
      <c r="BX12" s="523"/>
      <c r="BY12" s="510">
        <f>IF(BY16&lt;&gt;"","ゲーム率","")</f>
      </c>
      <c r="BZ12" s="508"/>
      <c r="CA12" s="508" t="s">
        <v>16</v>
      </c>
      <c r="CB12" s="508"/>
      <c r="CC12" s="508"/>
      <c r="CD12" s="508"/>
      <c r="CE12" s="508"/>
      <c r="CF12" s="517"/>
    </row>
    <row r="13" spans="1:84" ht="12" customHeight="1">
      <c r="A13" s="13"/>
      <c r="C13" s="618"/>
      <c r="D13" s="573"/>
      <c r="E13" s="573"/>
      <c r="F13" s="573"/>
      <c r="G13" s="573"/>
      <c r="H13" s="573"/>
      <c r="I13" s="573"/>
      <c r="J13" s="605"/>
      <c r="K13" s="604"/>
      <c r="L13" s="573"/>
      <c r="M13" s="573"/>
      <c r="N13" s="573"/>
      <c r="O13" s="573"/>
      <c r="P13" s="573"/>
      <c r="Q13" s="573"/>
      <c r="R13" s="605"/>
      <c r="S13" s="604"/>
      <c r="T13" s="573"/>
      <c r="U13" s="573"/>
      <c r="V13" s="573"/>
      <c r="W13" s="573"/>
      <c r="X13" s="573"/>
      <c r="Y13" s="573"/>
      <c r="Z13" s="573"/>
      <c r="AA13" s="604"/>
      <c r="AB13" s="573"/>
      <c r="AC13" s="573"/>
      <c r="AD13" s="573"/>
      <c r="AE13" s="573"/>
      <c r="AF13" s="573"/>
      <c r="AG13" s="573"/>
      <c r="AH13" s="605"/>
      <c r="AI13" s="625"/>
      <c r="AJ13" s="573"/>
      <c r="AK13" s="573"/>
      <c r="AL13" s="573"/>
      <c r="AM13" s="573"/>
      <c r="AN13" s="573"/>
      <c r="AO13" s="573"/>
      <c r="AP13" s="626"/>
      <c r="AQ13" s="62"/>
      <c r="AS13" s="618"/>
      <c r="AT13" s="573"/>
      <c r="AU13" s="573"/>
      <c r="AV13" s="573"/>
      <c r="AW13" s="573"/>
      <c r="AX13" s="573"/>
      <c r="AY13" s="573"/>
      <c r="AZ13" s="573"/>
      <c r="BA13" s="604"/>
      <c r="BB13" s="573"/>
      <c r="BC13" s="573"/>
      <c r="BD13" s="573"/>
      <c r="BE13" s="573"/>
      <c r="BF13" s="573"/>
      <c r="BG13" s="573"/>
      <c r="BH13" s="605"/>
      <c r="BI13" s="604"/>
      <c r="BJ13" s="573"/>
      <c r="BK13" s="573"/>
      <c r="BL13" s="573"/>
      <c r="BM13" s="573"/>
      <c r="BN13" s="573"/>
      <c r="BO13" s="573"/>
      <c r="BP13" s="573"/>
      <c r="BQ13" s="604"/>
      <c r="BR13" s="573"/>
      <c r="BS13" s="573"/>
      <c r="BT13" s="573"/>
      <c r="BU13" s="573"/>
      <c r="BV13" s="573"/>
      <c r="BW13" s="573"/>
      <c r="BX13" s="605"/>
      <c r="BY13" s="625"/>
      <c r="BZ13" s="573"/>
      <c r="CA13" s="573"/>
      <c r="CB13" s="573"/>
      <c r="CC13" s="573"/>
      <c r="CD13" s="573"/>
      <c r="CE13" s="573"/>
      <c r="CF13" s="626"/>
    </row>
    <row r="14" spans="1:84" s="2" customFormat="1" ht="12" customHeight="1">
      <c r="A14" s="516"/>
      <c r="B14" s="516">
        <f>AM16</f>
        <v>1</v>
      </c>
      <c r="C14" s="544" t="s">
        <v>1010</v>
      </c>
      <c r="D14" s="515"/>
      <c r="E14" s="515"/>
      <c r="F14" s="603" t="str">
        <f>IF(C14="ここに","",VLOOKUP(C14,'登録ナンバー'!$F$1:$I$600,2,0))</f>
        <v>片岡一寿</v>
      </c>
      <c r="G14" s="603"/>
      <c r="H14" s="603"/>
      <c r="I14" s="603"/>
      <c r="J14" s="603"/>
      <c r="K14" s="594">
        <f>IF(S14="","丸付き数字は試合順番","")</f>
      </c>
      <c r="L14" s="595"/>
      <c r="M14" s="595"/>
      <c r="N14" s="595"/>
      <c r="O14" s="595"/>
      <c r="P14" s="595"/>
      <c r="Q14" s="595"/>
      <c r="R14" s="596"/>
      <c r="S14" s="606" t="s">
        <v>1057</v>
      </c>
      <c r="T14" s="592"/>
      <c r="U14" s="592"/>
      <c r="V14" s="592" t="s">
        <v>18</v>
      </c>
      <c r="W14" s="592">
        <v>1</v>
      </c>
      <c r="X14" s="592"/>
      <c r="Y14" s="592"/>
      <c r="Z14" s="608"/>
      <c r="AA14" s="606" t="s">
        <v>1057</v>
      </c>
      <c r="AB14" s="592"/>
      <c r="AC14" s="592"/>
      <c r="AD14" s="592"/>
      <c r="AE14" s="592">
        <v>0</v>
      </c>
      <c r="AF14" s="592"/>
      <c r="AG14" s="592"/>
      <c r="AH14" s="608"/>
      <c r="AI14" s="511">
        <f>IF(COUNTIF(AJ14:AL24,1)=2,"直接対決","")</f>
      </c>
      <c r="AJ14" s="524">
        <f>COUNTIF(K14:AH15,"⑥")+COUNTIF(K14:AH15,"⑦")</f>
        <v>2</v>
      </c>
      <c r="AK14" s="524"/>
      <c r="AL14" s="524"/>
      <c r="AM14" s="498">
        <f>IF(S14="","",2-AJ14)</f>
        <v>0</v>
      </c>
      <c r="AN14" s="498"/>
      <c r="AO14" s="498"/>
      <c r="AP14" s="499"/>
      <c r="AQ14" s="280"/>
      <c r="AR14" s="516">
        <f>CC16</f>
        <v>1</v>
      </c>
      <c r="AS14" s="544" t="s">
        <v>1012</v>
      </c>
      <c r="AT14" s="515"/>
      <c r="AU14" s="515"/>
      <c r="AV14" s="603" t="str">
        <f>IF(AS14="ここに","",VLOOKUP(AS14,'登録ナンバー'!$F$1:$I$600,2,0))</f>
        <v>川並和之</v>
      </c>
      <c r="AW14" s="603"/>
      <c r="AX14" s="603"/>
      <c r="AY14" s="603"/>
      <c r="AZ14" s="603"/>
      <c r="BA14" s="594"/>
      <c r="BB14" s="595"/>
      <c r="BC14" s="595"/>
      <c r="BD14" s="595"/>
      <c r="BE14" s="595"/>
      <c r="BF14" s="595"/>
      <c r="BG14" s="595"/>
      <c r="BH14" s="596"/>
      <c r="BI14" s="606" t="s">
        <v>1057</v>
      </c>
      <c r="BJ14" s="592"/>
      <c r="BK14" s="592"/>
      <c r="BL14" s="592"/>
      <c r="BM14" s="592">
        <v>0</v>
      </c>
      <c r="BN14" s="592"/>
      <c r="BO14" s="592"/>
      <c r="BP14" s="608"/>
      <c r="BQ14" s="606" t="s">
        <v>1057</v>
      </c>
      <c r="BR14" s="592"/>
      <c r="BS14" s="592"/>
      <c r="BT14" s="592"/>
      <c r="BU14" s="592">
        <v>3</v>
      </c>
      <c r="BV14" s="592"/>
      <c r="BW14" s="592"/>
      <c r="BX14" s="608"/>
      <c r="BY14" s="511">
        <f>IF(COUNTIF(BZ14:CB24,1)=2,"直接対決","")</f>
      </c>
      <c r="BZ14" s="524">
        <f>COUNTIF(BA14:BX15,"⑥")+COUNTIF(BA14:BX15,"⑦")</f>
        <v>2</v>
      </c>
      <c r="CA14" s="524"/>
      <c r="CB14" s="524"/>
      <c r="CC14" s="498">
        <f>IF(BI14="","",2-BZ14)</f>
        <v>0</v>
      </c>
      <c r="CD14" s="498"/>
      <c r="CE14" s="498"/>
      <c r="CF14" s="499"/>
    </row>
    <row r="15" spans="1:84" s="2" customFormat="1" ht="12" customHeight="1">
      <c r="A15" s="516"/>
      <c r="B15" s="516"/>
      <c r="C15" s="545"/>
      <c r="D15" s="508"/>
      <c r="E15" s="508"/>
      <c r="F15" s="507"/>
      <c r="G15" s="507"/>
      <c r="H15" s="507"/>
      <c r="I15" s="507"/>
      <c r="J15" s="507"/>
      <c r="K15" s="597"/>
      <c r="L15" s="598"/>
      <c r="M15" s="598"/>
      <c r="N15" s="598"/>
      <c r="O15" s="598"/>
      <c r="P15" s="598"/>
      <c r="Q15" s="598"/>
      <c r="R15" s="599"/>
      <c r="S15" s="607"/>
      <c r="T15" s="593"/>
      <c r="U15" s="593"/>
      <c r="V15" s="593"/>
      <c r="W15" s="593"/>
      <c r="X15" s="593"/>
      <c r="Y15" s="593"/>
      <c r="Z15" s="609"/>
      <c r="AA15" s="607"/>
      <c r="AB15" s="593"/>
      <c r="AC15" s="593"/>
      <c r="AD15" s="593"/>
      <c r="AE15" s="593"/>
      <c r="AF15" s="593"/>
      <c r="AG15" s="593"/>
      <c r="AH15" s="609"/>
      <c r="AI15" s="512"/>
      <c r="AJ15" s="525"/>
      <c r="AK15" s="525"/>
      <c r="AL15" s="525"/>
      <c r="AM15" s="500"/>
      <c r="AN15" s="500"/>
      <c r="AO15" s="500"/>
      <c r="AP15" s="501"/>
      <c r="AQ15" s="280"/>
      <c r="AR15" s="516"/>
      <c r="AS15" s="545"/>
      <c r="AT15" s="508"/>
      <c r="AU15" s="508"/>
      <c r="AV15" s="507"/>
      <c r="AW15" s="507"/>
      <c r="AX15" s="507"/>
      <c r="AY15" s="507"/>
      <c r="AZ15" s="507"/>
      <c r="BA15" s="597"/>
      <c r="BB15" s="598"/>
      <c r="BC15" s="598"/>
      <c r="BD15" s="598"/>
      <c r="BE15" s="598"/>
      <c r="BF15" s="598"/>
      <c r="BG15" s="598"/>
      <c r="BH15" s="599"/>
      <c r="BI15" s="607"/>
      <c r="BJ15" s="593"/>
      <c r="BK15" s="593"/>
      <c r="BL15" s="593"/>
      <c r="BM15" s="593"/>
      <c r="BN15" s="593"/>
      <c r="BO15" s="593"/>
      <c r="BP15" s="609"/>
      <c r="BQ15" s="607"/>
      <c r="BR15" s="593"/>
      <c r="BS15" s="593"/>
      <c r="BT15" s="593"/>
      <c r="BU15" s="593"/>
      <c r="BV15" s="593"/>
      <c r="BW15" s="593"/>
      <c r="BX15" s="609"/>
      <c r="BY15" s="512"/>
      <c r="BZ15" s="525"/>
      <c r="CA15" s="525"/>
      <c r="CB15" s="525"/>
      <c r="CC15" s="500"/>
      <c r="CD15" s="500"/>
      <c r="CE15" s="500"/>
      <c r="CF15" s="501"/>
    </row>
    <row r="16" spans="1:84" ht="18.75" customHeight="1">
      <c r="A16" s="13"/>
      <c r="C16" s="545" t="s">
        <v>19</v>
      </c>
      <c r="D16" s="508"/>
      <c r="E16" s="508"/>
      <c r="F16" s="507" t="str">
        <f>IF(C14="ここに","",VLOOKUP(C14,'登録ナンバー'!$F$4:$I$484,3,0))</f>
        <v>うさぎとかめの集い</v>
      </c>
      <c r="G16" s="507"/>
      <c r="H16" s="507"/>
      <c r="I16" s="507"/>
      <c r="J16" s="507"/>
      <c r="K16" s="597"/>
      <c r="L16" s="598"/>
      <c r="M16" s="598"/>
      <c r="N16" s="598"/>
      <c r="O16" s="598"/>
      <c r="P16" s="598"/>
      <c r="Q16" s="598"/>
      <c r="R16" s="599"/>
      <c r="S16" s="607"/>
      <c r="T16" s="593"/>
      <c r="U16" s="593"/>
      <c r="V16" s="593"/>
      <c r="W16" s="593"/>
      <c r="X16" s="593"/>
      <c r="Y16" s="593"/>
      <c r="Z16" s="609"/>
      <c r="AA16" s="607"/>
      <c r="AB16" s="593"/>
      <c r="AC16" s="593"/>
      <c r="AD16" s="593"/>
      <c r="AE16" s="593"/>
      <c r="AF16" s="593"/>
      <c r="AG16" s="593"/>
      <c r="AH16" s="609"/>
      <c r="AI16" s="513">
        <f>IF(OR(COUNTIF(AJ14:AL24,2)=3,COUNTIF(AJ14:AL24,1)=3),(S17+AA17)/(S17+AA17+W14+AE14),"")</f>
      </c>
      <c r="AJ16" s="538"/>
      <c r="AK16" s="538"/>
      <c r="AL16" s="538"/>
      <c r="AM16" s="502">
        <f>IF(AI16&lt;&gt;"",RANK(AI16,AI16:AI24),RANK(AJ14,AJ14:AL24))</f>
        <v>1</v>
      </c>
      <c r="AN16" s="502"/>
      <c r="AO16" s="502"/>
      <c r="AP16" s="503"/>
      <c r="AQ16" s="281"/>
      <c r="AS16" s="545" t="s">
        <v>19</v>
      </c>
      <c r="AT16" s="508"/>
      <c r="AU16" s="508"/>
      <c r="AV16" s="507" t="str">
        <f>IF(AS14="ここに","",VLOOKUP(AS14,'登録ナンバー'!$F$4:$I$484,3,0))</f>
        <v>Ｋテニスカレッジ</v>
      </c>
      <c r="AW16" s="507"/>
      <c r="AX16" s="507"/>
      <c r="AY16" s="507"/>
      <c r="AZ16" s="507"/>
      <c r="BA16" s="597"/>
      <c r="BB16" s="598"/>
      <c r="BC16" s="598"/>
      <c r="BD16" s="598"/>
      <c r="BE16" s="598"/>
      <c r="BF16" s="598"/>
      <c r="BG16" s="598"/>
      <c r="BH16" s="599"/>
      <c r="BI16" s="607"/>
      <c r="BJ16" s="593"/>
      <c r="BK16" s="593"/>
      <c r="BL16" s="593"/>
      <c r="BM16" s="593"/>
      <c r="BN16" s="593"/>
      <c r="BO16" s="593"/>
      <c r="BP16" s="609"/>
      <c r="BQ16" s="607"/>
      <c r="BR16" s="593"/>
      <c r="BS16" s="593"/>
      <c r="BT16" s="593"/>
      <c r="BU16" s="593"/>
      <c r="BV16" s="593"/>
      <c r="BW16" s="593"/>
      <c r="BX16" s="609"/>
      <c r="BY16" s="513">
        <f>IF(OR(COUNTIF(BZ14:CB24,2)=3,COUNTIF(BZ14:CB24,1)=3),(BI17+BQ17)/(BI17+BQ17+BM14+BU14),"")</f>
      </c>
      <c r="BZ16" s="538"/>
      <c r="CA16" s="538"/>
      <c r="CB16" s="538"/>
      <c r="CC16" s="502">
        <f>IF(BY16&lt;&gt;"",RANK(BY16,BY16:BY24),RANK(BZ14,BZ14:CB24))</f>
        <v>1</v>
      </c>
      <c r="CD16" s="502"/>
      <c r="CE16" s="502"/>
      <c r="CF16" s="503"/>
    </row>
    <row r="17" spans="1:84" ht="4.5" customHeight="1" hidden="1">
      <c r="A17" s="13"/>
      <c r="C17" s="545"/>
      <c r="D17" s="508"/>
      <c r="E17" s="508"/>
      <c r="F17" s="326"/>
      <c r="G17" s="326"/>
      <c r="H17" s="326"/>
      <c r="I17" s="326"/>
      <c r="J17" s="326"/>
      <c r="K17" s="600"/>
      <c r="L17" s="601"/>
      <c r="M17" s="601"/>
      <c r="N17" s="601"/>
      <c r="O17" s="601"/>
      <c r="P17" s="601"/>
      <c r="Q17" s="601"/>
      <c r="R17" s="602"/>
      <c r="S17" s="330" t="str">
        <f>IF(S14="⑦","7",IF(S14="⑥","6",S14))</f>
        <v>6</v>
      </c>
      <c r="T17" s="335"/>
      <c r="U17" s="335"/>
      <c r="V17" s="335"/>
      <c r="W17" s="335"/>
      <c r="X17" s="335"/>
      <c r="Y17" s="335"/>
      <c r="Z17" s="335"/>
      <c r="AA17" s="330"/>
      <c r="AB17" s="335"/>
      <c r="AC17" s="335"/>
      <c r="AD17" s="335"/>
      <c r="AE17" s="335"/>
      <c r="AF17" s="335"/>
      <c r="AG17" s="335"/>
      <c r="AH17" s="336"/>
      <c r="AI17" s="514"/>
      <c r="AJ17" s="570"/>
      <c r="AK17" s="570"/>
      <c r="AL17" s="570"/>
      <c r="AM17" s="504"/>
      <c r="AN17" s="504"/>
      <c r="AO17" s="504"/>
      <c r="AP17" s="505"/>
      <c r="AQ17" s="281"/>
      <c r="AS17" s="545"/>
      <c r="AT17" s="508"/>
      <c r="AU17" s="508"/>
      <c r="AV17" s="326"/>
      <c r="AW17" s="326"/>
      <c r="AX17" s="326"/>
      <c r="AY17" s="326"/>
      <c r="AZ17" s="326"/>
      <c r="BA17" s="600"/>
      <c r="BB17" s="601"/>
      <c r="BC17" s="601"/>
      <c r="BD17" s="601"/>
      <c r="BE17" s="601"/>
      <c r="BF17" s="601"/>
      <c r="BG17" s="601"/>
      <c r="BH17" s="602"/>
      <c r="BI17" s="330"/>
      <c r="BJ17" s="335"/>
      <c r="BK17" s="335"/>
      <c r="BL17" s="335"/>
      <c r="BM17" s="335"/>
      <c r="BN17" s="335"/>
      <c r="BO17" s="335"/>
      <c r="BP17" s="335"/>
      <c r="BQ17" s="330"/>
      <c r="BR17" s="335"/>
      <c r="BS17" s="335"/>
      <c r="BT17" s="335"/>
      <c r="BU17" s="335"/>
      <c r="BV17" s="335"/>
      <c r="BW17" s="335"/>
      <c r="BX17" s="336"/>
      <c r="BY17" s="514"/>
      <c r="BZ17" s="570"/>
      <c r="CA17" s="570"/>
      <c r="CB17" s="570"/>
      <c r="CC17" s="504"/>
      <c r="CD17" s="504"/>
      <c r="CE17" s="504"/>
      <c r="CF17" s="505"/>
    </row>
    <row r="18" spans="1:84" ht="12" customHeight="1">
      <c r="A18" s="516"/>
      <c r="B18" s="516">
        <f>AM20</f>
        <v>2</v>
      </c>
      <c r="C18" s="544" t="s">
        <v>1018</v>
      </c>
      <c r="D18" s="515"/>
      <c r="E18" s="515"/>
      <c r="F18" s="665" t="str">
        <f>IF(C18="ここに","",VLOOKUP(C18,'登録ナンバー'!$F$1:$I$600,2,0))</f>
        <v>浅田隆昭</v>
      </c>
      <c r="G18" s="665"/>
      <c r="H18" s="665"/>
      <c r="I18" s="665"/>
      <c r="J18" s="665"/>
      <c r="K18" s="676">
        <v>1</v>
      </c>
      <c r="L18" s="665"/>
      <c r="M18" s="665"/>
      <c r="N18" s="665" t="s">
        <v>18</v>
      </c>
      <c r="O18" s="665">
        <f>IF(S14="","",IF(S14="⑥",6,IF(S14="⑦",7,S14)))</f>
        <v>6</v>
      </c>
      <c r="P18" s="665"/>
      <c r="Q18" s="665"/>
      <c r="R18" s="678"/>
      <c r="S18" s="722"/>
      <c r="T18" s="723"/>
      <c r="U18" s="723"/>
      <c r="V18" s="723"/>
      <c r="W18" s="723"/>
      <c r="X18" s="723"/>
      <c r="Y18" s="723"/>
      <c r="Z18" s="723"/>
      <c r="AA18" s="668" t="s">
        <v>1058</v>
      </c>
      <c r="AB18" s="669"/>
      <c r="AC18" s="669"/>
      <c r="AD18" s="669"/>
      <c r="AE18" s="669">
        <v>5</v>
      </c>
      <c r="AF18" s="669"/>
      <c r="AG18" s="669"/>
      <c r="AH18" s="718"/>
      <c r="AI18" s="683">
        <f>IF(COUNTIF(AJ14:AL24,1)=2,"直接対決","")</f>
      </c>
      <c r="AJ18" s="672">
        <f>COUNTIF(K18:AH19,"⑥")+COUNTIF(K18:AH19,"⑦")</f>
        <v>1</v>
      </c>
      <c r="AK18" s="672"/>
      <c r="AL18" s="672"/>
      <c r="AM18" s="696">
        <f>IF(S14="","",2-AJ18)</f>
        <v>1</v>
      </c>
      <c r="AN18" s="696"/>
      <c r="AO18" s="696"/>
      <c r="AP18" s="697"/>
      <c r="AQ18" s="280"/>
      <c r="AR18" s="516">
        <f>CC20</f>
        <v>3</v>
      </c>
      <c r="AS18" s="544" t="s">
        <v>163</v>
      </c>
      <c r="AT18" s="515"/>
      <c r="AU18" s="515"/>
      <c r="AV18" s="515" t="str">
        <f>IF(AS18="ここに","",VLOOKUP(AS18,'登録ナンバー'!$F$1:$I$600,2,0))</f>
        <v>廣瀬淳</v>
      </c>
      <c r="AW18" s="515"/>
      <c r="AX18" s="515"/>
      <c r="AY18" s="515"/>
      <c r="AZ18" s="515"/>
      <c r="BA18" s="555">
        <v>0</v>
      </c>
      <c r="BB18" s="515"/>
      <c r="BC18" s="515"/>
      <c r="BD18" s="515"/>
      <c r="BE18" s="515">
        <v>6</v>
      </c>
      <c r="BF18" s="515"/>
      <c r="BG18" s="515"/>
      <c r="BH18" s="522"/>
      <c r="BI18" s="627"/>
      <c r="BJ18" s="628"/>
      <c r="BK18" s="628"/>
      <c r="BL18" s="628"/>
      <c r="BM18" s="628"/>
      <c r="BN18" s="628"/>
      <c r="BO18" s="628"/>
      <c r="BP18" s="628"/>
      <c r="BQ18" s="571">
        <v>0</v>
      </c>
      <c r="BR18" s="546"/>
      <c r="BS18" s="546"/>
      <c r="BT18" s="546"/>
      <c r="BU18" s="546">
        <v>6</v>
      </c>
      <c r="BV18" s="546"/>
      <c r="BW18" s="546"/>
      <c r="BX18" s="610"/>
      <c r="BY18" s="511">
        <f>IF(COUNTIF(BZ14:CB24,1)=2,"直接対決","")</f>
      </c>
      <c r="BZ18" s="524">
        <f>COUNTIF(BA18:BX19,"⑥")+COUNTIF(BA18:BX19,"⑦")</f>
        <v>0</v>
      </c>
      <c r="CA18" s="524"/>
      <c r="CB18" s="524"/>
      <c r="CC18" s="498">
        <f>IF(BI14="","",2-BZ18)</f>
        <v>2</v>
      </c>
      <c r="CD18" s="498"/>
      <c r="CE18" s="498"/>
      <c r="CF18" s="499"/>
    </row>
    <row r="19" spans="1:84" ht="12" customHeight="1">
      <c r="A19" s="516"/>
      <c r="B19" s="516"/>
      <c r="C19" s="545"/>
      <c r="D19" s="508"/>
      <c r="E19" s="508"/>
      <c r="F19" s="666"/>
      <c r="G19" s="666"/>
      <c r="H19" s="666"/>
      <c r="I19" s="666"/>
      <c r="J19" s="666"/>
      <c r="K19" s="677"/>
      <c r="L19" s="666"/>
      <c r="M19" s="666"/>
      <c r="N19" s="666"/>
      <c r="O19" s="666"/>
      <c r="P19" s="666"/>
      <c r="Q19" s="666"/>
      <c r="R19" s="679"/>
      <c r="S19" s="724"/>
      <c r="T19" s="725"/>
      <c r="U19" s="725"/>
      <c r="V19" s="725"/>
      <c r="W19" s="725"/>
      <c r="X19" s="725"/>
      <c r="Y19" s="725"/>
      <c r="Z19" s="725"/>
      <c r="AA19" s="670"/>
      <c r="AB19" s="671"/>
      <c r="AC19" s="671"/>
      <c r="AD19" s="671"/>
      <c r="AE19" s="671"/>
      <c r="AF19" s="671"/>
      <c r="AG19" s="671"/>
      <c r="AH19" s="719"/>
      <c r="AI19" s="684"/>
      <c r="AJ19" s="673"/>
      <c r="AK19" s="673"/>
      <c r="AL19" s="673"/>
      <c r="AM19" s="698"/>
      <c r="AN19" s="698"/>
      <c r="AO19" s="698"/>
      <c r="AP19" s="699"/>
      <c r="AQ19" s="280"/>
      <c r="AR19" s="516"/>
      <c r="AS19" s="545"/>
      <c r="AT19" s="508"/>
      <c r="AU19" s="508"/>
      <c r="AV19" s="508"/>
      <c r="AW19" s="508"/>
      <c r="AX19" s="508"/>
      <c r="AY19" s="508"/>
      <c r="AZ19" s="508"/>
      <c r="BA19" s="556"/>
      <c r="BB19" s="508"/>
      <c r="BC19" s="508"/>
      <c r="BD19" s="508"/>
      <c r="BE19" s="508"/>
      <c r="BF19" s="508"/>
      <c r="BG19" s="508"/>
      <c r="BH19" s="523"/>
      <c r="BI19" s="629"/>
      <c r="BJ19" s="630"/>
      <c r="BK19" s="630"/>
      <c r="BL19" s="630"/>
      <c r="BM19" s="630"/>
      <c r="BN19" s="630"/>
      <c r="BO19" s="630"/>
      <c r="BP19" s="630"/>
      <c r="BQ19" s="572"/>
      <c r="BR19" s="547"/>
      <c r="BS19" s="547"/>
      <c r="BT19" s="547"/>
      <c r="BU19" s="547"/>
      <c r="BV19" s="547"/>
      <c r="BW19" s="547"/>
      <c r="BX19" s="611"/>
      <c r="BY19" s="512"/>
      <c r="BZ19" s="525"/>
      <c r="CA19" s="525"/>
      <c r="CB19" s="525"/>
      <c r="CC19" s="500"/>
      <c r="CD19" s="500"/>
      <c r="CE19" s="500"/>
      <c r="CF19" s="501"/>
    </row>
    <row r="20" spans="1:162" ht="18.75" customHeight="1">
      <c r="A20" s="13"/>
      <c r="B20" s="13"/>
      <c r="C20" s="545" t="s">
        <v>19</v>
      </c>
      <c r="D20" s="508"/>
      <c r="E20" s="508"/>
      <c r="F20" s="666" t="str">
        <f>IF(C18="ここに","",VLOOKUP(C18,'登録ナンバー'!$F$4:$H$484,3,0))</f>
        <v>アプストＴＣ</v>
      </c>
      <c r="G20" s="666"/>
      <c r="H20" s="666"/>
      <c r="I20" s="666"/>
      <c r="J20" s="666"/>
      <c r="K20" s="677"/>
      <c r="L20" s="666"/>
      <c r="M20" s="666"/>
      <c r="N20" s="666"/>
      <c r="O20" s="666"/>
      <c r="P20" s="666"/>
      <c r="Q20" s="666"/>
      <c r="R20" s="679"/>
      <c r="S20" s="724"/>
      <c r="T20" s="725"/>
      <c r="U20" s="725"/>
      <c r="V20" s="725"/>
      <c r="W20" s="725"/>
      <c r="X20" s="725"/>
      <c r="Y20" s="725"/>
      <c r="Z20" s="725"/>
      <c r="AA20" s="670"/>
      <c r="AB20" s="671"/>
      <c r="AC20" s="671"/>
      <c r="AD20" s="671"/>
      <c r="AE20" s="720"/>
      <c r="AF20" s="720"/>
      <c r="AG20" s="720"/>
      <c r="AH20" s="721"/>
      <c r="AI20" s="674">
        <f>IF(OR(COUNTIF(AJ14:AL24,2)=3,COUNTIF(AJ14:AL24,1)=3),(K21+AA21)/(K21+AA21+O18+AE18),"")</f>
      </c>
      <c r="AJ20" s="666"/>
      <c r="AK20" s="666"/>
      <c r="AL20" s="666"/>
      <c r="AM20" s="688">
        <v>2</v>
      </c>
      <c r="AN20" s="688"/>
      <c r="AO20" s="688"/>
      <c r="AP20" s="689"/>
      <c r="AQ20" s="281"/>
      <c r="AR20" s="13"/>
      <c r="AS20" s="545" t="s">
        <v>19</v>
      </c>
      <c r="AT20" s="508"/>
      <c r="AU20" s="508"/>
      <c r="AV20" s="508" t="str">
        <f>IF(AS18="ここに","",VLOOKUP(AS18,'登録ナンバー'!$F$4:$H$484,3,0))</f>
        <v>アビックＢＢ</v>
      </c>
      <c r="AW20" s="508"/>
      <c r="AX20" s="508"/>
      <c r="AY20" s="508"/>
      <c r="AZ20" s="508"/>
      <c r="BA20" s="556"/>
      <c r="BB20" s="508"/>
      <c r="BC20" s="508"/>
      <c r="BD20" s="508"/>
      <c r="BE20" s="508"/>
      <c r="BF20" s="508"/>
      <c r="BG20" s="508"/>
      <c r="BH20" s="523"/>
      <c r="BI20" s="629"/>
      <c r="BJ20" s="630"/>
      <c r="BK20" s="630"/>
      <c r="BL20" s="630"/>
      <c r="BM20" s="630"/>
      <c r="BN20" s="630"/>
      <c r="BO20" s="630"/>
      <c r="BP20" s="630"/>
      <c r="BQ20" s="572"/>
      <c r="BR20" s="547"/>
      <c r="BS20" s="547"/>
      <c r="BT20" s="547"/>
      <c r="BU20" s="548"/>
      <c r="BV20" s="548"/>
      <c r="BW20" s="548"/>
      <c r="BX20" s="612"/>
      <c r="BY20" s="513">
        <f>IF(OR(COUNTIF(BZ14:CB24,2)=3,COUNTIF(BZ14:CB24,1)=3),(BA21+BQ21)/(BA21+BQ21+BE18+BU18),"")</f>
      </c>
      <c r="BZ20" s="508"/>
      <c r="CA20" s="508"/>
      <c r="CB20" s="508"/>
      <c r="CC20" s="502">
        <f>IF(BY20&lt;&gt;"",RANK(BY20,BY16:BY24),RANK(BZ18,BZ14:CB24))</f>
        <v>3</v>
      </c>
      <c r="CD20" s="502"/>
      <c r="CE20" s="502"/>
      <c r="CF20" s="503"/>
      <c r="CH20" s="319"/>
      <c r="CI20" s="319"/>
      <c r="CJ20" s="319"/>
      <c r="CK20" s="319"/>
      <c r="CL20" s="319"/>
      <c r="CM20" s="319"/>
      <c r="CN20" s="319"/>
      <c r="CO20" s="319"/>
      <c r="CP20" s="319"/>
      <c r="CQ20" s="319"/>
      <c r="CR20" s="319"/>
      <c r="CS20" s="319"/>
      <c r="CT20" s="319"/>
      <c r="CU20" s="319"/>
      <c r="CV20" s="319"/>
      <c r="CW20" s="319"/>
      <c r="CX20" s="319"/>
      <c r="CY20" s="319"/>
      <c r="CZ20" s="319"/>
      <c r="DA20" s="319"/>
      <c r="DB20" s="319"/>
      <c r="DC20" s="319"/>
      <c r="DD20" s="319"/>
      <c r="DE20" s="319"/>
      <c r="DF20" s="319"/>
      <c r="DG20" s="319"/>
      <c r="DH20" s="319"/>
      <c r="DI20" s="319"/>
      <c r="DJ20" s="319"/>
      <c r="DK20" s="319"/>
      <c r="DL20" s="319"/>
      <c r="DM20" s="319"/>
      <c r="DN20" s="319"/>
      <c r="DO20" s="319"/>
      <c r="DP20" s="319"/>
      <c r="DQ20" s="319"/>
      <c r="DR20" s="319"/>
      <c r="DS20" s="319"/>
      <c r="DT20" s="319"/>
      <c r="DU20" s="319"/>
      <c r="DV20" s="319"/>
      <c r="DW20" s="319"/>
      <c r="DX20" s="319"/>
      <c r="DY20" s="319"/>
      <c r="DZ20" s="319"/>
      <c r="EA20" s="319"/>
      <c r="EB20" s="319"/>
      <c r="EC20" s="319"/>
      <c r="ED20" s="319"/>
      <c r="EE20" s="319"/>
      <c r="EF20" s="319"/>
      <c r="EG20" s="319"/>
      <c r="EH20" s="319"/>
      <c r="EI20" s="319"/>
      <c r="EJ20" s="319"/>
      <c r="EK20" s="319"/>
      <c r="EL20" s="319"/>
      <c r="EM20" s="319"/>
      <c r="EN20" s="319"/>
      <c r="EO20" s="319"/>
      <c r="EP20" s="319"/>
      <c r="EQ20" s="319"/>
      <c r="ER20" s="319"/>
      <c r="ES20" s="319"/>
      <c r="ET20" s="319"/>
      <c r="EU20" s="319"/>
      <c r="EV20" s="319"/>
      <c r="EW20" s="319"/>
      <c r="EX20" s="319"/>
      <c r="EY20" s="319"/>
      <c r="EZ20" s="319"/>
      <c r="FA20" s="319"/>
      <c r="FB20" s="319"/>
      <c r="FC20" s="319"/>
      <c r="FD20" s="319"/>
      <c r="FE20" s="319"/>
      <c r="FF20" s="319"/>
    </row>
    <row r="21" spans="1:162" ht="5.25" customHeight="1" hidden="1">
      <c r="A21" s="13"/>
      <c r="B21" s="13"/>
      <c r="C21" s="545"/>
      <c r="D21" s="508"/>
      <c r="E21" s="508"/>
      <c r="F21" s="348"/>
      <c r="G21" s="348"/>
      <c r="H21" s="348"/>
      <c r="I21" s="348"/>
      <c r="J21" s="348"/>
      <c r="K21" s="351">
        <f>IF(K18="⑦","7",IF(K18="⑥","6",K18))</f>
        <v>1</v>
      </c>
      <c r="L21" s="352"/>
      <c r="M21" s="352"/>
      <c r="N21" s="352"/>
      <c r="O21" s="352"/>
      <c r="P21" s="352"/>
      <c r="Q21" s="352"/>
      <c r="R21" s="353"/>
      <c r="S21" s="726"/>
      <c r="T21" s="727"/>
      <c r="U21" s="727"/>
      <c r="V21" s="727"/>
      <c r="W21" s="727"/>
      <c r="X21" s="727"/>
      <c r="Y21" s="727"/>
      <c r="Z21" s="727"/>
      <c r="AA21" s="351" t="str">
        <f>IF(AA18="⑦","7",IF(AA18="⑥","6",AA18))</f>
        <v>7</v>
      </c>
      <c r="AB21" s="354"/>
      <c r="AC21" s="354"/>
      <c r="AD21" s="354"/>
      <c r="AE21" s="354"/>
      <c r="AF21" s="354"/>
      <c r="AG21" s="354"/>
      <c r="AH21" s="355"/>
      <c r="AI21" s="675"/>
      <c r="AJ21" s="667"/>
      <c r="AK21" s="667"/>
      <c r="AL21" s="667"/>
      <c r="AM21" s="690"/>
      <c r="AN21" s="690"/>
      <c r="AO21" s="690"/>
      <c r="AP21" s="691"/>
      <c r="AQ21" s="281"/>
      <c r="AR21" s="13"/>
      <c r="AS21" s="545"/>
      <c r="AT21" s="508"/>
      <c r="AU21" s="508"/>
      <c r="AV21" s="2"/>
      <c r="AW21" s="2"/>
      <c r="AX21" s="2"/>
      <c r="AY21" s="2"/>
      <c r="AZ21" s="2"/>
      <c r="BA21" s="327"/>
      <c r="BB21" s="55"/>
      <c r="BC21" s="55"/>
      <c r="BD21" s="55"/>
      <c r="BE21" s="55"/>
      <c r="BF21" s="55"/>
      <c r="BG21" s="55"/>
      <c r="BH21" s="321"/>
      <c r="BI21" s="631"/>
      <c r="BJ21" s="632"/>
      <c r="BK21" s="632"/>
      <c r="BL21" s="632"/>
      <c r="BM21" s="632"/>
      <c r="BN21" s="632"/>
      <c r="BO21" s="632"/>
      <c r="BP21" s="632"/>
      <c r="BQ21" s="327"/>
      <c r="BR21" s="320"/>
      <c r="BS21" s="320"/>
      <c r="BT21" s="320"/>
      <c r="BU21" s="320"/>
      <c r="BV21" s="320"/>
      <c r="BW21" s="320"/>
      <c r="BX21" s="324"/>
      <c r="BY21" s="514"/>
      <c r="BZ21" s="573"/>
      <c r="CA21" s="573"/>
      <c r="CB21" s="573"/>
      <c r="CC21" s="504"/>
      <c r="CD21" s="504"/>
      <c r="CE21" s="504"/>
      <c r="CF21" s="505"/>
      <c r="CH21" s="319"/>
      <c r="CI21" s="319"/>
      <c r="CJ21" s="319"/>
      <c r="CK21" s="319"/>
      <c r="CL21" s="319"/>
      <c r="CM21" s="319"/>
      <c r="CN21" s="319"/>
      <c r="CO21" s="319"/>
      <c r="CP21" s="319"/>
      <c r="CQ21" s="319"/>
      <c r="CR21" s="319"/>
      <c r="CS21" s="319"/>
      <c r="CT21" s="319"/>
      <c r="CU21" s="319"/>
      <c r="CV21" s="319"/>
      <c r="CW21" s="319"/>
      <c r="CX21" s="319"/>
      <c r="CY21" s="319"/>
      <c r="CZ21" s="319"/>
      <c r="DA21" s="319"/>
      <c r="DB21" s="319"/>
      <c r="DC21" s="319"/>
      <c r="DD21" s="319"/>
      <c r="DE21" s="319"/>
      <c r="DF21" s="319"/>
      <c r="DG21" s="319"/>
      <c r="DH21" s="319"/>
      <c r="DI21" s="319"/>
      <c r="DJ21" s="319"/>
      <c r="DK21" s="319"/>
      <c r="DL21" s="319"/>
      <c r="DM21" s="319"/>
      <c r="DN21" s="319"/>
      <c r="DO21" s="319"/>
      <c r="DP21" s="319"/>
      <c r="DQ21" s="319"/>
      <c r="DR21" s="319"/>
      <c r="DS21" s="319"/>
      <c r="DT21" s="319"/>
      <c r="DU21" s="319"/>
      <c r="DV21" s="319"/>
      <c r="DW21" s="319"/>
      <c r="DX21" s="319"/>
      <c r="DY21" s="319"/>
      <c r="DZ21" s="319"/>
      <c r="EA21" s="319"/>
      <c r="EB21" s="319"/>
      <c r="EC21" s="319"/>
      <c r="ED21" s="319"/>
      <c r="EE21" s="319"/>
      <c r="EF21" s="319"/>
      <c r="EG21" s="319"/>
      <c r="EH21" s="319"/>
      <c r="EI21" s="319"/>
      <c r="EJ21" s="319"/>
      <c r="EK21" s="319"/>
      <c r="EL21" s="319"/>
      <c r="EM21" s="319"/>
      <c r="EN21" s="319"/>
      <c r="EO21" s="319"/>
      <c r="EP21" s="319"/>
      <c r="EQ21" s="319"/>
      <c r="ER21" s="319"/>
      <c r="ES21" s="319"/>
      <c r="ET21" s="319"/>
      <c r="EU21" s="319"/>
      <c r="EV21" s="319"/>
      <c r="EW21" s="319"/>
      <c r="EX21" s="319"/>
      <c r="EY21" s="319"/>
      <c r="EZ21" s="319"/>
      <c r="FA21" s="319"/>
      <c r="FB21" s="319"/>
      <c r="FC21" s="319"/>
      <c r="FD21" s="319"/>
      <c r="FE21" s="319"/>
      <c r="FF21" s="319"/>
    </row>
    <row r="22" spans="1:162" ht="12" customHeight="1">
      <c r="A22" s="516"/>
      <c r="B22" s="516">
        <f>AM24</f>
        <v>3</v>
      </c>
      <c r="C22" s="544" t="s">
        <v>180</v>
      </c>
      <c r="D22" s="515"/>
      <c r="E22" s="515"/>
      <c r="F22" s="515" t="str">
        <f>IF(C22="ここに","",VLOOKUP(C22,'登録ナンバー'!$F$1:$I$600,2,0))</f>
        <v>落合良弘</v>
      </c>
      <c r="G22" s="515"/>
      <c r="H22" s="515"/>
      <c r="I22" s="515"/>
      <c r="J22" s="515"/>
      <c r="K22" s="555">
        <v>0</v>
      </c>
      <c r="L22" s="515"/>
      <c r="M22" s="515"/>
      <c r="N22" s="515" t="s">
        <v>18</v>
      </c>
      <c r="O22" s="515">
        <v>6</v>
      </c>
      <c r="P22" s="515"/>
      <c r="Q22" s="515"/>
      <c r="R22" s="522"/>
      <c r="S22" s="555">
        <f>IF(S14="","",IF(AND(AE18=6,AA18&lt;&gt;"⑦"),"⑥",IF(AE18=7,"⑦",AE18)))</f>
        <v>5</v>
      </c>
      <c r="T22" s="515"/>
      <c r="U22" s="515"/>
      <c r="V22" s="515" t="s">
        <v>18</v>
      </c>
      <c r="W22" s="515">
        <f>IF(S14="","",IF(AA18="⑥",6,IF(AA18="⑦",7,AA18)))</f>
        <v>7</v>
      </c>
      <c r="X22" s="515"/>
      <c r="Y22" s="515"/>
      <c r="Z22" s="522"/>
      <c r="AA22" s="557"/>
      <c r="AB22" s="558"/>
      <c r="AC22" s="558"/>
      <c r="AD22" s="558"/>
      <c r="AE22" s="558"/>
      <c r="AF22" s="558"/>
      <c r="AG22" s="532"/>
      <c r="AH22" s="559"/>
      <c r="AI22" s="511">
        <f>IF(COUNTIF(AJ14:AL28,1)=2,"直接対決","")</f>
      </c>
      <c r="AJ22" s="524">
        <f>COUNTIF(K22:AH23,"⑥")+COUNTIF(K22:AH23,"⑦")</f>
        <v>0</v>
      </c>
      <c r="AK22" s="524"/>
      <c r="AL22" s="524"/>
      <c r="AM22" s="498">
        <f>IF(S14="","",2-AJ22)</f>
        <v>2</v>
      </c>
      <c r="AN22" s="498"/>
      <c r="AO22" s="498"/>
      <c r="AP22" s="499"/>
      <c r="AQ22" s="280"/>
      <c r="AR22" s="516">
        <f>CC24</f>
        <v>2</v>
      </c>
      <c r="AS22" s="544" t="s">
        <v>17</v>
      </c>
      <c r="AT22" s="515"/>
      <c r="AU22" s="515"/>
      <c r="AV22" s="665" t="s">
        <v>1047</v>
      </c>
      <c r="AW22" s="665"/>
      <c r="AX22" s="665"/>
      <c r="AY22" s="665"/>
      <c r="AZ22" s="665"/>
      <c r="BA22" s="676">
        <v>3</v>
      </c>
      <c r="BB22" s="665"/>
      <c r="BC22" s="665"/>
      <c r="BD22" s="665"/>
      <c r="BE22" s="665">
        <v>6</v>
      </c>
      <c r="BF22" s="665"/>
      <c r="BG22" s="665"/>
      <c r="BH22" s="678"/>
      <c r="BI22" s="676" t="s">
        <v>1057</v>
      </c>
      <c r="BJ22" s="665"/>
      <c r="BK22" s="665"/>
      <c r="BL22" s="665"/>
      <c r="BM22" s="665">
        <v>0</v>
      </c>
      <c r="BN22" s="665"/>
      <c r="BO22" s="665"/>
      <c r="BP22" s="678"/>
      <c r="BQ22" s="706"/>
      <c r="BR22" s="707"/>
      <c r="BS22" s="707"/>
      <c r="BT22" s="707"/>
      <c r="BU22" s="707"/>
      <c r="BV22" s="707"/>
      <c r="BW22" s="710"/>
      <c r="BX22" s="728"/>
      <c r="BY22" s="683">
        <f>IF(COUNTIF(BZ14:CB28,1)=2,"直接対決","")</f>
      </c>
      <c r="BZ22" s="672">
        <f>COUNTIF(BA22:BX23,"⑥")+COUNTIF(BA22:BX23,"⑦")</f>
        <v>1</v>
      </c>
      <c r="CA22" s="672"/>
      <c r="CB22" s="672"/>
      <c r="CC22" s="696">
        <f>IF(BI14="","",2-BZ22)</f>
        <v>1</v>
      </c>
      <c r="CD22" s="696"/>
      <c r="CE22" s="696"/>
      <c r="CF22" s="697"/>
      <c r="CH22" s="319"/>
      <c r="CI22" s="319"/>
      <c r="CJ22" s="319"/>
      <c r="CK22" s="319"/>
      <c r="CL22" s="319"/>
      <c r="CM22" s="319"/>
      <c r="CN22" s="319"/>
      <c r="CO22" s="319"/>
      <c r="CP22" s="319"/>
      <c r="CQ22" s="319"/>
      <c r="CR22" s="319"/>
      <c r="CS22" s="319"/>
      <c r="CT22" s="319"/>
      <c r="CU22" s="319"/>
      <c r="CV22" s="319"/>
      <c r="CW22" s="319"/>
      <c r="CX22" s="319"/>
      <c r="CY22" s="319"/>
      <c r="CZ22" s="319"/>
      <c r="DA22" s="319"/>
      <c r="DB22" s="319"/>
      <c r="DC22" s="319"/>
      <c r="DD22" s="319"/>
      <c r="DE22" s="319"/>
      <c r="DF22" s="319"/>
      <c r="DG22" s="319"/>
      <c r="DH22" s="319"/>
      <c r="DI22" s="319"/>
      <c r="DJ22" s="319"/>
      <c r="DK22" s="319"/>
      <c r="DL22" s="319"/>
      <c r="DM22" s="319"/>
      <c r="DN22" s="319"/>
      <c r="DO22" s="319"/>
      <c r="DP22" s="319"/>
      <c r="DQ22" s="319"/>
      <c r="DR22" s="319"/>
      <c r="DS22" s="319"/>
      <c r="DT22" s="319"/>
      <c r="DU22" s="319"/>
      <c r="DV22" s="319"/>
      <c r="DW22" s="319"/>
      <c r="DX22" s="319"/>
      <c r="DY22" s="319"/>
      <c r="DZ22" s="319"/>
      <c r="EA22" s="319"/>
      <c r="EB22" s="319"/>
      <c r="EC22" s="319"/>
      <c r="ED22" s="319"/>
      <c r="EE22" s="319"/>
      <c r="EF22" s="319"/>
      <c r="EG22" s="319"/>
      <c r="EH22" s="319"/>
      <c r="EI22" s="319"/>
      <c r="EJ22" s="319"/>
      <c r="EK22" s="319"/>
      <c r="EL22" s="319"/>
      <c r="EM22" s="319"/>
      <c r="EN22" s="319"/>
      <c r="EO22" s="319"/>
      <c r="EP22" s="319"/>
      <c r="EQ22" s="319"/>
      <c r="ER22" s="319"/>
      <c r="ES22" s="319"/>
      <c r="ET22" s="319"/>
      <c r="EU22" s="319"/>
      <c r="EV22" s="319"/>
      <c r="EW22" s="319"/>
      <c r="EX22" s="319"/>
      <c r="EY22" s="319"/>
      <c r="EZ22" s="319"/>
      <c r="FA22" s="319"/>
      <c r="FB22" s="319"/>
      <c r="FC22" s="319"/>
      <c r="FD22" s="319"/>
      <c r="FE22" s="319"/>
      <c r="FF22" s="319"/>
    </row>
    <row r="23" spans="1:162" ht="12" customHeight="1">
      <c r="A23" s="516"/>
      <c r="B23" s="516"/>
      <c r="C23" s="545"/>
      <c r="D23" s="508"/>
      <c r="E23" s="508"/>
      <c r="F23" s="508"/>
      <c r="G23" s="508"/>
      <c r="H23" s="508"/>
      <c r="I23" s="508"/>
      <c r="J23" s="508"/>
      <c r="K23" s="556"/>
      <c r="L23" s="508"/>
      <c r="M23" s="508"/>
      <c r="N23" s="508"/>
      <c r="O23" s="508"/>
      <c r="P23" s="508"/>
      <c r="Q23" s="508"/>
      <c r="R23" s="523"/>
      <c r="S23" s="556"/>
      <c r="T23" s="508"/>
      <c r="U23" s="508"/>
      <c r="V23" s="508"/>
      <c r="W23" s="508"/>
      <c r="X23" s="508"/>
      <c r="Y23" s="508"/>
      <c r="Z23" s="523"/>
      <c r="AA23" s="560"/>
      <c r="AB23" s="532"/>
      <c r="AC23" s="532"/>
      <c r="AD23" s="532"/>
      <c r="AE23" s="532"/>
      <c r="AF23" s="532"/>
      <c r="AG23" s="532"/>
      <c r="AH23" s="559"/>
      <c r="AI23" s="512"/>
      <c r="AJ23" s="525"/>
      <c r="AK23" s="525"/>
      <c r="AL23" s="525"/>
      <c r="AM23" s="500"/>
      <c r="AN23" s="500"/>
      <c r="AO23" s="500"/>
      <c r="AP23" s="501"/>
      <c r="AQ23" s="280"/>
      <c r="AR23" s="516"/>
      <c r="AS23" s="545"/>
      <c r="AT23" s="508"/>
      <c r="AU23" s="508"/>
      <c r="AV23" s="666"/>
      <c r="AW23" s="666"/>
      <c r="AX23" s="666"/>
      <c r="AY23" s="666"/>
      <c r="AZ23" s="666"/>
      <c r="BA23" s="677"/>
      <c r="BB23" s="666"/>
      <c r="BC23" s="666"/>
      <c r="BD23" s="666"/>
      <c r="BE23" s="666"/>
      <c r="BF23" s="666"/>
      <c r="BG23" s="666"/>
      <c r="BH23" s="679"/>
      <c r="BI23" s="677"/>
      <c r="BJ23" s="666"/>
      <c r="BK23" s="666"/>
      <c r="BL23" s="666"/>
      <c r="BM23" s="666"/>
      <c r="BN23" s="666"/>
      <c r="BO23" s="666"/>
      <c r="BP23" s="679"/>
      <c r="BQ23" s="709"/>
      <c r="BR23" s="710"/>
      <c r="BS23" s="710"/>
      <c r="BT23" s="710"/>
      <c r="BU23" s="710"/>
      <c r="BV23" s="710"/>
      <c r="BW23" s="710"/>
      <c r="BX23" s="728"/>
      <c r="BY23" s="684"/>
      <c r="BZ23" s="673"/>
      <c r="CA23" s="673"/>
      <c r="CB23" s="673"/>
      <c r="CC23" s="698"/>
      <c r="CD23" s="698"/>
      <c r="CE23" s="698"/>
      <c r="CF23" s="699"/>
      <c r="CH23" s="319"/>
      <c r="CI23" s="319"/>
      <c r="CJ23" s="319"/>
      <c r="CK23" s="319"/>
      <c r="CL23" s="319"/>
      <c r="CM23" s="319"/>
      <c r="CN23" s="319"/>
      <c r="CO23" s="319"/>
      <c r="CP23" s="319"/>
      <c r="CQ23" s="319"/>
      <c r="CR23" s="319"/>
      <c r="CS23" s="319"/>
      <c r="CT23" s="319"/>
      <c r="CU23" s="319"/>
      <c r="CV23" s="319"/>
      <c r="CW23" s="319"/>
      <c r="CX23" s="319"/>
      <c r="CY23" s="319"/>
      <c r="CZ23" s="319"/>
      <c r="DA23" s="319"/>
      <c r="DB23" s="319"/>
      <c r="DC23" s="319"/>
      <c r="DD23" s="319"/>
      <c r="DE23" s="319"/>
      <c r="DF23" s="319"/>
      <c r="DG23" s="319"/>
      <c r="DH23" s="319"/>
      <c r="DI23" s="319"/>
      <c r="DJ23" s="319"/>
      <c r="DK23" s="319"/>
      <c r="DL23" s="319"/>
      <c r="DM23" s="319"/>
      <c r="DN23" s="319"/>
      <c r="DO23" s="319"/>
      <c r="DP23" s="319"/>
      <c r="DQ23" s="319"/>
      <c r="DR23" s="319"/>
      <c r="DS23" s="319"/>
      <c r="DT23" s="319"/>
      <c r="DU23" s="319"/>
      <c r="DV23" s="319"/>
      <c r="DW23" s="319"/>
      <c r="DX23" s="319"/>
      <c r="DY23" s="319"/>
      <c r="DZ23" s="319"/>
      <c r="EA23" s="319"/>
      <c r="EB23" s="319"/>
      <c r="EC23" s="319"/>
      <c r="ED23" s="319"/>
      <c r="EE23" s="319"/>
      <c r="EF23" s="319"/>
      <c r="EG23" s="319"/>
      <c r="EH23" s="319"/>
      <c r="EI23" s="319"/>
      <c r="EJ23" s="319"/>
      <c r="EK23" s="319"/>
      <c r="EL23" s="319"/>
      <c r="EM23" s="319"/>
      <c r="EN23" s="319"/>
      <c r="EO23" s="319"/>
      <c r="EP23" s="319"/>
      <c r="EQ23" s="319"/>
      <c r="ER23" s="319"/>
      <c r="ES23" s="319"/>
      <c r="ET23" s="319"/>
      <c r="EU23" s="319"/>
      <c r="EV23" s="319"/>
      <c r="EW23" s="319"/>
      <c r="EX23" s="319"/>
      <c r="EY23" s="319"/>
      <c r="EZ23" s="319"/>
      <c r="FA23" s="319"/>
      <c r="FB23" s="319"/>
      <c r="FC23" s="319"/>
      <c r="FD23" s="319"/>
      <c r="FE23" s="319"/>
      <c r="FF23" s="319"/>
    </row>
    <row r="24" spans="1:162" ht="19.5" customHeight="1" thickBot="1">
      <c r="A24" s="13"/>
      <c r="B24" s="13"/>
      <c r="C24" s="545" t="s">
        <v>19</v>
      </c>
      <c r="D24" s="508"/>
      <c r="E24" s="508"/>
      <c r="F24" s="508" t="str">
        <f>IF(C22="ここに","",VLOOKUP(C22,'登録ナンバー'!$F$4:$H$484,3,0))</f>
        <v>アビックＢＢ</v>
      </c>
      <c r="G24" s="508"/>
      <c r="H24" s="508"/>
      <c r="I24" s="508"/>
      <c r="J24" s="508"/>
      <c r="K24" s="556"/>
      <c r="L24" s="508"/>
      <c r="M24" s="508"/>
      <c r="N24" s="508"/>
      <c r="O24" s="573"/>
      <c r="P24" s="573"/>
      <c r="Q24" s="573"/>
      <c r="R24" s="605"/>
      <c r="S24" s="556"/>
      <c r="T24" s="508"/>
      <c r="U24" s="508"/>
      <c r="V24" s="508"/>
      <c r="W24" s="508"/>
      <c r="X24" s="508"/>
      <c r="Y24" s="508"/>
      <c r="Z24" s="523"/>
      <c r="AA24" s="560"/>
      <c r="AB24" s="532"/>
      <c r="AC24" s="532"/>
      <c r="AD24" s="532"/>
      <c r="AE24" s="532"/>
      <c r="AF24" s="532"/>
      <c r="AG24" s="532"/>
      <c r="AH24" s="559"/>
      <c r="AI24" s="513">
        <f>IF(OR(COUNTIF(AJ14:AL24,2)=3,COUNTIF(AJ14:AL24,1)=3),(S25+K25)/(K25+W22+O22+S25),"")</f>
      </c>
      <c r="AJ24" s="538"/>
      <c r="AK24" s="538"/>
      <c r="AL24" s="538"/>
      <c r="AM24" s="502">
        <f>IF(AI24&lt;&gt;"",RANK(AI24,AI16:AI24),RANK(AJ22,AJ14:AL24))</f>
        <v>3</v>
      </c>
      <c r="AN24" s="502"/>
      <c r="AO24" s="502"/>
      <c r="AP24" s="503"/>
      <c r="AQ24" s="281"/>
      <c r="AR24" s="13"/>
      <c r="AS24" s="545" t="s">
        <v>19</v>
      </c>
      <c r="AT24" s="508"/>
      <c r="AU24" s="508"/>
      <c r="AV24" s="666" t="s">
        <v>653</v>
      </c>
      <c r="AW24" s="666"/>
      <c r="AX24" s="666"/>
      <c r="AY24" s="666"/>
      <c r="AZ24" s="666"/>
      <c r="BA24" s="677"/>
      <c r="BB24" s="666"/>
      <c r="BC24" s="666"/>
      <c r="BD24" s="666"/>
      <c r="BE24" s="667"/>
      <c r="BF24" s="667"/>
      <c r="BG24" s="667"/>
      <c r="BH24" s="717"/>
      <c r="BI24" s="677"/>
      <c r="BJ24" s="666"/>
      <c r="BK24" s="666"/>
      <c r="BL24" s="666"/>
      <c r="BM24" s="666"/>
      <c r="BN24" s="666"/>
      <c r="BO24" s="666"/>
      <c r="BP24" s="679"/>
      <c r="BQ24" s="709"/>
      <c r="BR24" s="710"/>
      <c r="BS24" s="710"/>
      <c r="BT24" s="710"/>
      <c r="BU24" s="710"/>
      <c r="BV24" s="710"/>
      <c r="BW24" s="710"/>
      <c r="BX24" s="728"/>
      <c r="BY24" s="674">
        <f>IF(OR(COUNTIF(BZ14:CB24,2)=3,COUNTIF(BZ14:CB24,1)=3),(BI25+BA25)/(BA25+BM22+BE22+BI25),"")</f>
      </c>
      <c r="BZ24" s="685"/>
      <c r="CA24" s="685"/>
      <c r="CB24" s="685"/>
      <c r="CC24" s="688">
        <f>IF(BY24&lt;&gt;"",RANK(BY24,BY16:BY24),RANK(BZ22,BZ14:CB24))</f>
        <v>2</v>
      </c>
      <c r="CD24" s="688"/>
      <c r="CE24" s="688"/>
      <c r="CF24" s="689"/>
      <c r="CH24" s="319"/>
      <c r="CI24" s="319"/>
      <c r="CJ24" s="319"/>
      <c r="CK24" s="319"/>
      <c r="CL24" s="319"/>
      <c r="CM24" s="319"/>
      <c r="CN24" s="319"/>
      <c r="CO24" s="319"/>
      <c r="CP24" s="319"/>
      <c r="CQ24" s="319"/>
      <c r="CR24" s="319"/>
      <c r="CS24" s="319"/>
      <c r="CT24" s="319"/>
      <c r="CU24" s="319"/>
      <c r="CV24" s="319"/>
      <c r="CW24" s="319"/>
      <c r="CX24" s="319"/>
      <c r="CY24" s="319"/>
      <c r="CZ24" s="319"/>
      <c r="DA24" s="319"/>
      <c r="DB24" s="319"/>
      <c r="DC24" s="319"/>
      <c r="DD24" s="319"/>
      <c r="DE24" s="319"/>
      <c r="DF24" s="319"/>
      <c r="DG24" s="319"/>
      <c r="DH24" s="319"/>
      <c r="DI24" s="319"/>
      <c r="DJ24" s="319"/>
      <c r="DK24" s="319"/>
      <c r="DL24" s="319"/>
      <c r="DM24" s="319"/>
      <c r="DN24" s="319"/>
      <c r="DO24" s="319"/>
      <c r="DP24" s="319"/>
      <c r="DQ24" s="319"/>
      <c r="DR24" s="319"/>
      <c r="DS24" s="319"/>
      <c r="DT24" s="319"/>
      <c r="DU24" s="319"/>
      <c r="DV24" s="319"/>
      <c r="DW24" s="319"/>
      <c r="DX24" s="319"/>
      <c r="DY24" s="319"/>
      <c r="DZ24" s="319"/>
      <c r="EA24" s="319"/>
      <c r="EB24" s="319"/>
      <c r="EC24" s="319"/>
      <c r="ED24" s="319"/>
      <c r="EE24" s="319"/>
      <c r="EF24" s="319"/>
      <c r="EG24" s="319"/>
      <c r="EH24" s="319"/>
      <c r="EI24" s="319"/>
      <c r="EJ24" s="319"/>
      <c r="EK24" s="319"/>
      <c r="EL24" s="319"/>
      <c r="EM24" s="319"/>
      <c r="EN24" s="319"/>
      <c r="EO24" s="319"/>
      <c r="EP24" s="319"/>
      <c r="EQ24" s="319"/>
      <c r="ER24" s="319"/>
      <c r="ES24" s="319"/>
      <c r="ET24" s="319"/>
      <c r="EU24" s="319"/>
      <c r="EV24" s="319"/>
      <c r="EW24" s="319"/>
      <c r="EX24" s="319"/>
      <c r="EY24" s="319"/>
      <c r="EZ24" s="319"/>
      <c r="FA24" s="319"/>
      <c r="FB24" s="319"/>
      <c r="FC24" s="319"/>
      <c r="FD24" s="319"/>
      <c r="FE24" s="319"/>
      <c r="FF24" s="319"/>
    </row>
    <row r="25" spans="2:84" ht="2.25" customHeight="1" hidden="1">
      <c r="B25" s="13"/>
      <c r="C25" s="545"/>
      <c r="D25" s="508"/>
      <c r="E25" s="508"/>
      <c r="F25" s="2"/>
      <c r="G25" s="2"/>
      <c r="H25" s="2"/>
      <c r="I25" s="2"/>
      <c r="J25" s="2"/>
      <c r="K25" s="323">
        <f>IF(K22="⑦","7",IF(K22="⑥","6",K22))</f>
        <v>0</v>
      </c>
      <c r="L25" s="2"/>
      <c r="M25" s="2"/>
      <c r="N25" s="2"/>
      <c r="O25" s="2"/>
      <c r="P25" s="2"/>
      <c r="Q25" s="2"/>
      <c r="R25" s="40"/>
      <c r="S25" s="323">
        <f>IF(S22="⑦","7",IF(S22="⑥","6",S22))</f>
        <v>5</v>
      </c>
      <c r="T25" s="2"/>
      <c r="U25" s="2"/>
      <c r="V25" s="2"/>
      <c r="W25" s="2"/>
      <c r="X25" s="2"/>
      <c r="Y25" s="2"/>
      <c r="Z25" s="2"/>
      <c r="AA25" s="561"/>
      <c r="AB25" s="562"/>
      <c r="AC25" s="562"/>
      <c r="AD25" s="562"/>
      <c r="AE25" s="562"/>
      <c r="AF25" s="532"/>
      <c r="AG25" s="532"/>
      <c r="AH25" s="559"/>
      <c r="AI25" s="513"/>
      <c r="AJ25" s="538"/>
      <c r="AK25" s="538"/>
      <c r="AL25" s="538"/>
      <c r="AM25" s="502"/>
      <c r="AN25" s="502"/>
      <c r="AO25" s="502"/>
      <c r="AP25" s="503"/>
      <c r="AQ25" s="60"/>
      <c r="AR25" s="13"/>
      <c r="AS25" s="545"/>
      <c r="AT25" s="508"/>
      <c r="AU25" s="508"/>
      <c r="AV25" s="348"/>
      <c r="AW25" s="348"/>
      <c r="AX25" s="348"/>
      <c r="AY25" s="348"/>
      <c r="AZ25" s="348"/>
      <c r="BA25" s="349"/>
      <c r="BB25" s="348"/>
      <c r="BC25" s="348"/>
      <c r="BD25" s="348"/>
      <c r="BE25" s="348"/>
      <c r="BF25" s="348"/>
      <c r="BG25" s="348"/>
      <c r="BH25" s="350"/>
      <c r="BI25" s="349"/>
      <c r="BJ25" s="348"/>
      <c r="BK25" s="348"/>
      <c r="BL25" s="348"/>
      <c r="BM25" s="348"/>
      <c r="BN25" s="348"/>
      <c r="BO25" s="348"/>
      <c r="BP25" s="348"/>
      <c r="BQ25" s="729"/>
      <c r="BR25" s="730"/>
      <c r="BS25" s="730"/>
      <c r="BT25" s="730"/>
      <c r="BU25" s="730"/>
      <c r="BV25" s="710"/>
      <c r="BW25" s="710"/>
      <c r="BX25" s="728"/>
      <c r="BY25" s="674"/>
      <c r="BZ25" s="685"/>
      <c r="CA25" s="685"/>
      <c r="CB25" s="685"/>
      <c r="CC25" s="688"/>
      <c r="CD25" s="688"/>
      <c r="CE25" s="688"/>
      <c r="CF25" s="689"/>
    </row>
    <row r="26" spans="3:84" ht="12" customHeight="1">
      <c r="C26" s="47"/>
      <c r="D26" s="47"/>
      <c r="E26" s="47"/>
      <c r="F26" s="47"/>
      <c r="G26" s="47"/>
      <c r="H26" s="47"/>
      <c r="I26" s="35"/>
      <c r="J26" s="35"/>
      <c r="K26" s="32"/>
      <c r="L26" s="32"/>
      <c r="M26" s="32"/>
      <c r="N26" s="32"/>
      <c r="O26" s="32"/>
      <c r="P26" s="32"/>
      <c r="Q26" s="32"/>
      <c r="R26" s="30"/>
      <c r="S26" s="30"/>
      <c r="T26" s="30"/>
      <c r="U26" s="30"/>
      <c r="V26" s="30"/>
      <c r="W26" s="30"/>
      <c r="X26" s="30"/>
      <c r="Y26" s="30"/>
      <c r="Z26" s="33"/>
      <c r="AA26" s="33"/>
      <c r="AB26" s="33"/>
      <c r="AC26" s="33"/>
      <c r="AD26" s="34"/>
      <c r="AE26" s="34"/>
      <c r="AF26" s="34"/>
      <c r="AG26" s="34"/>
      <c r="AH26" s="44"/>
      <c r="AI26" s="41"/>
      <c r="AJ26" s="41"/>
      <c r="AK26" s="41"/>
      <c r="AL26" s="41"/>
      <c r="AM26" s="41"/>
      <c r="AN26" s="41"/>
      <c r="AO26" s="41"/>
      <c r="AP26" s="41"/>
      <c r="AQ26" s="44"/>
      <c r="AS26" s="4"/>
      <c r="AT26" s="30"/>
      <c r="AU26" s="30"/>
      <c r="AV26" s="30"/>
      <c r="AW26" s="30"/>
      <c r="AX26" s="30"/>
      <c r="AY26" s="30"/>
      <c r="AZ26" s="30"/>
      <c r="BA26" s="32"/>
      <c r="BB26" s="32"/>
      <c r="BC26" s="32"/>
      <c r="BD26" s="32"/>
      <c r="BE26" s="32"/>
      <c r="BF26" s="32"/>
      <c r="BG26" s="32"/>
      <c r="BH26" s="30"/>
      <c r="BI26" s="30"/>
      <c r="BJ26" s="30"/>
      <c r="BK26" s="30"/>
      <c r="BL26" s="30"/>
      <c r="BM26" s="30"/>
      <c r="BN26" s="30"/>
      <c r="BO26" s="30"/>
      <c r="BP26" s="33"/>
      <c r="BQ26" s="33"/>
      <c r="BR26" s="33"/>
      <c r="BS26" s="33"/>
      <c r="BT26" s="34"/>
      <c r="BU26" s="34"/>
      <c r="BV26" s="34"/>
      <c r="BW26" s="34"/>
      <c r="BX26" s="36"/>
      <c r="BY26" s="36"/>
      <c r="BZ26" s="36"/>
      <c r="CA26" s="36"/>
      <c r="CB26" s="36"/>
      <c r="CC26" s="36"/>
      <c r="CD26" s="36"/>
      <c r="CE26" s="36"/>
      <c r="CF26" s="36"/>
    </row>
    <row r="27" spans="3:85" ht="12" customHeight="1">
      <c r="C27" s="508" t="s">
        <v>1051</v>
      </c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08"/>
      <c r="AG27" s="508"/>
      <c r="AH27" s="508"/>
      <c r="AI27" s="508"/>
      <c r="AJ27" s="508"/>
      <c r="AK27" s="508"/>
      <c r="AL27" s="508"/>
      <c r="AM27" s="508"/>
      <c r="AN27" s="508"/>
      <c r="AO27" s="508"/>
      <c r="AP27" s="508"/>
      <c r="AQ27" s="2"/>
      <c r="AS27" s="508" t="s">
        <v>1052</v>
      </c>
      <c r="AT27" s="508"/>
      <c r="AU27" s="508"/>
      <c r="AV27" s="508"/>
      <c r="AW27" s="508"/>
      <c r="AX27" s="508"/>
      <c r="AY27" s="508"/>
      <c r="AZ27" s="508"/>
      <c r="BA27" s="508"/>
      <c r="BB27" s="508"/>
      <c r="BC27" s="508"/>
      <c r="BD27" s="508"/>
      <c r="BE27" s="508"/>
      <c r="BF27" s="508"/>
      <c r="BG27" s="508"/>
      <c r="BH27" s="508"/>
      <c r="BI27" s="508"/>
      <c r="BJ27" s="508"/>
      <c r="BK27" s="508"/>
      <c r="BL27" s="508"/>
      <c r="BM27" s="508"/>
      <c r="BN27" s="508"/>
      <c r="BO27" s="508"/>
      <c r="BP27" s="508"/>
      <c r="BQ27" s="508"/>
      <c r="BR27" s="508"/>
      <c r="BS27" s="508"/>
      <c r="BT27" s="508"/>
      <c r="BU27" s="508"/>
      <c r="BV27" s="508"/>
      <c r="BW27" s="508"/>
      <c r="BX27" s="508"/>
      <c r="BY27" s="508"/>
      <c r="BZ27" s="508"/>
      <c r="CA27" s="508"/>
      <c r="CB27" s="508"/>
      <c r="CC27" s="508"/>
      <c r="CD27" s="508"/>
      <c r="CE27" s="508"/>
      <c r="CF27" s="508"/>
      <c r="CG27" s="508"/>
    </row>
    <row r="28" spans="3:85" ht="12" customHeight="1" thickBot="1"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7"/>
      <c r="AC28" s="527"/>
      <c r="AD28" s="527"/>
      <c r="AE28" s="527"/>
      <c r="AF28" s="527"/>
      <c r="AG28" s="527"/>
      <c r="AH28" s="527"/>
      <c r="AI28" s="527"/>
      <c r="AJ28" s="527"/>
      <c r="AK28" s="527"/>
      <c r="AL28" s="527"/>
      <c r="AM28" s="527"/>
      <c r="AN28" s="527"/>
      <c r="AO28" s="527"/>
      <c r="AP28" s="527"/>
      <c r="AQ28" s="2"/>
      <c r="AS28" s="527"/>
      <c r="AT28" s="527"/>
      <c r="AU28" s="527"/>
      <c r="AV28" s="527"/>
      <c r="AW28" s="527"/>
      <c r="AX28" s="527"/>
      <c r="AY28" s="527"/>
      <c r="AZ28" s="527"/>
      <c r="BA28" s="527"/>
      <c r="BB28" s="527"/>
      <c r="BC28" s="527"/>
      <c r="BD28" s="527"/>
      <c r="BE28" s="527"/>
      <c r="BF28" s="527"/>
      <c r="BG28" s="527"/>
      <c r="BH28" s="527"/>
      <c r="BI28" s="527"/>
      <c r="BJ28" s="527"/>
      <c r="BK28" s="527"/>
      <c r="BL28" s="527"/>
      <c r="BM28" s="527"/>
      <c r="BN28" s="527"/>
      <c r="BO28" s="527"/>
      <c r="BP28" s="527"/>
      <c r="BQ28" s="527"/>
      <c r="BR28" s="527"/>
      <c r="BS28" s="527"/>
      <c r="BT28" s="527"/>
      <c r="BU28" s="527"/>
      <c r="BV28" s="527"/>
      <c r="BW28" s="527"/>
      <c r="BX28" s="527"/>
      <c r="BY28" s="527"/>
      <c r="BZ28" s="527"/>
      <c r="CA28" s="527"/>
      <c r="CB28" s="527"/>
      <c r="CC28" s="527"/>
      <c r="CD28" s="527"/>
      <c r="CE28" s="527"/>
      <c r="CF28" s="527"/>
      <c r="CG28" s="527"/>
    </row>
    <row r="29" spans="1:92" ht="12" customHeight="1">
      <c r="A29" s="13"/>
      <c r="C29" s="545" t="s">
        <v>21</v>
      </c>
      <c r="D29" s="508"/>
      <c r="E29" s="508"/>
      <c r="F29" s="508"/>
      <c r="G29" s="508"/>
      <c r="H29" s="508"/>
      <c r="I29" s="508"/>
      <c r="J29" s="508"/>
      <c r="K29" s="556" t="str">
        <f>F33</f>
        <v>亀井雅嗣</v>
      </c>
      <c r="L29" s="508"/>
      <c r="M29" s="508"/>
      <c r="N29" s="508"/>
      <c r="O29" s="508"/>
      <c r="P29" s="508"/>
      <c r="Q29" s="508"/>
      <c r="R29" s="523"/>
      <c r="S29" s="556" t="str">
        <f>F37</f>
        <v>佐治武</v>
      </c>
      <c r="T29" s="508"/>
      <c r="U29" s="508"/>
      <c r="V29" s="508"/>
      <c r="W29" s="508"/>
      <c r="X29" s="508"/>
      <c r="Y29" s="508"/>
      <c r="Z29" s="508"/>
      <c r="AA29" s="556" t="str">
        <f>F41</f>
        <v>疋田之宏</v>
      </c>
      <c r="AB29" s="508"/>
      <c r="AC29" s="508"/>
      <c r="AD29" s="508"/>
      <c r="AE29" s="508"/>
      <c r="AF29" s="508"/>
      <c r="AG29" s="508"/>
      <c r="AH29" s="613"/>
      <c r="AI29" s="510">
        <f>IF(AI35&lt;&gt;"","取得","")</f>
      </c>
      <c r="AK29" s="508" t="s">
        <v>15</v>
      </c>
      <c r="AL29" s="508"/>
      <c r="AM29" s="508"/>
      <c r="AN29" s="508"/>
      <c r="AO29" s="508"/>
      <c r="AP29" s="517"/>
      <c r="AQ29" s="279"/>
      <c r="AS29" s="545" t="s">
        <v>23</v>
      </c>
      <c r="AT29" s="508"/>
      <c r="AU29" s="508"/>
      <c r="AV29" s="508"/>
      <c r="AW29" s="508"/>
      <c r="AX29" s="508"/>
      <c r="AY29" s="508"/>
      <c r="AZ29" s="508"/>
      <c r="BA29" s="619" t="str">
        <f>AV33</f>
        <v>山本浩之</v>
      </c>
      <c r="BB29" s="620"/>
      <c r="BC29" s="620"/>
      <c r="BD29" s="620"/>
      <c r="BE29" s="620"/>
      <c r="BF29" s="620"/>
      <c r="BG29" s="620"/>
      <c r="BH29" s="621"/>
      <c r="BI29" s="556" t="str">
        <f>AV37</f>
        <v>長門　優</v>
      </c>
      <c r="BJ29" s="508"/>
      <c r="BK29" s="508"/>
      <c r="BL29" s="508"/>
      <c r="BM29" s="508"/>
      <c r="BN29" s="508"/>
      <c r="BO29" s="508"/>
      <c r="BP29" s="508"/>
      <c r="BQ29" s="619" t="str">
        <f>AV41</f>
        <v>細原禎夫</v>
      </c>
      <c r="BR29" s="620"/>
      <c r="BS29" s="620"/>
      <c r="BT29" s="620"/>
      <c r="BU29" s="620"/>
      <c r="BV29" s="620"/>
      <c r="BW29" s="620"/>
      <c r="BX29" s="621"/>
      <c r="BY29" s="619" t="str">
        <f>AV45</f>
        <v>小澤藤信</v>
      </c>
      <c r="BZ29" s="620"/>
      <c r="CA29" s="620"/>
      <c r="CB29" s="620"/>
      <c r="CC29" s="620"/>
      <c r="CD29" s="620"/>
      <c r="CE29" s="620"/>
      <c r="CF29" s="716"/>
      <c r="CG29" s="509">
        <f>IF(CG35&lt;&gt;"","取得","")</f>
      </c>
      <c r="CH29" s="36"/>
      <c r="CI29" s="620" t="s">
        <v>15</v>
      </c>
      <c r="CJ29" s="620"/>
      <c r="CK29" s="620"/>
      <c r="CL29" s="620"/>
      <c r="CM29" s="620"/>
      <c r="CN29" s="622"/>
    </row>
    <row r="30" spans="1:92" ht="12" customHeight="1">
      <c r="A30" s="13"/>
      <c r="C30" s="545"/>
      <c r="D30" s="508"/>
      <c r="E30" s="508"/>
      <c r="F30" s="508"/>
      <c r="G30" s="508"/>
      <c r="H30" s="508"/>
      <c r="I30" s="508"/>
      <c r="J30" s="508"/>
      <c r="K30" s="556"/>
      <c r="L30" s="508"/>
      <c r="M30" s="508"/>
      <c r="N30" s="508"/>
      <c r="O30" s="508"/>
      <c r="P30" s="508"/>
      <c r="Q30" s="508"/>
      <c r="R30" s="523"/>
      <c r="S30" s="556"/>
      <c r="T30" s="508"/>
      <c r="U30" s="508"/>
      <c r="V30" s="508"/>
      <c r="W30" s="508"/>
      <c r="X30" s="508"/>
      <c r="Y30" s="508"/>
      <c r="Z30" s="508"/>
      <c r="AA30" s="556"/>
      <c r="AB30" s="508"/>
      <c r="AC30" s="508"/>
      <c r="AD30" s="508"/>
      <c r="AE30" s="508"/>
      <c r="AF30" s="508"/>
      <c r="AG30" s="508"/>
      <c r="AH30" s="613"/>
      <c r="AI30" s="510"/>
      <c r="AK30" s="508"/>
      <c r="AL30" s="508"/>
      <c r="AM30" s="508"/>
      <c r="AN30" s="508"/>
      <c r="AO30" s="508"/>
      <c r="AP30" s="517"/>
      <c r="AQ30" s="279"/>
      <c r="AS30" s="545"/>
      <c r="AT30" s="508"/>
      <c r="AU30" s="508"/>
      <c r="AV30" s="508"/>
      <c r="AW30" s="508"/>
      <c r="AX30" s="508"/>
      <c r="AY30" s="508"/>
      <c r="AZ30" s="508"/>
      <c r="BA30" s="556"/>
      <c r="BB30" s="508"/>
      <c r="BC30" s="508"/>
      <c r="BD30" s="508"/>
      <c r="BE30" s="508"/>
      <c r="BF30" s="508"/>
      <c r="BG30" s="508"/>
      <c r="BH30" s="523"/>
      <c r="BI30" s="556"/>
      <c r="BJ30" s="508"/>
      <c r="BK30" s="508"/>
      <c r="BL30" s="508"/>
      <c r="BM30" s="508"/>
      <c r="BN30" s="508"/>
      <c r="BO30" s="508"/>
      <c r="BP30" s="508"/>
      <c r="BQ30" s="556"/>
      <c r="BR30" s="508"/>
      <c r="BS30" s="508"/>
      <c r="BT30" s="508"/>
      <c r="BU30" s="508"/>
      <c r="BV30" s="508"/>
      <c r="BW30" s="508"/>
      <c r="BX30" s="523"/>
      <c r="BY30" s="556"/>
      <c r="BZ30" s="508"/>
      <c r="CA30" s="508"/>
      <c r="CB30" s="508"/>
      <c r="CC30" s="508"/>
      <c r="CD30" s="508"/>
      <c r="CE30" s="508"/>
      <c r="CF30" s="613"/>
      <c r="CG30" s="510"/>
      <c r="CI30" s="508"/>
      <c r="CJ30" s="508"/>
      <c r="CK30" s="508"/>
      <c r="CL30" s="508"/>
      <c r="CM30" s="508"/>
      <c r="CN30" s="517"/>
    </row>
    <row r="31" spans="1:92" ht="12" customHeight="1">
      <c r="A31" s="13"/>
      <c r="C31" s="545"/>
      <c r="D31" s="508"/>
      <c r="E31" s="508"/>
      <c r="F31" s="508"/>
      <c r="G31" s="508"/>
      <c r="H31" s="508"/>
      <c r="I31" s="508"/>
      <c r="J31" s="508"/>
      <c r="K31" s="556" t="str">
        <f>F35</f>
        <v>うさぎとかめの集い</v>
      </c>
      <c r="L31" s="508"/>
      <c r="M31" s="508"/>
      <c r="N31" s="508"/>
      <c r="O31" s="508"/>
      <c r="P31" s="508"/>
      <c r="Q31" s="508"/>
      <c r="R31" s="523"/>
      <c r="S31" s="556" t="str">
        <f>F39</f>
        <v>京セラTC</v>
      </c>
      <c r="T31" s="508"/>
      <c r="U31" s="508"/>
      <c r="V31" s="508"/>
      <c r="W31" s="508"/>
      <c r="X31" s="508"/>
      <c r="Y31" s="508"/>
      <c r="Z31" s="508"/>
      <c r="AA31" s="556" t="str">
        <f>F43</f>
        <v>Ｋテニスカレッジ</v>
      </c>
      <c r="AB31" s="508"/>
      <c r="AC31" s="508"/>
      <c r="AD31" s="508"/>
      <c r="AE31" s="508"/>
      <c r="AF31" s="508"/>
      <c r="AG31" s="508"/>
      <c r="AH31" s="523"/>
      <c r="AI31" s="510">
        <f>IF(AI35&lt;&gt;"","ゲーム率","")</f>
      </c>
      <c r="AJ31" s="508"/>
      <c r="AK31" s="508" t="s">
        <v>16</v>
      </c>
      <c r="AL31" s="508"/>
      <c r="AM31" s="508"/>
      <c r="AN31" s="508"/>
      <c r="AO31" s="508"/>
      <c r="AP31" s="517"/>
      <c r="AQ31" s="279"/>
      <c r="AS31" s="545"/>
      <c r="AT31" s="508"/>
      <c r="AU31" s="508"/>
      <c r="AV31" s="508"/>
      <c r="AW31" s="508"/>
      <c r="AX31" s="508"/>
      <c r="AY31" s="508"/>
      <c r="AZ31" s="508"/>
      <c r="BA31" s="556" t="str">
        <f>AV35</f>
        <v>うさぎとかめの集い</v>
      </c>
      <c r="BB31" s="508"/>
      <c r="BC31" s="508"/>
      <c r="BD31" s="508"/>
      <c r="BE31" s="508"/>
      <c r="BF31" s="508"/>
      <c r="BG31" s="508"/>
      <c r="BH31" s="523"/>
      <c r="BI31" s="556" t="str">
        <f>AV39</f>
        <v>一般</v>
      </c>
      <c r="BJ31" s="508"/>
      <c r="BK31" s="508"/>
      <c r="BL31" s="508"/>
      <c r="BM31" s="508"/>
      <c r="BN31" s="508"/>
      <c r="BO31" s="508"/>
      <c r="BP31" s="508"/>
      <c r="BQ31" s="556" t="str">
        <f>AV43</f>
        <v>一般</v>
      </c>
      <c r="BR31" s="508"/>
      <c r="BS31" s="508"/>
      <c r="BT31" s="508"/>
      <c r="BU31" s="508"/>
      <c r="BV31" s="508"/>
      <c r="BW31" s="508"/>
      <c r="BX31" s="523"/>
      <c r="BY31" s="508" t="str">
        <f>AV47</f>
        <v>Ｋテニスカレッジ</v>
      </c>
      <c r="BZ31" s="508"/>
      <c r="CA31" s="508"/>
      <c r="CB31" s="508"/>
      <c r="CC31" s="508"/>
      <c r="CD31" s="508"/>
      <c r="CE31" s="508"/>
      <c r="CF31" s="613"/>
      <c r="CG31" s="510">
        <f>IF(CG35&lt;&gt;"","ゲーム率","")</f>
      </c>
      <c r="CH31" s="508"/>
      <c r="CI31" s="508" t="s">
        <v>16</v>
      </c>
      <c r="CJ31" s="508"/>
      <c r="CK31" s="508"/>
      <c r="CL31" s="508"/>
      <c r="CM31" s="508"/>
      <c r="CN31" s="517"/>
    </row>
    <row r="32" spans="1:92" ht="12" customHeight="1">
      <c r="A32" s="13"/>
      <c r="C32" s="618"/>
      <c r="D32" s="573"/>
      <c r="E32" s="573"/>
      <c r="F32" s="573"/>
      <c r="G32" s="573"/>
      <c r="H32" s="573"/>
      <c r="I32" s="573"/>
      <c r="J32" s="573"/>
      <c r="K32" s="604"/>
      <c r="L32" s="573"/>
      <c r="M32" s="573"/>
      <c r="N32" s="573"/>
      <c r="O32" s="573"/>
      <c r="P32" s="573"/>
      <c r="Q32" s="573"/>
      <c r="R32" s="605"/>
      <c r="S32" s="604"/>
      <c r="T32" s="573"/>
      <c r="U32" s="573"/>
      <c r="V32" s="573"/>
      <c r="W32" s="573"/>
      <c r="X32" s="573"/>
      <c r="Y32" s="573"/>
      <c r="Z32" s="573"/>
      <c r="AA32" s="604"/>
      <c r="AB32" s="573"/>
      <c r="AC32" s="573"/>
      <c r="AD32" s="573"/>
      <c r="AE32" s="573"/>
      <c r="AF32" s="573"/>
      <c r="AG32" s="573"/>
      <c r="AH32" s="605"/>
      <c r="AI32" s="625"/>
      <c r="AJ32" s="573"/>
      <c r="AK32" s="573"/>
      <c r="AL32" s="573"/>
      <c r="AM32" s="573"/>
      <c r="AN32" s="573"/>
      <c r="AO32" s="573"/>
      <c r="AP32" s="626"/>
      <c r="AQ32" s="279"/>
      <c r="AS32" s="618"/>
      <c r="AT32" s="573"/>
      <c r="AU32" s="573"/>
      <c r="AV32" s="573"/>
      <c r="AW32" s="573"/>
      <c r="AX32" s="573"/>
      <c r="AY32" s="573"/>
      <c r="AZ32" s="573"/>
      <c r="BA32" s="604"/>
      <c r="BB32" s="573"/>
      <c r="BC32" s="573"/>
      <c r="BD32" s="573"/>
      <c r="BE32" s="573"/>
      <c r="BF32" s="573"/>
      <c r="BG32" s="573"/>
      <c r="BH32" s="605"/>
      <c r="BI32" s="604"/>
      <c r="BJ32" s="573"/>
      <c r="BK32" s="573"/>
      <c r="BL32" s="573"/>
      <c r="BM32" s="573"/>
      <c r="BN32" s="573"/>
      <c r="BO32" s="573"/>
      <c r="BP32" s="573"/>
      <c r="BQ32" s="604"/>
      <c r="BR32" s="573"/>
      <c r="BS32" s="573"/>
      <c r="BT32" s="573"/>
      <c r="BU32" s="573"/>
      <c r="BV32" s="573"/>
      <c r="BW32" s="573"/>
      <c r="BX32" s="605"/>
      <c r="BY32" s="573"/>
      <c r="BZ32" s="573"/>
      <c r="CA32" s="573"/>
      <c r="CB32" s="573"/>
      <c r="CC32" s="573"/>
      <c r="CD32" s="573"/>
      <c r="CE32" s="573"/>
      <c r="CF32" s="614"/>
      <c r="CG32" s="625"/>
      <c r="CH32" s="573"/>
      <c r="CI32" s="573"/>
      <c r="CJ32" s="573"/>
      <c r="CK32" s="573"/>
      <c r="CL32" s="573"/>
      <c r="CM32" s="573"/>
      <c r="CN32" s="626"/>
    </row>
    <row r="33" spans="1:92" s="2" customFormat="1" ht="12" customHeight="1">
      <c r="A33" s="516"/>
      <c r="B33" s="516">
        <f>AM35</f>
        <v>1</v>
      </c>
      <c r="C33" s="544" t="s">
        <v>1013</v>
      </c>
      <c r="D33" s="515"/>
      <c r="E33" s="515"/>
      <c r="F33" s="603" t="str">
        <f>IF(C33="ここに","",VLOOKUP(C33,'登録ナンバー'!$F$1:$I$600,2,0))</f>
        <v>亀井雅嗣</v>
      </c>
      <c r="G33" s="603"/>
      <c r="H33" s="603"/>
      <c r="I33" s="603"/>
      <c r="J33" s="603"/>
      <c r="K33" s="594">
        <f>IF(S33="","丸付き数字は試合順番","")</f>
      </c>
      <c r="L33" s="595"/>
      <c r="M33" s="595"/>
      <c r="N33" s="595"/>
      <c r="O33" s="595"/>
      <c r="P33" s="595"/>
      <c r="Q33" s="595"/>
      <c r="R33" s="596"/>
      <c r="S33" s="606" t="s">
        <v>1057</v>
      </c>
      <c r="T33" s="592"/>
      <c r="U33" s="592"/>
      <c r="V33" s="592" t="s">
        <v>18</v>
      </c>
      <c r="W33" s="592">
        <v>4</v>
      </c>
      <c r="X33" s="592"/>
      <c r="Y33" s="592"/>
      <c r="Z33" s="608"/>
      <c r="AA33" s="606" t="s">
        <v>1057</v>
      </c>
      <c r="AB33" s="592"/>
      <c r="AC33" s="592"/>
      <c r="AD33" s="592"/>
      <c r="AE33" s="592">
        <v>1</v>
      </c>
      <c r="AF33" s="592"/>
      <c r="AG33" s="592"/>
      <c r="AH33" s="608"/>
      <c r="AI33" s="518">
        <f>IF(COUNTIF(AJ33:AL43,1)=2,"直接対決","")</f>
      </c>
      <c r="AJ33" s="582">
        <f>COUNTIF(K33:AH34,"⑥")+COUNTIF(K33:AH34,"⑦")</f>
        <v>2</v>
      </c>
      <c r="AK33" s="582"/>
      <c r="AL33" s="582"/>
      <c r="AM33" s="574">
        <f>IF(S33="","",2-AJ33)</f>
        <v>0</v>
      </c>
      <c r="AN33" s="574"/>
      <c r="AO33" s="574"/>
      <c r="AP33" s="575"/>
      <c r="AQ33" s="278"/>
      <c r="AR33" s="516">
        <f>CK35</f>
        <v>1</v>
      </c>
      <c r="AS33" s="544" t="s">
        <v>1011</v>
      </c>
      <c r="AT33" s="515"/>
      <c r="AU33" s="515"/>
      <c r="AV33" s="603" t="str">
        <f>IF(AS33="ここに","",VLOOKUP(AS33,'登録ナンバー'!$F$1:$I$600,2,0))</f>
        <v>山本浩之</v>
      </c>
      <c r="AW33" s="603"/>
      <c r="AX33" s="603"/>
      <c r="AY33" s="603"/>
      <c r="AZ33" s="603"/>
      <c r="BA33" s="594"/>
      <c r="BB33" s="595"/>
      <c r="BC33" s="595"/>
      <c r="BD33" s="595"/>
      <c r="BE33" s="595"/>
      <c r="BF33" s="595"/>
      <c r="BG33" s="595"/>
      <c r="BH33" s="596"/>
      <c r="BI33" s="606" t="s">
        <v>1057</v>
      </c>
      <c r="BJ33" s="592"/>
      <c r="BK33" s="592"/>
      <c r="BL33" s="592"/>
      <c r="BM33" s="592">
        <v>0</v>
      </c>
      <c r="BN33" s="592"/>
      <c r="BO33" s="592"/>
      <c r="BP33" s="608"/>
      <c r="BQ33" s="606" t="s">
        <v>1057</v>
      </c>
      <c r="BR33" s="592"/>
      <c r="BS33" s="592"/>
      <c r="BT33" s="592"/>
      <c r="BU33" s="592">
        <v>1</v>
      </c>
      <c r="BV33" s="592"/>
      <c r="BW33" s="592"/>
      <c r="BX33" s="608"/>
      <c r="BY33" s="606" t="s">
        <v>1057</v>
      </c>
      <c r="BZ33" s="592"/>
      <c r="CA33" s="592"/>
      <c r="CB33" s="592"/>
      <c r="CC33" s="592"/>
      <c r="CD33" s="592">
        <v>1</v>
      </c>
      <c r="CE33" s="592"/>
      <c r="CF33" s="656"/>
      <c r="CG33" s="518">
        <f>IF(COUNTIF(CH33:CJ46,1)=2,"直接対決","")</f>
      </c>
      <c r="CH33" s="582">
        <f>COUNTIF(BA33:CF34,"⑥")+COUNTIF(BA33:CF34,"⑦")</f>
        <v>3</v>
      </c>
      <c r="CI33" s="582"/>
      <c r="CJ33" s="582"/>
      <c r="CK33" s="574">
        <f>IF(BI33="","",3-CH33)</f>
        <v>0</v>
      </c>
      <c r="CL33" s="574"/>
      <c r="CM33" s="574"/>
      <c r="CN33" s="575"/>
    </row>
    <row r="34" spans="1:92" s="2" customFormat="1" ht="12" customHeight="1">
      <c r="A34" s="516"/>
      <c r="B34" s="516"/>
      <c r="C34" s="545"/>
      <c r="D34" s="508"/>
      <c r="E34" s="508"/>
      <c r="F34" s="507"/>
      <c r="G34" s="507"/>
      <c r="H34" s="507"/>
      <c r="I34" s="507"/>
      <c r="J34" s="507"/>
      <c r="K34" s="597"/>
      <c r="L34" s="598"/>
      <c r="M34" s="598"/>
      <c r="N34" s="598"/>
      <c r="O34" s="598"/>
      <c r="P34" s="598"/>
      <c r="Q34" s="598"/>
      <c r="R34" s="599"/>
      <c r="S34" s="607"/>
      <c r="T34" s="593"/>
      <c r="U34" s="593"/>
      <c r="V34" s="593"/>
      <c r="W34" s="593"/>
      <c r="X34" s="593"/>
      <c r="Y34" s="593"/>
      <c r="Z34" s="609"/>
      <c r="AA34" s="607"/>
      <c r="AB34" s="593"/>
      <c r="AC34" s="593"/>
      <c r="AD34" s="593"/>
      <c r="AE34" s="593"/>
      <c r="AF34" s="593"/>
      <c r="AG34" s="593"/>
      <c r="AH34" s="609"/>
      <c r="AI34" s="519"/>
      <c r="AJ34" s="583"/>
      <c r="AK34" s="583"/>
      <c r="AL34" s="583"/>
      <c r="AM34" s="576"/>
      <c r="AN34" s="576"/>
      <c r="AO34" s="576"/>
      <c r="AP34" s="577"/>
      <c r="AQ34" s="278"/>
      <c r="AR34" s="516"/>
      <c r="AS34" s="545"/>
      <c r="AT34" s="508"/>
      <c r="AU34" s="508"/>
      <c r="AV34" s="507"/>
      <c r="AW34" s="507"/>
      <c r="AX34" s="507"/>
      <c r="AY34" s="507"/>
      <c r="AZ34" s="507"/>
      <c r="BA34" s="597"/>
      <c r="BB34" s="598"/>
      <c r="BC34" s="598"/>
      <c r="BD34" s="598"/>
      <c r="BE34" s="598"/>
      <c r="BF34" s="598"/>
      <c r="BG34" s="598"/>
      <c r="BH34" s="599"/>
      <c r="BI34" s="607"/>
      <c r="BJ34" s="593"/>
      <c r="BK34" s="593"/>
      <c r="BL34" s="593"/>
      <c r="BM34" s="593"/>
      <c r="BN34" s="593"/>
      <c r="BO34" s="593"/>
      <c r="BP34" s="609"/>
      <c r="BQ34" s="607"/>
      <c r="BR34" s="593"/>
      <c r="BS34" s="593"/>
      <c r="BT34" s="593"/>
      <c r="BU34" s="593"/>
      <c r="BV34" s="593"/>
      <c r="BW34" s="593"/>
      <c r="BX34" s="609"/>
      <c r="BY34" s="607"/>
      <c r="BZ34" s="593"/>
      <c r="CA34" s="593"/>
      <c r="CB34" s="593"/>
      <c r="CC34" s="593"/>
      <c r="CD34" s="593"/>
      <c r="CE34" s="593"/>
      <c r="CF34" s="657"/>
      <c r="CG34" s="519"/>
      <c r="CH34" s="583"/>
      <c r="CI34" s="583"/>
      <c r="CJ34" s="583"/>
      <c r="CK34" s="576"/>
      <c r="CL34" s="576"/>
      <c r="CM34" s="576"/>
      <c r="CN34" s="577"/>
    </row>
    <row r="35" spans="1:92" ht="20.25" customHeight="1">
      <c r="A35" s="13"/>
      <c r="C35" s="545" t="s">
        <v>19</v>
      </c>
      <c r="D35" s="508"/>
      <c r="E35" s="508"/>
      <c r="F35" s="507" t="str">
        <f>IF(C33="ここに","",VLOOKUP(C33,'登録ナンバー'!$F$4:$I$484,3,0))</f>
        <v>うさぎとかめの集い</v>
      </c>
      <c r="G35" s="507"/>
      <c r="H35" s="507"/>
      <c r="I35" s="507"/>
      <c r="J35" s="507"/>
      <c r="K35" s="597"/>
      <c r="L35" s="598"/>
      <c r="M35" s="598"/>
      <c r="N35" s="598"/>
      <c r="O35" s="598"/>
      <c r="P35" s="598"/>
      <c r="Q35" s="598"/>
      <c r="R35" s="599"/>
      <c r="S35" s="607"/>
      <c r="T35" s="593"/>
      <c r="U35" s="593"/>
      <c r="V35" s="593"/>
      <c r="W35" s="593"/>
      <c r="X35" s="593"/>
      <c r="Y35" s="593"/>
      <c r="Z35" s="609"/>
      <c r="AA35" s="607"/>
      <c r="AB35" s="593"/>
      <c r="AC35" s="593"/>
      <c r="AD35" s="593"/>
      <c r="AE35" s="593"/>
      <c r="AF35" s="593"/>
      <c r="AG35" s="593"/>
      <c r="AH35" s="609"/>
      <c r="AI35" s="520">
        <f>IF(OR(COUNTIF(AJ33:AL43,2)=3,COUNTIF(AJ33:AL43,1)=3),(S36+AA36)/(S36+AA36+W33+AE33),"")</f>
      </c>
      <c r="AJ35" s="588"/>
      <c r="AK35" s="588"/>
      <c r="AL35" s="588"/>
      <c r="AM35" s="578">
        <f>IF(AI35&lt;&gt;"",RANK(AI35,AI35:AI43),RANK(AJ33,AJ33:AL43))</f>
        <v>1</v>
      </c>
      <c r="AN35" s="578"/>
      <c r="AO35" s="578"/>
      <c r="AP35" s="579"/>
      <c r="AQ35" s="60"/>
      <c r="AS35" s="545" t="s">
        <v>19</v>
      </c>
      <c r="AT35" s="508"/>
      <c r="AU35" s="508"/>
      <c r="AV35" s="507" t="str">
        <f>IF(AS33="ここに","",VLOOKUP(AS33,'登録ナンバー'!$F$4:$I$484,3,0))</f>
        <v>うさぎとかめの集い</v>
      </c>
      <c r="AW35" s="507"/>
      <c r="AX35" s="507"/>
      <c r="AY35" s="507"/>
      <c r="AZ35" s="507"/>
      <c r="BA35" s="597"/>
      <c r="BB35" s="598"/>
      <c r="BC35" s="598"/>
      <c r="BD35" s="598"/>
      <c r="BE35" s="598"/>
      <c r="BF35" s="598"/>
      <c r="BG35" s="598"/>
      <c r="BH35" s="599"/>
      <c r="BI35" s="607"/>
      <c r="BJ35" s="593"/>
      <c r="BK35" s="593"/>
      <c r="BL35" s="593"/>
      <c r="BM35" s="593"/>
      <c r="BN35" s="593"/>
      <c r="BO35" s="593"/>
      <c r="BP35" s="609"/>
      <c r="BQ35" s="607"/>
      <c r="BR35" s="593"/>
      <c r="BS35" s="593"/>
      <c r="BT35" s="593"/>
      <c r="BU35" s="593"/>
      <c r="BV35" s="593"/>
      <c r="BW35" s="593"/>
      <c r="BX35" s="609"/>
      <c r="BY35" s="607"/>
      <c r="BZ35" s="593"/>
      <c r="CA35" s="593"/>
      <c r="CB35" s="593"/>
      <c r="CC35" s="593"/>
      <c r="CD35" s="593"/>
      <c r="CE35" s="593"/>
      <c r="CF35" s="657"/>
      <c r="CG35" s="520">
        <f>IF(OR(COUNTIF(CH33:CJ46,2)=3,COUNTIF(CH33:CJ46,1)=3),(BI36+BQ36+BY36)/(BI36+BQ36+BM33+BU33+CD33+BY36),"")</f>
      </c>
      <c r="CH35" s="588"/>
      <c r="CI35" s="588"/>
      <c r="CJ35" s="588"/>
      <c r="CK35" s="578">
        <f>IF(CG35&lt;&gt;"",RANK(CG35,CG35:CG48),RANK(CH33,CH33:CJ46))</f>
        <v>1</v>
      </c>
      <c r="CL35" s="578"/>
      <c r="CM35" s="578"/>
      <c r="CN35" s="579"/>
    </row>
    <row r="36" spans="1:92" ht="4.5" customHeight="1" hidden="1">
      <c r="A36" s="13"/>
      <c r="C36" s="545"/>
      <c r="D36" s="508"/>
      <c r="E36" s="508"/>
      <c r="F36" s="326"/>
      <c r="G36" s="326"/>
      <c r="H36" s="326"/>
      <c r="I36" s="326"/>
      <c r="J36" s="326"/>
      <c r="K36" s="600"/>
      <c r="L36" s="601"/>
      <c r="M36" s="601"/>
      <c r="N36" s="601"/>
      <c r="O36" s="601"/>
      <c r="P36" s="601"/>
      <c r="Q36" s="601"/>
      <c r="R36" s="602"/>
      <c r="S36" s="330" t="str">
        <f>IF(S33="⑦","7",IF(S33="⑥","6",S33))</f>
        <v>6</v>
      </c>
      <c r="T36" s="335"/>
      <c r="U36" s="335"/>
      <c r="V36" s="335"/>
      <c r="W36" s="335"/>
      <c r="X36" s="335"/>
      <c r="Y36" s="335"/>
      <c r="Z36" s="335"/>
      <c r="AA36" s="330"/>
      <c r="AB36" s="335"/>
      <c r="AC36" s="335"/>
      <c r="AD36" s="335"/>
      <c r="AE36" s="335"/>
      <c r="AF36" s="335"/>
      <c r="AG36" s="335"/>
      <c r="AH36" s="336"/>
      <c r="AI36" s="521"/>
      <c r="AJ36" s="589"/>
      <c r="AK36" s="589"/>
      <c r="AL36" s="589"/>
      <c r="AM36" s="580"/>
      <c r="AN36" s="580"/>
      <c r="AO36" s="580"/>
      <c r="AP36" s="581"/>
      <c r="AQ36" s="60"/>
      <c r="AS36" s="545"/>
      <c r="AT36" s="508"/>
      <c r="AU36" s="508"/>
      <c r="AV36" s="326"/>
      <c r="AW36" s="326"/>
      <c r="AX36" s="326"/>
      <c r="AY36" s="326"/>
      <c r="AZ36" s="326"/>
      <c r="BA36" s="600"/>
      <c r="BB36" s="601"/>
      <c r="BC36" s="601"/>
      <c r="BD36" s="601"/>
      <c r="BE36" s="601"/>
      <c r="BF36" s="601"/>
      <c r="BG36" s="601"/>
      <c r="BH36" s="602"/>
      <c r="BI36" s="330"/>
      <c r="BJ36" s="335"/>
      <c r="BK36" s="335"/>
      <c r="BL36" s="335"/>
      <c r="BM36" s="335"/>
      <c r="BN36" s="335"/>
      <c r="BO36" s="335"/>
      <c r="BP36" s="335"/>
      <c r="BQ36" s="330"/>
      <c r="BR36" s="335"/>
      <c r="BS36" s="335"/>
      <c r="BT36" s="335"/>
      <c r="BU36" s="335"/>
      <c r="BV36" s="335"/>
      <c r="BW36" s="335"/>
      <c r="BX36" s="336"/>
      <c r="BY36" s="335"/>
      <c r="BZ36" s="335"/>
      <c r="CA36" s="335"/>
      <c r="CB36" s="335"/>
      <c r="CC36" s="335"/>
      <c r="CD36" s="335"/>
      <c r="CE36" s="335"/>
      <c r="CF36" s="336"/>
      <c r="CG36" s="521"/>
      <c r="CH36" s="589"/>
      <c r="CI36" s="589"/>
      <c r="CJ36" s="589"/>
      <c r="CK36" s="580"/>
      <c r="CL36" s="580"/>
      <c r="CM36" s="580"/>
      <c r="CN36" s="581"/>
    </row>
    <row r="37" spans="1:92" ht="12" customHeight="1">
      <c r="A37" s="516"/>
      <c r="B37" s="516">
        <f>AM39</f>
        <v>2</v>
      </c>
      <c r="C37" s="544" t="s">
        <v>1048</v>
      </c>
      <c r="D37" s="515"/>
      <c r="E37" s="515"/>
      <c r="F37" s="665" t="str">
        <f>IF(C37="ここに","",VLOOKUP(C37,'登録ナンバー'!$F$1:$I$600,2,0))</f>
        <v>佐治武</v>
      </c>
      <c r="G37" s="665"/>
      <c r="H37" s="665"/>
      <c r="I37" s="665"/>
      <c r="J37" s="665"/>
      <c r="K37" s="676">
        <f>IF(S33="","",IF(AND(W33=6,S33&lt;&gt;"⑦"),"⑥",IF(W33=7,"⑦",W33)))</f>
        <v>4</v>
      </c>
      <c r="L37" s="665"/>
      <c r="M37" s="665"/>
      <c r="N37" s="665" t="s">
        <v>18</v>
      </c>
      <c r="O37" s="665">
        <f>IF(S33="","",IF(S33="⑥",6,IF(S33="⑦",7,S33)))</f>
        <v>6</v>
      </c>
      <c r="P37" s="665"/>
      <c r="Q37" s="665"/>
      <c r="R37" s="678"/>
      <c r="S37" s="722"/>
      <c r="T37" s="723"/>
      <c r="U37" s="723"/>
      <c r="V37" s="723"/>
      <c r="W37" s="723"/>
      <c r="X37" s="723"/>
      <c r="Y37" s="723"/>
      <c r="Z37" s="723"/>
      <c r="AA37" s="668" t="s">
        <v>1057</v>
      </c>
      <c r="AB37" s="669"/>
      <c r="AC37" s="669"/>
      <c r="AD37" s="669"/>
      <c r="AE37" s="669">
        <v>2</v>
      </c>
      <c r="AF37" s="669"/>
      <c r="AG37" s="669"/>
      <c r="AH37" s="718"/>
      <c r="AI37" s="683">
        <f>IF(COUNTIF(AJ33:AL43,1)=2,"直接対決","")</f>
      </c>
      <c r="AJ37" s="672">
        <f>COUNTIF(K37:AH38,"⑥")+COUNTIF(K37:AH38,"⑦")</f>
        <v>1</v>
      </c>
      <c r="AK37" s="672"/>
      <c r="AL37" s="672"/>
      <c r="AM37" s="696">
        <f>IF(S33="","",2-AJ37)</f>
        <v>1</v>
      </c>
      <c r="AN37" s="696"/>
      <c r="AO37" s="696"/>
      <c r="AP37" s="697"/>
      <c r="AQ37" s="278"/>
      <c r="AR37" s="516">
        <f>CK39</f>
        <v>3</v>
      </c>
      <c r="AS37" s="544" t="s">
        <v>17</v>
      </c>
      <c r="AT37" s="515"/>
      <c r="AU37" s="515"/>
      <c r="AV37" s="515" t="s">
        <v>1049</v>
      </c>
      <c r="AW37" s="515"/>
      <c r="AX37" s="515"/>
      <c r="AY37" s="515"/>
      <c r="AZ37" s="515"/>
      <c r="BA37" s="555">
        <v>9</v>
      </c>
      <c r="BB37" s="515"/>
      <c r="BC37" s="515"/>
      <c r="BD37" s="515"/>
      <c r="BE37" s="515">
        <v>6</v>
      </c>
      <c r="BF37" s="515"/>
      <c r="BG37" s="515"/>
      <c r="BH37" s="522"/>
      <c r="BI37" s="627"/>
      <c r="BJ37" s="628"/>
      <c r="BK37" s="628"/>
      <c r="BL37" s="628"/>
      <c r="BM37" s="628"/>
      <c r="BN37" s="628"/>
      <c r="BO37" s="628"/>
      <c r="BP37" s="628"/>
      <c r="BQ37" s="571" t="s">
        <v>1058</v>
      </c>
      <c r="BR37" s="546"/>
      <c r="BS37" s="546"/>
      <c r="BT37" s="546"/>
      <c r="BU37" s="546">
        <v>5</v>
      </c>
      <c r="BV37" s="546"/>
      <c r="BW37" s="546"/>
      <c r="BX37" s="610"/>
      <c r="BY37" s="571">
        <v>4</v>
      </c>
      <c r="BZ37" s="546"/>
      <c r="CA37" s="546"/>
      <c r="CB37" s="546"/>
      <c r="CC37" s="546"/>
      <c r="CD37" s="546">
        <v>6</v>
      </c>
      <c r="CE37" s="546"/>
      <c r="CF37" s="654"/>
      <c r="CG37" s="511">
        <f>IF(COUNTIF(CH33:CJ48,1)=2,"直接対決","")</f>
      </c>
      <c r="CH37" s="524">
        <f>COUNTIF(BA37:CF38,"⑥")+COUNTIF(BA37:CF38,"⑦")</f>
        <v>1</v>
      </c>
      <c r="CI37" s="524"/>
      <c r="CJ37" s="524"/>
      <c r="CK37" s="498">
        <f>IF(BI33="","",3-CH37)</f>
        <v>2</v>
      </c>
      <c r="CL37" s="498"/>
      <c r="CM37" s="498"/>
      <c r="CN37" s="499"/>
    </row>
    <row r="38" spans="1:92" ht="12" customHeight="1">
      <c r="A38" s="516"/>
      <c r="B38" s="516"/>
      <c r="C38" s="545"/>
      <c r="D38" s="508"/>
      <c r="E38" s="508"/>
      <c r="F38" s="666"/>
      <c r="G38" s="666"/>
      <c r="H38" s="666"/>
      <c r="I38" s="666"/>
      <c r="J38" s="666"/>
      <c r="K38" s="677"/>
      <c r="L38" s="666"/>
      <c r="M38" s="666"/>
      <c r="N38" s="666"/>
      <c r="O38" s="666"/>
      <c r="P38" s="666"/>
      <c r="Q38" s="666"/>
      <c r="R38" s="679"/>
      <c r="S38" s="724"/>
      <c r="T38" s="725"/>
      <c r="U38" s="725"/>
      <c r="V38" s="725"/>
      <c r="W38" s="725"/>
      <c r="X38" s="725"/>
      <c r="Y38" s="725"/>
      <c r="Z38" s="725"/>
      <c r="AA38" s="670"/>
      <c r="AB38" s="671"/>
      <c r="AC38" s="671"/>
      <c r="AD38" s="671"/>
      <c r="AE38" s="671"/>
      <c r="AF38" s="671"/>
      <c r="AG38" s="671"/>
      <c r="AH38" s="719"/>
      <c r="AI38" s="684"/>
      <c r="AJ38" s="673"/>
      <c r="AK38" s="673"/>
      <c r="AL38" s="673"/>
      <c r="AM38" s="698"/>
      <c r="AN38" s="698"/>
      <c r="AO38" s="698"/>
      <c r="AP38" s="699"/>
      <c r="AQ38" s="278"/>
      <c r="AR38" s="516"/>
      <c r="AS38" s="545"/>
      <c r="AT38" s="508"/>
      <c r="AU38" s="508"/>
      <c r="AV38" s="508"/>
      <c r="AW38" s="508"/>
      <c r="AX38" s="508"/>
      <c r="AY38" s="508"/>
      <c r="AZ38" s="508"/>
      <c r="BA38" s="556"/>
      <c r="BB38" s="508"/>
      <c r="BC38" s="508"/>
      <c r="BD38" s="508"/>
      <c r="BE38" s="508"/>
      <c r="BF38" s="508"/>
      <c r="BG38" s="508"/>
      <c r="BH38" s="523"/>
      <c r="BI38" s="629"/>
      <c r="BJ38" s="630"/>
      <c r="BK38" s="630"/>
      <c r="BL38" s="630"/>
      <c r="BM38" s="630"/>
      <c r="BN38" s="630"/>
      <c r="BO38" s="630"/>
      <c r="BP38" s="630"/>
      <c r="BQ38" s="572"/>
      <c r="BR38" s="547"/>
      <c r="BS38" s="547"/>
      <c r="BT38" s="547"/>
      <c r="BU38" s="547"/>
      <c r="BV38" s="547"/>
      <c r="BW38" s="547"/>
      <c r="BX38" s="611"/>
      <c r="BY38" s="572"/>
      <c r="BZ38" s="547"/>
      <c r="CA38" s="547"/>
      <c r="CB38" s="547"/>
      <c r="CC38" s="547"/>
      <c r="CD38" s="547"/>
      <c r="CE38" s="547"/>
      <c r="CF38" s="655"/>
      <c r="CG38" s="512"/>
      <c r="CH38" s="525"/>
      <c r="CI38" s="525"/>
      <c r="CJ38" s="525"/>
      <c r="CK38" s="500"/>
      <c r="CL38" s="500"/>
      <c r="CM38" s="500"/>
      <c r="CN38" s="501"/>
    </row>
    <row r="39" spans="1:92" ht="19.5" customHeight="1">
      <c r="A39" s="13"/>
      <c r="B39" s="13"/>
      <c r="C39" s="545" t="s">
        <v>19</v>
      </c>
      <c r="D39" s="508"/>
      <c r="E39" s="508"/>
      <c r="F39" s="666" t="str">
        <f>IF(C37="ここに","",VLOOKUP(C37,'登録ナンバー'!$F$4:$H$484,3,0))</f>
        <v>京セラTC</v>
      </c>
      <c r="G39" s="666"/>
      <c r="H39" s="666"/>
      <c r="I39" s="666"/>
      <c r="J39" s="666"/>
      <c r="K39" s="677"/>
      <c r="L39" s="666"/>
      <c r="M39" s="666"/>
      <c r="N39" s="666"/>
      <c r="O39" s="666"/>
      <c r="P39" s="666"/>
      <c r="Q39" s="666"/>
      <c r="R39" s="679"/>
      <c r="S39" s="724"/>
      <c r="T39" s="725"/>
      <c r="U39" s="725"/>
      <c r="V39" s="725"/>
      <c r="W39" s="725"/>
      <c r="X39" s="725"/>
      <c r="Y39" s="725"/>
      <c r="Z39" s="725"/>
      <c r="AA39" s="670"/>
      <c r="AB39" s="671"/>
      <c r="AC39" s="671"/>
      <c r="AD39" s="671"/>
      <c r="AE39" s="720"/>
      <c r="AF39" s="720"/>
      <c r="AG39" s="720"/>
      <c r="AH39" s="721"/>
      <c r="AI39" s="674">
        <f>IF(OR(COUNTIF(AJ33:AL43,2)=3,COUNTIF(AJ33:AL43,1)=3),(K40+AA40)/(K40+AA40+O37+AE37),"")</f>
      </c>
      <c r="AJ39" s="666"/>
      <c r="AK39" s="666"/>
      <c r="AL39" s="666"/>
      <c r="AM39" s="688">
        <f>IF(AI39&lt;&gt;"",RANK(AI39,AI35:AI43),RANK(AJ37,AJ33:AL43))</f>
        <v>2</v>
      </c>
      <c r="AN39" s="688"/>
      <c r="AO39" s="688"/>
      <c r="AP39" s="689"/>
      <c r="AQ39" s="60"/>
      <c r="AR39" s="13"/>
      <c r="AS39" s="545" t="s">
        <v>19</v>
      </c>
      <c r="AT39" s="508"/>
      <c r="AU39" s="508"/>
      <c r="AV39" s="508" t="s">
        <v>653</v>
      </c>
      <c r="AW39" s="508"/>
      <c r="AX39" s="508"/>
      <c r="AY39" s="508"/>
      <c r="AZ39" s="508"/>
      <c r="BA39" s="556"/>
      <c r="BB39" s="508"/>
      <c r="BC39" s="508"/>
      <c r="BD39" s="508"/>
      <c r="BE39" s="508"/>
      <c r="BF39" s="508"/>
      <c r="BG39" s="508"/>
      <c r="BH39" s="523"/>
      <c r="BI39" s="629"/>
      <c r="BJ39" s="630"/>
      <c r="BK39" s="630"/>
      <c r="BL39" s="630"/>
      <c r="BM39" s="630"/>
      <c r="BN39" s="630"/>
      <c r="BO39" s="630"/>
      <c r="BP39" s="630"/>
      <c r="BQ39" s="572"/>
      <c r="BR39" s="547"/>
      <c r="BS39" s="547"/>
      <c r="BT39" s="547"/>
      <c r="BU39" s="548"/>
      <c r="BV39" s="548"/>
      <c r="BW39" s="548"/>
      <c r="BX39" s="612"/>
      <c r="BY39" s="572"/>
      <c r="BZ39" s="547"/>
      <c r="CA39" s="547"/>
      <c r="CB39" s="547"/>
      <c r="CC39" s="547"/>
      <c r="CD39" s="547"/>
      <c r="CE39" s="547"/>
      <c r="CF39" s="655"/>
      <c r="CG39" s="513">
        <f>IF(OR(COUNTIF(CH33:CJ46,2)=3,COUNTIF(CH33:CJ46,1)=3),(BA40+BQ40+BY40)/(BA40+BQ40+BE37+BU37+CD37+BY40),"")</f>
      </c>
      <c r="CH39" s="508"/>
      <c r="CI39" s="508"/>
      <c r="CJ39" s="508"/>
      <c r="CK39" s="502">
        <f>IF(CG39&lt;&gt;"",RANK(CG39,CG35:CG48),RANK(CH37,CH33:CJ46))</f>
        <v>3</v>
      </c>
      <c r="CL39" s="502"/>
      <c r="CM39" s="502"/>
      <c r="CN39" s="503"/>
    </row>
    <row r="40" spans="1:92" ht="1.5" customHeight="1" hidden="1">
      <c r="A40" s="13"/>
      <c r="B40" s="13"/>
      <c r="C40" s="545"/>
      <c r="D40" s="508"/>
      <c r="E40" s="508"/>
      <c r="F40" s="348"/>
      <c r="G40" s="348"/>
      <c r="H40" s="348"/>
      <c r="I40" s="348"/>
      <c r="J40" s="348"/>
      <c r="K40" s="351">
        <f>IF(K37="⑦","7",IF(K37="⑥","6",K37))</f>
        <v>4</v>
      </c>
      <c r="L40" s="352"/>
      <c r="M40" s="352"/>
      <c r="N40" s="352"/>
      <c r="O40" s="352"/>
      <c r="P40" s="352"/>
      <c r="Q40" s="352"/>
      <c r="R40" s="353"/>
      <c r="S40" s="726"/>
      <c r="T40" s="727"/>
      <c r="U40" s="727"/>
      <c r="V40" s="727"/>
      <c r="W40" s="727"/>
      <c r="X40" s="727"/>
      <c r="Y40" s="727"/>
      <c r="Z40" s="727"/>
      <c r="AA40" s="351" t="str">
        <f>IF(AA37="⑦","7",IF(AA37="⑥","6",AA37))</f>
        <v>6</v>
      </c>
      <c r="AB40" s="354"/>
      <c r="AC40" s="354"/>
      <c r="AD40" s="354"/>
      <c r="AE40" s="354"/>
      <c r="AF40" s="354"/>
      <c r="AG40" s="354"/>
      <c r="AH40" s="355"/>
      <c r="AI40" s="675"/>
      <c r="AJ40" s="667"/>
      <c r="AK40" s="667"/>
      <c r="AL40" s="667"/>
      <c r="AM40" s="690"/>
      <c r="AN40" s="690"/>
      <c r="AO40" s="690"/>
      <c r="AP40" s="691"/>
      <c r="AQ40" s="60"/>
      <c r="AR40" s="13"/>
      <c r="AS40" s="545"/>
      <c r="AT40" s="508"/>
      <c r="AU40" s="508"/>
      <c r="AV40" s="2"/>
      <c r="AW40" s="2"/>
      <c r="AX40" s="2"/>
      <c r="AY40" s="2"/>
      <c r="AZ40" s="2"/>
      <c r="BA40" s="327"/>
      <c r="BB40" s="55"/>
      <c r="BC40" s="55"/>
      <c r="BD40" s="55"/>
      <c r="BE40" s="55"/>
      <c r="BF40" s="55"/>
      <c r="BG40" s="55"/>
      <c r="BH40" s="321"/>
      <c r="BI40" s="631"/>
      <c r="BJ40" s="632"/>
      <c r="BK40" s="632"/>
      <c r="BL40" s="632"/>
      <c r="BM40" s="632"/>
      <c r="BN40" s="632"/>
      <c r="BO40" s="632"/>
      <c r="BP40" s="632"/>
      <c r="BQ40" s="327"/>
      <c r="BR40" s="320"/>
      <c r="BS40" s="320"/>
      <c r="BT40" s="320"/>
      <c r="BU40" s="320"/>
      <c r="BV40" s="320"/>
      <c r="BW40" s="320"/>
      <c r="BX40" s="324"/>
      <c r="BY40" s="320"/>
      <c r="BZ40" s="320"/>
      <c r="CA40" s="320"/>
      <c r="CB40" s="320"/>
      <c r="CC40" s="320"/>
      <c r="CD40" s="320"/>
      <c r="CE40" s="320"/>
      <c r="CF40" s="328"/>
      <c r="CG40" s="514"/>
      <c r="CH40" s="573"/>
      <c r="CI40" s="573"/>
      <c r="CJ40" s="573"/>
      <c r="CK40" s="504"/>
      <c r="CL40" s="504"/>
      <c r="CM40" s="504"/>
      <c r="CN40" s="505"/>
    </row>
    <row r="41" spans="1:92" ht="12" customHeight="1">
      <c r="A41" s="516"/>
      <c r="B41" s="516">
        <f>AM43</f>
        <v>3</v>
      </c>
      <c r="C41" s="544" t="s">
        <v>1016</v>
      </c>
      <c r="D41" s="515"/>
      <c r="E41" s="515"/>
      <c r="F41" s="515" t="str">
        <f>IF(C41="ここに","",VLOOKUP(C41,'登録ナンバー'!$F$1:$I$600,2,0))</f>
        <v>疋田之宏</v>
      </c>
      <c r="G41" s="515"/>
      <c r="H41" s="515"/>
      <c r="I41" s="515"/>
      <c r="J41" s="515"/>
      <c r="K41" s="555">
        <f>IF(S33="","",IF(AND(AE33=6,AA33&lt;&gt;"⑦"),"⑥",IF(AE33=7,"⑦",AE33)))</f>
        <v>1</v>
      </c>
      <c r="L41" s="515"/>
      <c r="M41" s="515"/>
      <c r="N41" s="515" t="s">
        <v>18</v>
      </c>
      <c r="O41" s="515">
        <f>IF(S33="","",IF(AA33="⑥",6,IF(AA33="⑦",7,AA33)))</f>
        <v>6</v>
      </c>
      <c r="P41" s="515"/>
      <c r="Q41" s="515"/>
      <c r="R41" s="522"/>
      <c r="S41" s="555">
        <f>IF(S33="","",IF(AND(AE37=6,AA37&lt;&gt;"⑦"),"⑥",IF(AE37=7,"⑦",AE37)))</f>
        <v>2</v>
      </c>
      <c r="T41" s="515"/>
      <c r="U41" s="515"/>
      <c r="V41" s="515" t="s">
        <v>18</v>
      </c>
      <c r="W41" s="515">
        <f>IF(S33="","",IF(AA37="⑥",6,IF(AA37="⑦",7,AA37)))</f>
        <v>6</v>
      </c>
      <c r="X41" s="515"/>
      <c r="Y41" s="515"/>
      <c r="Z41" s="522"/>
      <c r="AA41" s="557"/>
      <c r="AB41" s="558"/>
      <c r="AC41" s="558"/>
      <c r="AD41" s="558"/>
      <c r="AE41" s="558"/>
      <c r="AF41" s="558"/>
      <c r="AG41" s="532"/>
      <c r="AH41" s="559"/>
      <c r="AI41" s="511">
        <f>IF(COUNTIF(AJ33:AL48,1)=2,"直接対決","")</f>
      </c>
      <c r="AJ41" s="524">
        <f>COUNTIF(K41:AH42,"⑥")+COUNTIF(K41:AH42,"⑦")</f>
        <v>0</v>
      </c>
      <c r="AK41" s="524"/>
      <c r="AL41" s="524"/>
      <c r="AM41" s="498">
        <f>IF(S33="","",2-AJ41)</f>
        <v>2</v>
      </c>
      <c r="AN41" s="498"/>
      <c r="AO41" s="498"/>
      <c r="AP41" s="499"/>
      <c r="AQ41" s="278"/>
      <c r="AR41" s="516">
        <f>CK43</f>
        <v>4</v>
      </c>
      <c r="AS41" s="544" t="s">
        <v>17</v>
      </c>
      <c r="AT41" s="515"/>
      <c r="AU41" s="515"/>
      <c r="AV41" s="515" t="s">
        <v>1014</v>
      </c>
      <c r="AW41" s="515"/>
      <c r="AX41" s="515"/>
      <c r="AY41" s="515"/>
      <c r="AZ41" s="515"/>
      <c r="BA41" s="555">
        <v>1</v>
      </c>
      <c r="BB41" s="515"/>
      <c r="BC41" s="515"/>
      <c r="BD41" s="515"/>
      <c r="BE41" s="515">
        <v>6</v>
      </c>
      <c r="BF41" s="515"/>
      <c r="BG41" s="515"/>
      <c r="BH41" s="522"/>
      <c r="BI41" s="555">
        <v>5</v>
      </c>
      <c r="BJ41" s="515"/>
      <c r="BK41" s="515"/>
      <c r="BL41" s="515"/>
      <c r="BM41" s="515">
        <v>7</v>
      </c>
      <c r="BN41" s="515"/>
      <c r="BO41" s="515"/>
      <c r="BP41" s="522"/>
      <c r="BQ41" s="557"/>
      <c r="BR41" s="558"/>
      <c r="BS41" s="558"/>
      <c r="BT41" s="558"/>
      <c r="BU41" s="558"/>
      <c r="BV41" s="558"/>
      <c r="BW41" s="532"/>
      <c r="BX41" s="559"/>
      <c r="BY41" s="571">
        <v>5</v>
      </c>
      <c r="BZ41" s="546"/>
      <c r="CA41" s="546"/>
      <c r="CB41" s="546"/>
      <c r="CC41" s="546"/>
      <c r="CD41" s="546">
        <v>7</v>
      </c>
      <c r="CE41" s="546"/>
      <c r="CF41" s="654"/>
      <c r="CG41" s="511">
        <f>IF(COUNTIF(CH33:CJ48,1)=2,"直接対決","")</f>
      </c>
      <c r="CH41" s="524">
        <f>COUNTIF(BA41:CF42,"⑥")+COUNTIF(BA41:CF42,"⑦")</f>
        <v>0</v>
      </c>
      <c r="CI41" s="524"/>
      <c r="CJ41" s="524"/>
      <c r="CK41" s="498">
        <f>IF(BI33="","",3-CH41)</f>
        <v>3</v>
      </c>
      <c r="CL41" s="498"/>
      <c r="CM41" s="498"/>
      <c r="CN41" s="499"/>
    </row>
    <row r="42" spans="1:92" ht="12" customHeight="1">
      <c r="A42" s="516"/>
      <c r="B42" s="516"/>
      <c r="C42" s="545"/>
      <c r="D42" s="508"/>
      <c r="E42" s="508"/>
      <c r="F42" s="508"/>
      <c r="G42" s="508"/>
      <c r="H42" s="508"/>
      <c r="I42" s="508"/>
      <c r="J42" s="508"/>
      <c r="K42" s="556"/>
      <c r="L42" s="508"/>
      <c r="M42" s="508"/>
      <c r="N42" s="508"/>
      <c r="O42" s="508"/>
      <c r="P42" s="508"/>
      <c r="Q42" s="508"/>
      <c r="R42" s="523"/>
      <c r="S42" s="556"/>
      <c r="T42" s="508"/>
      <c r="U42" s="508"/>
      <c r="V42" s="508"/>
      <c r="W42" s="508"/>
      <c r="X42" s="508"/>
      <c r="Y42" s="508"/>
      <c r="Z42" s="523"/>
      <c r="AA42" s="560"/>
      <c r="AB42" s="532"/>
      <c r="AC42" s="532"/>
      <c r="AD42" s="532"/>
      <c r="AE42" s="532"/>
      <c r="AF42" s="532"/>
      <c r="AG42" s="532"/>
      <c r="AH42" s="559"/>
      <c r="AI42" s="512"/>
      <c r="AJ42" s="525"/>
      <c r="AK42" s="525"/>
      <c r="AL42" s="525"/>
      <c r="AM42" s="500"/>
      <c r="AN42" s="500"/>
      <c r="AO42" s="500"/>
      <c r="AP42" s="501"/>
      <c r="AQ42" s="278"/>
      <c r="AR42" s="516"/>
      <c r="AS42" s="545"/>
      <c r="AT42" s="508"/>
      <c r="AU42" s="508"/>
      <c r="AV42" s="508"/>
      <c r="AW42" s="508"/>
      <c r="AX42" s="508"/>
      <c r="AY42" s="508"/>
      <c r="AZ42" s="508"/>
      <c r="BA42" s="556"/>
      <c r="BB42" s="508"/>
      <c r="BC42" s="508"/>
      <c r="BD42" s="508"/>
      <c r="BE42" s="508"/>
      <c r="BF42" s="508"/>
      <c r="BG42" s="508"/>
      <c r="BH42" s="523"/>
      <c r="BI42" s="556"/>
      <c r="BJ42" s="508"/>
      <c r="BK42" s="508"/>
      <c r="BL42" s="508"/>
      <c r="BM42" s="508"/>
      <c r="BN42" s="508"/>
      <c r="BO42" s="508"/>
      <c r="BP42" s="523"/>
      <c r="BQ42" s="560"/>
      <c r="BR42" s="532"/>
      <c r="BS42" s="532"/>
      <c r="BT42" s="532"/>
      <c r="BU42" s="532"/>
      <c r="BV42" s="532"/>
      <c r="BW42" s="532"/>
      <c r="BX42" s="559"/>
      <c r="BY42" s="572"/>
      <c r="BZ42" s="547"/>
      <c r="CA42" s="547"/>
      <c r="CB42" s="547"/>
      <c r="CC42" s="547"/>
      <c r="CD42" s="547"/>
      <c r="CE42" s="547"/>
      <c r="CF42" s="655"/>
      <c r="CG42" s="512"/>
      <c r="CH42" s="525"/>
      <c r="CI42" s="525"/>
      <c r="CJ42" s="525"/>
      <c r="CK42" s="500"/>
      <c r="CL42" s="500"/>
      <c r="CM42" s="500"/>
      <c r="CN42" s="501"/>
    </row>
    <row r="43" spans="1:92" ht="17.25" customHeight="1" thickBot="1">
      <c r="A43" s="13"/>
      <c r="B43" s="13"/>
      <c r="C43" s="545" t="s">
        <v>19</v>
      </c>
      <c r="D43" s="508"/>
      <c r="E43" s="508"/>
      <c r="F43" s="508" t="str">
        <f>IF(C41="ここに","",VLOOKUP(C41,'登録ナンバー'!$F$4:$H$484,3,0))</f>
        <v>Ｋテニスカレッジ</v>
      </c>
      <c r="G43" s="508"/>
      <c r="H43" s="508"/>
      <c r="I43" s="508"/>
      <c r="J43" s="508"/>
      <c r="K43" s="556"/>
      <c r="L43" s="508"/>
      <c r="M43" s="508"/>
      <c r="N43" s="508"/>
      <c r="O43" s="573"/>
      <c r="P43" s="573"/>
      <c r="Q43" s="573"/>
      <c r="R43" s="605"/>
      <c r="S43" s="556"/>
      <c r="T43" s="508"/>
      <c r="U43" s="508"/>
      <c r="V43" s="508"/>
      <c r="W43" s="508"/>
      <c r="X43" s="508"/>
      <c r="Y43" s="508"/>
      <c r="Z43" s="523"/>
      <c r="AA43" s="560"/>
      <c r="AB43" s="532"/>
      <c r="AC43" s="532"/>
      <c r="AD43" s="532"/>
      <c r="AE43" s="532"/>
      <c r="AF43" s="532"/>
      <c r="AG43" s="532"/>
      <c r="AH43" s="559"/>
      <c r="AI43" s="513">
        <f>IF(OR(COUNTIF(AJ33:AL43,2)=3,COUNTIF(AJ33:AL43,1)=3),(S44+K44)/(K44+W41+O41+S44),"")</f>
      </c>
      <c r="AJ43" s="538"/>
      <c r="AK43" s="538"/>
      <c r="AL43" s="538"/>
      <c r="AM43" s="502">
        <f>IF(AI43&lt;&gt;"",RANK(AI43,AI35:AI43),RANK(AJ41,AJ33:AL43))</f>
        <v>3</v>
      </c>
      <c r="AN43" s="502"/>
      <c r="AO43" s="502"/>
      <c r="AP43" s="503"/>
      <c r="AQ43" s="60"/>
      <c r="AR43" s="13"/>
      <c r="AS43" s="545" t="s">
        <v>19</v>
      </c>
      <c r="AT43" s="508"/>
      <c r="AU43" s="508"/>
      <c r="AV43" s="508" t="s">
        <v>653</v>
      </c>
      <c r="AW43" s="508"/>
      <c r="AX43" s="508"/>
      <c r="AY43" s="508"/>
      <c r="AZ43" s="508"/>
      <c r="BA43" s="556"/>
      <c r="BB43" s="508"/>
      <c r="BC43" s="508"/>
      <c r="BD43" s="508"/>
      <c r="BE43" s="573"/>
      <c r="BF43" s="573"/>
      <c r="BG43" s="573"/>
      <c r="BH43" s="605"/>
      <c r="BI43" s="556"/>
      <c r="BJ43" s="508"/>
      <c r="BK43" s="508"/>
      <c r="BL43" s="508"/>
      <c r="BM43" s="508"/>
      <c r="BN43" s="508"/>
      <c r="BO43" s="508"/>
      <c r="BP43" s="523"/>
      <c r="BQ43" s="560"/>
      <c r="BR43" s="532"/>
      <c r="BS43" s="532"/>
      <c r="BT43" s="532"/>
      <c r="BU43" s="532"/>
      <c r="BV43" s="532"/>
      <c r="BW43" s="532"/>
      <c r="BX43" s="559"/>
      <c r="BY43" s="572"/>
      <c r="BZ43" s="547"/>
      <c r="CA43" s="547"/>
      <c r="CB43" s="547"/>
      <c r="CC43" s="548"/>
      <c r="CD43" s="547"/>
      <c r="CE43" s="547"/>
      <c r="CF43" s="655"/>
      <c r="CG43" s="513">
        <f>IF(OR(COUNTIF(CH33:CJ46,2)=3,COUNTIF(CH33:CJ46,1)=3),(BI44+BY44+BA44)/(BA44+BM41+BE41+CD41+BY44+BI44),"")</f>
      </c>
      <c r="CH43" s="538"/>
      <c r="CI43" s="538"/>
      <c r="CJ43" s="538"/>
      <c r="CK43" s="502">
        <f>IF(CG43&lt;&gt;"",RANK(CG43,CG35:CG48),RANK(CH41,CH33:CJ46))</f>
        <v>4</v>
      </c>
      <c r="CL43" s="502"/>
      <c r="CM43" s="502"/>
      <c r="CN43" s="503"/>
    </row>
    <row r="44" spans="2:92" ht="4.5" customHeight="1" hidden="1">
      <c r="B44" s="13"/>
      <c r="C44" s="545"/>
      <c r="D44" s="508"/>
      <c r="E44" s="508"/>
      <c r="F44" s="2"/>
      <c r="G44" s="2"/>
      <c r="H44" s="2"/>
      <c r="I44" s="2"/>
      <c r="J44" s="2"/>
      <c r="K44" s="323">
        <f>IF(K41="⑦","7",IF(K41="⑥","6",K41))</f>
        <v>1</v>
      </c>
      <c r="L44" s="2"/>
      <c r="M44" s="2"/>
      <c r="N44" s="2"/>
      <c r="O44" s="2"/>
      <c r="P44" s="2"/>
      <c r="Q44" s="2"/>
      <c r="R44" s="40"/>
      <c r="S44" s="323">
        <f>IF(S41="⑦","7",IF(S41="⑥","6",S41))</f>
        <v>2</v>
      </c>
      <c r="T44" s="2"/>
      <c r="U44" s="2"/>
      <c r="V44" s="2"/>
      <c r="W44" s="2"/>
      <c r="X44" s="2"/>
      <c r="Y44" s="2"/>
      <c r="Z44" s="2"/>
      <c r="AA44" s="561"/>
      <c r="AB44" s="562"/>
      <c r="AC44" s="562"/>
      <c r="AD44" s="562"/>
      <c r="AE44" s="562"/>
      <c r="AF44" s="562"/>
      <c r="AG44" s="562"/>
      <c r="AH44" s="563"/>
      <c r="AI44" s="513"/>
      <c r="AJ44" s="538"/>
      <c r="AK44" s="538"/>
      <c r="AL44" s="538"/>
      <c r="AM44" s="502"/>
      <c r="AN44" s="502"/>
      <c r="AO44" s="502"/>
      <c r="AP44" s="503"/>
      <c r="AQ44" s="60"/>
      <c r="AR44" s="13"/>
      <c r="AS44" s="545"/>
      <c r="AT44" s="508"/>
      <c r="AU44" s="508"/>
      <c r="AV44" s="2"/>
      <c r="AW44" s="2"/>
      <c r="AX44" s="2"/>
      <c r="AY44" s="2"/>
      <c r="AZ44" s="2"/>
      <c r="BA44" s="323"/>
      <c r="BB44" s="2"/>
      <c r="BC44" s="2"/>
      <c r="BD44" s="2"/>
      <c r="BE44" s="2"/>
      <c r="BF44" s="2"/>
      <c r="BG44" s="2"/>
      <c r="BH44" s="40"/>
      <c r="BI44" s="323"/>
      <c r="BJ44" s="2"/>
      <c r="BK44" s="2"/>
      <c r="BL44" s="2"/>
      <c r="BM44" s="2"/>
      <c r="BN44" s="2"/>
      <c r="BO44" s="2"/>
      <c r="BP44" s="2"/>
      <c r="BQ44" s="561"/>
      <c r="BR44" s="562"/>
      <c r="BS44" s="562"/>
      <c r="BT44" s="562"/>
      <c r="BU44" s="562"/>
      <c r="BV44" s="562"/>
      <c r="BW44" s="562"/>
      <c r="BX44" s="563"/>
      <c r="BY44" s="320"/>
      <c r="BZ44" s="320"/>
      <c r="CA44" s="320"/>
      <c r="CB44" s="320"/>
      <c r="CC44" s="320"/>
      <c r="CD44" s="320"/>
      <c r="CE44" s="320"/>
      <c r="CF44" s="328"/>
      <c r="CG44" s="514"/>
      <c r="CH44" s="570"/>
      <c r="CI44" s="570"/>
      <c r="CJ44" s="570"/>
      <c r="CK44" s="504"/>
      <c r="CL44" s="504"/>
      <c r="CM44" s="504"/>
      <c r="CN44" s="505"/>
    </row>
    <row r="45" spans="3:92" ht="12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11"/>
      <c r="AA45" s="11"/>
      <c r="AB45" s="11"/>
      <c r="AC45" s="11"/>
      <c r="AD45" s="11"/>
      <c r="AE45" s="11"/>
      <c r="AF45" s="11"/>
      <c r="AG45" s="11"/>
      <c r="AH45" s="5"/>
      <c r="AI45" s="11"/>
      <c r="AJ45" s="11"/>
      <c r="AK45" s="11"/>
      <c r="AL45" s="11"/>
      <c r="AM45" s="11"/>
      <c r="AN45" s="11"/>
      <c r="AO45" s="11"/>
      <c r="AP45" s="11"/>
      <c r="AQ45" s="282"/>
      <c r="AR45" s="516">
        <f>CK47</f>
        <v>2</v>
      </c>
      <c r="AS45" s="544" t="s">
        <v>1015</v>
      </c>
      <c r="AT45" s="515"/>
      <c r="AU45" s="515"/>
      <c r="AV45" s="665" t="str">
        <f>IF(AS45="ここに","",VLOOKUP(AS45,'登録ナンバー'!$F$1:$I$600,2,0))</f>
        <v>小澤藤信</v>
      </c>
      <c r="AW45" s="665"/>
      <c r="AX45" s="665"/>
      <c r="AY45" s="665"/>
      <c r="AZ45" s="665"/>
      <c r="BA45" s="676">
        <v>1</v>
      </c>
      <c r="BB45" s="665"/>
      <c r="BC45" s="665"/>
      <c r="BD45" s="665"/>
      <c r="BE45" s="666">
        <v>6</v>
      </c>
      <c r="BF45" s="666"/>
      <c r="BG45" s="666"/>
      <c r="BH45" s="679"/>
      <c r="BI45" s="676" t="s">
        <v>1057</v>
      </c>
      <c r="BJ45" s="665"/>
      <c r="BK45" s="665"/>
      <c r="BL45" s="665"/>
      <c r="BM45" s="665">
        <v>4</v>
      </c>
      <c r="BN45" s="665"/>
      <c r="BO45" s="665"/>
      <c r="BP45" s="678"/>
      <c r="BQ45" s="676" t="s">
        <v>1058</v>
      </c>
      <c r="BR45" s="665"/>
      <c r="BS45" s="665"/>
      <c r="BT45" s="665"/>
      <c r="BU45" s="665">
        <v>5</v>
      </c>
      <c r="BV45" s="665"/>
      <c r="BW45" s="665"/>
      <c r="BX45" s="678"/>
      <c r="BY45" s="706"/>
      <c r="BZ45" s="707"/>
      <c r="CA45" s="707"/>
      <c r="CB45" s="707"/>
      <c r="CC45" s="707"/>
      <c r="CD45" s="707"/>
      <c r="CE45" s="707"/>
      <c r="CF45" s="708"/>
      <c r="CG45" s="683">
        <f>IF(COUNTIF(CH33:CJ46,1)=2,"直接対決","")</f>
      </c>
      <c r="CH45" s="672">
        <f>COUNTIF(BA45:BX46,"⑥")+COUNTIF(BA45:BX46,"⑦")</f>
        <v>2</v>
      </c>
      <c r="CI45" s="672"/>
      <c r="CJ45" s="672"/>
      <c r="CK45" s="696">
        <f>IF(BI33="","",3-CH45)</f>
        <v>1</v>
      </c>
      <c r="CL45" s="696"/>
      <c r="CM45" s="696"/>
      <c r="CN45" s="697"/>
    </row>
    <row r="46" spans="3:92" ht="12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282"/>
      <c r="AR46" s="517"/>
      <c r="AS46" s="545"/>
      <c r="AT46" s="508"/>
      <c r="AU46" s="508"/>
      <c r="AV46" s="666"/>
      <c r="AW46" s="666"/>
      <c r="AX46" s="666"/>
      <c r="AY46" s="666"/>
      <c r="AZ46" s="666"/>
      <c r="BA46" s="677"/>
      <c r="BB46" s="666"/>
      <c r="BC46" s="666"/>
      <c r="BD46" s="666"/>
      <c r="BE46" s="666"/>
      <c r="BF46" s="666"/>
      <c r="BG46" s="666"/>
      <c r="BH46" s="679"/>
      <c r="BI46" s="677"/>
      <c r="BJ46" s="666"/>
      <c r="BK46" s="666"/>
      <c r="BL46" s="666"/>
      <c r="BM46" s="666"/>
      <c r="BN46" s="666"/>
      <c r="BO46" s="666"/>
      <c r="BP46" s="679"/>
      <c r="BQ46" s="677"/>
      <c r="BR46" s="666"/>
      <c r="BS46" s="666"/>
      <c r="BT46" s="666"/>
      <c r="BU46" s="666"/>
      <c r="BV46" s="666"/>
      <c r="BW46" s="666"/>
      <c r="BX46" s="679"/>
      <c r="BY46" s="709"/>
      <c r="BZ46" s="710"/>
      <c r="CA46" s="710"/>
      <c r="CB46" s="710"/>
      <c r="CC46" s="710"/>
      <c r="CD46" s="710"/>
      <c r="CE46" s="710"/>
      <c r="CF46" s="711"/>
      <c r="CG46" s="684"/>
      <c r="CH46" s="673"/>
      <c r="CI46" s="673"/>
      <c r="CJ46" s="673"/>
      <c r="CK46" s="698"/>
      <c r="CL46" s="698"/>
      <c r="CM46" s="698"/>
      <c r="CN46" s="699"/>
    </row>
    <row r="47" spans="3:92" ht="17.25" customHeight="1" thickBot="1"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8"/>
      <c r="Q47" s="508"/>
      <c r="R47" s="508"/>
      <c r="S47" s="508"/>
      <c r="T47" s="508"/>
      <c r="U47" s="508"/>
      <c r="V47" s="508"/>
      <c r="W47" s="508"/>
      <c r="X47" s="508"/>
      <c r="Y47" s="508"/>
      <c r="Z47" s="508"/>
      <c r="AA47" s="508"/>
      <c r="AB47" s="508"/>
      <c r="AC47" s="508"/>
      <c r="AD47" s="508"/>
      <c r="AE47" s="508"/>
      <c r="AF47" s="508"/>
      <c r="AG47" s="508"/>
      <c r="AH47" s="2"/>
      <c r="AI47" s="2"/>
      <c r="AJ47" s="2"/>
      <c r="AK47" s="2"/>
      <c r="AL47" s="2"/>
      <c r="AM47" s="2"/>
      <c r="AN47" s="2"/>
      <c r="AO47" s="2"/>
      <c r="AP47" s="2"/>
      <c r="AQ47" s="279"/>
      <c r="AR47" s="13"/>
      <c r="AS47" s="526" t="s">
        <v>19</v>
      </c>
      <c r="AT47" s="527"/>
      <c r="AU47" s="527"/>
      <c r="AV47" s="666" t="str">
        <f>IF(AS45="ここに","",VLOOKUP(AS45,'登録ナンバー'!$F$4:$H$484,3,0))</f>
        <v>Ｋテニスカレッジ</v>
      </c>
      <c r="AW47" s="666"/>
      <c r="AX47" s="666"/>
      <c r="AY47" s="666"/>
      <c r="AZ47" s="666"/>
      <c r="BA47" s="680"/>
      <c r="BB47" s="681"/>
      <c r="BC47" s="681"/>
      <c r="BD47" s="681"/>
      <c r="BE47" s="681"/>
      <c r="BF47" s="681"/>
      <c r="BG47" s="681"/>
      <c r="BH47" s="705"/>
      <c r="BI47" s="680"/>
      <c r="BJ47" s="681"/>
      <c r="BK47" s="681"/>
      <c r="BL47" s="681"/>
      <c r="BM47" s="681"/>
      <c r="BN47" s="681"/>
      <c r="BO47" s="681"/>
      <c r="BP47" s="705"/>
      <c r="BQ47" s="680"/>
      <c r="BR47" s="681"/>
      <c r="BS47" s="681"/>
      <c r="BT47" s="681"/>
      <c r="BU47" s="681"/>
      <c r="BV47" s="681"/>
      <c r="BW47" s="681"/>
      <c r="BX47" s="705"/>
      <c r="BY47" s="709"/>
      <c r="BZ47" s="710"/>
      <c r="CA47" s="710"/>
      <c r="CB47" s="710"/>
      <c r="CC47" s="710"/>
      <c r="CD47" s="710"/>
      <c r="CE47" s="710"/>
      <c r="CF47" s="711"/>
      <c r="CG47" s="674">
        <f>IF(OR(COUNTIF(CH33:CJ46,2)=3,COUNTIF(CH33:CJ46,1)=3),(BI48+BQ48+BA48)/(BI48+BQ48+BM45+BU45+BE45+BA48),"")</f>
      </c>
      <c r="CH47" s="685"/>
      <c r="CI47" s="685"/>
      <c r="CJ47" s="685"/>
      <c r="CK47" s="688">
        <f>IF(CG47&lt;&gt;"",RANK(CG47,CG35:CG48),RANK(CH45,CH33:CJ46))</f>
        <v>2</v>
      </c>
      <c r="CL47" s="688"/>
      <c r="CM47" s="688"/>
      <c r="CN47" s="689"/>
    </row>
    <row r="48" spans="3:92" ht="4.5" customHeight="1" hidden="1">
      <c r="C48" s="527"/>
      <c r="D48" s="527"/>
      <c r="E48" s="527"/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13"/>
      <c r="AS48" s="703"/>
      <c r="AT48" s="704"/>
      <c r="AU48" s="704"/>
      <c r="AV48" s="686"/>
      <c r="AW48" s="686"/>
      <c r="AX48" s="686"/>
      <c r="AY48" s="686"/>
      <c r="AZ48" s="687"/>
      <c r="BA48" s="342"/>
      <c r="BB48" s="343"/>
      <c r="BC48" s="343"/>
      <c r="BD48" s="343"/>
      <c r="BE48" s="343"/>
      <c r="BF48" s="343"/>
      <c r="BG48" s="343"/>
      <c r="BH48" s="344"/>
      <c r="BI48" s="342"/>
      <c r="BJ48" s="343"/>
      <c r="BK48" s="343"/>
      <c r="BL48" s="343"/>
      <c r="BM48" s="345"/>
      <c r="BN48" s="345"/>
      <c r="BO48" s="345"/>
      <c r="BP48" s="346"/>
      <c r="BQ48" s="347"/>
      <c r="BR48" s="345"/>
      <c r="BS48" s="345"/>
      <c r="BT48" s="345"/>
      <c r="BU48" s="345"/>
      <c r="BV48" s="345"/>
      <c r="BW48" s="345"/>
      <c r="BX48" s="346"/>
      <c r="BY48" s="712"/>
      <c r="BZ48" s="713"/>
      <c r="CA48" s="713"/>
      <c r="CB48" s="713"/>
      <c r="CC48" s="713"/>
      <c r="CD48" s="713"/>
      <c r="CE48" s="713"/>
      <c r="CF48" s="714"/>
      <c r="CG48" s="715"/>
      <c r="CH48" s="700"/>
      <c r="CI48" s="700"/>
      <c r="CJ48" s="700"/>
      <c r="CK48" s="701"/>
      <c r="CL48" s="701"/>
      <c r="CM48" s="701"/>
      <c r="CN48" s="702"/>
    </row>
    <row r="49" spans="3:92" ht="12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K49" s="5"/>
      <c r="AL49" s="5"/>
      <c r="AM49" s="5"/>
      <c r="AN49" s="5"/>
      <c r="AO49" s="5"/>
      <c r="AP49" s="5"/>
      <c r="AQ49" s="5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11"/>
      <c r="BQ49" s="11"/>
      <c r="BR49" s="11"/>
      <c r="BS49" s="11"/>
      <c r="BT49" s="11"/>
      <c r="BU49" s="11"/>
      <c r="BV49" s="11"/>
      <c r="BW49" s="11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</row>
    <row r="50" spans="3:91" s="42" customFormat="1" ht="24.75" customHeight="1">
      <c r="C50" s="623" t="s">
        <v>1053</v>
      </c>
      <c r="D50" s="623"/>
      <c r="E50" s="623"/>
      <c r="F50" s="623"/>
      <c r="G50" s="623"/>
      <c r="H50" s="623"/>
      <c r="I50" s="623"/>
      <c r="J50" s="623"/>
      <c r="K50" s="623"/>
      <c r="L50" s="623"/>
      <c r="M50" s="623"/>
      <c r="N50" s="623"/>
      <c r="O50" s="623"/>
      <c r="P50" s="623"/>
      <c r="Q50" s="623"/>
      <c r="R50" s="623"/>
      <c r="S50" s="623"/>
      <c r="T50" s="623"/>
      <c r="U50" s="623"/>
      <c r="V50" s="623"/>
      <c r="W50" s="623"/>
      <c r="X50" s="623"/>
      <c r="Y50" s="623"/>
      <c r="Z50" s="623"/>
      <c r="AA50" s="623"/>
      <c r="AB50" s="623"/>
      <c r="AC50" s="623"/>
      <c r="AD50" s="623"/>
      <c r="AE50" s="623"/>
      <c r="AF50" s="623"/>
      <c r="AG50" s="623"/>
      <c r="AH50" s="623"/>
      <c r="AI50" s="623"/>
      <c r="AJ50" s="623"/>
      <c r="AK50" s="623"/>
      <c r="AL50" s="623"/>
      <c r="AM50" s="623"/>
      <c r="AN50" s="623"/>
      <c r="AO50" s="623"/>
      <c r="AP50" s="623"/>
      <c r="AQ50" s="623"/>
      <c r="AR50" s="623"/>
      <c r="AS50" s="623"/>
      <c r="AT50" s="623"/>
      <c r="AU50" s="623"/>
      <c r="AV50" s="623"/>
      <c r="AW50" s="623"/>
      <c r="AX50" s="623"/>
      <c r="AY50" s="623"/>
      <c r="AZ50" s="623"/>
      <c r="BA50" s="623"/>
      <c r="BB50" s="623"/>
      <c r="BC50" s="623"/>
      <c r="BD50" s="623"/>
      <c r="BE50" s="623"/>
      <c r="BF50" s="623"/>
      <c r="BG50" s="623"/>
      <c r="BH50" s="623"/>
      <c r="BI50" s="623"/>
      <c r="BJ50" s="623"/>
      <c r="BK50" s="623"/>
      <c r="BL50" s="623"/>
      <c r="BM50" s="623"/>
      <c r="BN50" s="623"/>
      <c r="BO50" s="623"/>
      <c r="BP50" s="623"/>
      <c r="BQ50" s="623"/>
      <c r="BR50" s="623"/>
      <c r="BS50" s="623"/>
      <c r="BT50" s="623"/>
      <c r="BU50" s="623"/>
      <c r="BV50" s="623"/>
      <c r="BW50" s="623"/>
      <c r="BX50" s="623"/>
      <c r="BY50" s="623"/>
      <c r="BZ50" s="623"/>
      <c r="CA50" s="623"/>
      <c r="CB50" s="623"/>
      <c r="CC50" s="623"/>
      <c r="CD50" s="623"/>
      <c r="CE50" s="623"/>
      <c r="CF50" s="623"/>
      <c r="CG50" s="623"/>
      <c r="CH50" s="623"/>
      <c r="CI50" s="623"/>
      <c r="CJ50" s="623"/>
      <c r="CK50" s="623"/>
      <c r="CL50" s="623"/>
      <c r="CM50" s="623"/>
    </row>
    <row r="51" spans="10:71" s="42" customFormat="1" ht="27.75" customHeight="1">
      <c r="J51" s="623" t="s">
        <v>1054</v>
      </c>
      <c r="K51" s="623"/>
      <c r="L51" s="623"/>
      <c r="M51" s="623"/>
      <c r="N51" s="623"/>
      <c r="O51" s="623"/>
      <c r="P51" s="623"/>
      <c r="Q51" s="623"/>
      <c r="R51" s="623"/>
      <c r="S51" s="623"/>
      <c r="T51" s="623"/>
      <c r="U51" s="623"/>
      <c r="V51" s="623"/>
      <c r="W51" s="623"/>
      <c r="X51" s="623"/>
      <c r="Y51" s="623"/>
      <c r="Z51" s="623"/>
      <c r="AA51" s="623"/>
      <c r="AB51" s="623"/>
      <c r="AC51" s="623"/>
      <c r="AD51" s="623"/>
      <c r="AE51" s="623"/>
      <c r="AF51" s="623"/>
      <c r="AG51" s="623"/>
      <c r="AH51" s="623"/>
      <c r="AI51" s="623"/>
      <c r="AJ51" s="623"/>
      <c r="AK51" s="623"/>
      <c r="AL51" s="623"/>
      <c r="AM51" s="623"/>
      <c r="AN51" s="623"/>
      <c r="AO51" s="623"/>
      <c r="AP51" s="623"/>
      <c r="AQ51" s="623"/>
      <c r="AR51" s="623"/>
      <c r="AS51" s="623"/>
      <c r="AT51" s="623"/>
      <c r="AU51" s="623"/>
      <c r="AV51" s="623"/>
      <c r="AW51" s="623"/>
      <c r="AX51" s="623"/>
      <c r="AY51" s="623"/>
      <c r="AZ51" s="623"/>
      <c r="BA51" s="623"/>
      <c r="BB51" s="623"/>
      <c r="BC51" s="623"/>
      <c r="BD51" s="623"/>
      <c r="BE51" s="623"/>
      <c r="BF51" s="623"/>
      <c r="BG51" s="623"/>
      <c r="BH51" s="623"/>
      <c r="BI51" s="623"/>
      <c r="BJ51" s="623"/>
      <c r="BK51" s="623"/>
      <c r="BL51" s="623"/>
      <c r="BM51" s="623"/>
      <c r="BN51" s="623"/>
      <c r="BO51" s="623"/>
      <c r="BP51" s="623"/>
      <c r="BQ51" s="623"/>
      <c r="BR51" s="623"/>
      <c r="BS51" s="623"/>
    </row>
    <row r="52" spans="37:84" ht="6.75" customHeight="1">
      <c r="AK52" s="508" t="s">
        <v>78</v>
      </c>
      <c r="AL52" s="508"/>
      <c r="AM52" s="508"/>
      <c r="AN52" s="508"/>
      <c r="AO52" s="508"/>
      <c r="AP52" s="508"/>
      <c r="AQ52" s="508"/>
      <c r="AR52" s="508"/>
      <c r="AS52" s="508"/>
      <c r="AT52" s="508"/>
      <c r="AU52" s="508"/>
      <c r="AV52" s="508"/>
      <c r="AW52" s="508"/>
      <c r="AX52" s="508"/>
      <c r="AY52" s="508"/>
      <c r="AZ52" s="508"/>
      <c r="BA52" s="508"/>
      <c r="BB52" s="508"/>
      <c r="BC52" s="508"/>
      <c r="BD52" s="49"/>
      <c r="BE52" s="49"/>
      <c r="BF52" s="49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5"/>
      <c r="BZ52" s="5"/>
      <c r="CA52" s="5"/>
      <c r="CB52" s="5"/>
      <c r="CC52" s="5"/>
      <c r="CD52" s="5"/>
      <c r="CE52" s="5"/>
      <c r="CF52" s="5"/>
    </row>
    <row r="53" spans="37:71" ht="11.25" customHeight="1">
      <c r="AK53" s="508"/>
      <c r="AL53" s="508"/>
      <c r="AM53" s="508"/>
      <c r="AN53" s="508"/>
      <c r="AO53" s="508"/>
      <c r="AP53" s="508"/>
      <c r="AQ53" s="508"/>
      <c r="AR53" s="508"/>
      <c r="AS53" s="508"/>
      <c r="AT53" s="508"/>
      <c r="AU53" s="508"/>
      <c r="AV53" s="508"/>
      <c r="AW53" s="508"/>
      <c r="AX53" s="508"/>
      <c r="AY53" s="508"/>
      <c r="AZ53" s="508"/>
      <c r="BA53" s="508"/>
      <c r="BB53" s="508"/>
      <c r="BC53" s="508"/>
      <c r="BD53" s="49"/>
      <c r="BE53" s="49"/>
      <c r="BF53" s="49"/>
      <c r="BG53" s="2"/>
      <c r="BH53" s="2"/>
      <c r="BI53" s="2"/>
      <c r="BJ53" s="2"/>
      <c r="BK53" s="2"/>
      <c r="BL53" s="5"/>
      <c r="BM53" s="5"/>
      <c r="BN53" s="5"/>
      <c r="BO53" s="5"/>
      <c r="BP53" s="5"/>
      <c r="BQ53" s="5"/>
      <c r="BR53" s="5"/>
      <c r="BS53" s="5"/>
    </row>
    <row r="54" spans="37:71" ht="7.5" customHeight="1">
      <c r="AK54" s="508"/>
      <c r="AL54" s="508"/>
      <c r="AM54" s="508"/>
      <c r="AN54" s="508"/>
      <c r="AO54" s="508"/>
      <c r="AP54" s="508"/>
      <c r="AQ54" s="508"/>
      <c r="AR54" s="508"/>
      <c r="AS54" s="508"/>
      <c r="AT54" s="508"/>
      <c r="AU54" s="508"/>
      <c r="AV54" s="508"/>
      <c r="AW54" s="508"/>
      <c r="AX54" s="508"/>
      <c r="AY54" s="508"/>
      <c r="AZ54" s="508"/>
      <c r="BA54" s="508"/>
      <c r="BB54" s="508"/>
      <c r="BC54" s="508"/>
      <c r="BD54" s="49"/>
      <c r="BE54" s="49"/>
      <c r="BF54" s="49"/>
      <c r="BG54" s="2"/>
      <c r="BH54" s="2"/>
      <c r="BI54" s="2"/>
      <c r="BJ54" s="2"/>
      <c r="BK54" s="2"/>
      <c r="BL54" s="5"/>
      <c r="BM54" s="5"/>
      <c r="BN54" s="5"/>
      <c r="BO54" s="5"/>
      <c r="BP54" s="5"/>
      <c r="BQ54" s="5"/>
      <c r="BR54" s="5"/>
      <c r="BS54" s="5"/>
    </row>
    <row r="55" spans="37:68" ht="7.5" customHeight="1">
      <c r="AK55" s="508"/>
      <c r="AL55" s="508"/>
      <c r="AM55" s="508"/>
      <c r="AN55" s="508"/>
      <c r="AO55" s="508"/>
      <c r="AP55" s="508"/>
      <c r="AQ55" s="508"/>
      <c r="AR55" s="508"/>
      <c r="AS55" s="508"/>
      <c r="AT55" s="508"/>
      <c r="AU55" s="508"/>
      <c r="AV55" s="508"/>
      <c r="AW55" s="508"/>
      <c r="AX55" s="508"/>
      <c r="AY55" s="508"/>
      <c r="AZ55" s="508"/>
      <c r="BA55" s="508"/>
      <c r="BB55" s="508"/>
      <c r="BC55" s="508"/>
      <c r="BD55" s="49"/>
      <c r="BE55" s="49"/>
      <c r="BF55" s="49"/>
      <c r="BG55" s="2"/>
      <c r="BH55" s="2"/>
      <c r="BI55" s="2"/>
      <c r="BJ55" s="2"/>
      <c r="BK55" s="2"/>
      <c r="BL55" s="5"/>
      <c r="BM55" s="5"/>
      <c r="BN55" s="5"/>
      <c r="BO55" s="5"/>
      <c r="BP55" s="5"/>
    </row>
    <row r="56" spans="20:68" ht="7.5" customHeight="1">
      <c r="T56" s="2"/>
      <c r="U56" s="2"/>
      <c r="V56" s="2"/>
      <c r="W56" s="2"/>
      <c r="X56" s="2"/>
      <c r="Y56" s="2"/>
      <c r="Z56" s="2"/>
      <c r="AA56" s="508" t="str">
        <f>IF(S14="","リーグ1・１位",VLOOKUP(1,$B$14:$J$25,5,FALSE))</f>
        <v>片岡一寿</v>
      </c>
      <c r="AB56" s="508"/>
      <c r="AC56" s="508"/>
      <c r="AD56" s="508"/>
      <c r="AE56" s="508"/>
      <c r="AF56" s="508"/>
      <c r="AG56" s="508"/>
      <c r="AH56" s="508"/>
      <c r="AI56" s="508"/>
      <c r="AR56" s="14"/>
      <c r="AS56" s="14"/>
      <c r="AT56" s="14"/>
      <c r="AU56" s="14"/>
      <c r="AV56" s="14"/>
      <c r="AW56" s="14"/>
      <c r="AX56" s="14"/>
      <c r="BG56" s="508" t="str">
        <f>IF(BI14="","リーグ3・1位",VLOOKUP(1,$AR$14:$AZ$25,5,FALSE))</f>
        <v>川並和之</v>
      </c>
      <c r="BH56" s="508"/>
      <c r="BI56" s="508"/>
      <c r="BJ56" s="508"/>
      <c r="BK56" s="508"/>
      <c r="BL56" s="508"/>
      <c r="BM56" s="508"/>
      <c r="BN56" s="508"/>
      <c r="BO56" s="508"/>
      <c r="BP56" s="508"/>
    </row>
    <row r="57" spans="1:93" s="2" customFormat="1" ht="7.5" customHeight="1" thickBo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0"/>
      <c r="V57" s="3"/>
      <c r="W57" s="3"/>
      <c r="X57" s="3"/>
      <c r="Y57" s="3"/>
      <c r="Z57" s="3"/>
      <c r="AA57" s="508"/>
      <c r="AB57" s="508"/>
      <c r="AC57" s="508"/>
      <c r="AD57" s="508"/>
      <c r="AE57" s="508"/>
      <c r="AF57" s="508"/>
      <c r="AG57" s="508"/>
      <c r="AH57" s="508"/>
      <c r="AI57" s="508"/>
      <c r="AJ57" s="9"/>
      <c r="AK57" s="9"/>
      <c r="AL57" s="9"/>
      <c r="AM57" s="9"/>
      <c r="AN57" s="3"/>
      <c r="AO57" s="3"/>
      <c r="AP57" s="3"/>
      <c r="AQ57" s="3"/>
      <c r="AR57" s="14"/>
      <c r="AS57" s="14"/>
      <c r="AT57" s="14"/>
      <c r="AU57" s="14"/>
      <c r="AV57" s="14"/>
      <c r="AW57" s="14"/>
      <c r="AX57" s="14"/>
      <c r="AY57" s="3"/>
      <c r="AZ57" s="3"/>
      <c r="BA57" s="3"/>
      <c r="BB57" s="22"/>
      <c r="BC57" s="359"/>
      <c r="BD57" s="359"/>
      <c r="BE57" s="359"/>
      <c r="BF57" s="22"/>
      <c r="BG57" s="508"/>
      <c r="BH57" s="508"/>
      <c r="BI57" s="508"/>
      <c r="BJ57" s="508"/>
      <c r="BK57" s="508"/>
      <c r="BL57" s="508"/>
      <c r="BM57" s="508"/>
      <c r="BN57" s="508"/>
      <c r="BO57" s="508"/>
      <c r="BP57" s="508"/>
      <c r="BS57" s="3"/>
      <c r="BT57" s="3"/>
      <c r="BU57" s="3"/>
      <c r="BV57" s="3"/>
      <c r="BW57" s="3"/>
      <c r="CK57" s="15"/>
      <c r="CL57" s="15"/>
      <c r="CM57" s="15"/>
      <c r="CN57" s="15"/>
      <c r="CO57" s="15"/>
    </row>
    <row r="58" spans="1:93" s="2" customFormat="1" ht="7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0"/>
      <c r="V58" s="3"/>
      <c r="W58" s="3"/>
      <c r="X58" s="3"/>
      <c r="Y58" s="3"/>
      <c r="Z58" s="3"/>
      <c r="AA58" s="508"/>
      <c r="AB58" s="508"/>
      <c r="AC58" s="508"/>
      <c r="AD58" s="508"/>
      <c r="AE58" s="508"/>
      <c r="AF58" s="508"/>
      <c r="AG58" s="508"/>
      <c r="AH58" s="508"/>
      <c r="AI58" s="508"/>
      <c r="AJ58" s="515"/>
      <c r="AK58" s="515"/>
      <c r="AL58" s="515"/>
      <c r="AM58" s="522"/>
      <c r="AN58" s="3"/>
      <c r="AO58" s="3"/>
      <c r="AP58" s="3"/>
      <c r="AQ58" s="3"/>
      <c r="AY58" s="14"/>
      <c r="AZ58" s="14"/>
      <c r="BA58" s="360"/>
      <c r="BB58" s="515"/>
      <c r="BC58" s="508"/>
      <c r="BD58" s="508"/>
      <c r="BE58" s="508"/>
      <c r="BF58" s="515"/>
      <c r="BG58" s="508"/>
      <c r="BH58" s="508"/>
      <c r="BI58" s="508"/>
      <c r="BJ58" s="508"/>
      <c r="BK58" s="508"/>
      <c r="BL58" s="508"/>
      <c r="BM58" s="508"/>
      <c r="BN58" s="508"/>
      <c r="BO58" s="508"/>
      <c r="BP58" s="508"/>
      <c r="BS58" s="3"/>
      <c r="BT58" s="3"/>
      <c r="BU58" s="3"/>
      <c r="BV58" s="3"/>
      <c r="BW58" s="3"/>
      <c r="CK58" s="15"/>
      <c r="CL58" s="15"/>
      <c r="CM58" s="15"/>
      <c r="CN58" s="15"/>
      <c r="CO58" s="15"/>
    </row>
    <row r="59" spans="21:93" ht="7.5" customHeight="1" thickBot="1">
      <c r="U59" s="10"/>
      <c r="AA59" s="508"/>
      <c r="AB59" s="508"/>
      <c r="AC59" s="508"/>
      <c r="AD59" s="508"/>
      <c r="AE59" s="508"/>
      <c r="AF59" s="508"/>
      <c r="AG59" s="508"/>
      <c r="AH59" s="508"/>
      <c r="AI59" s="508"/>
      <c r="AJ59" s="508"/>
      <c r="AK59" s="508"/>
      <c r="AL59" s="508"/>
      <c r="AM59" s="523"/>
      <c r="AN59" s="358"/>
      <c r="AO59" s="356"/>
      <c r="AP59" s="356"/>
      <c r="AQ59" s="356"/>
      <c r="AR59" s="55"/>
      <c r="AS59" s="2"/>
      <c r="AT59" s="2"/>
      <c r="AU59" s="40"/>
      <c r="AV59" s="2"/>
      <c r="AW59" s="2"/>
      <c r="AX59" s="2"/>
      <c r="AY59" s="14"/>
      <c r="AZ59" s="25"/>
      <c r="BA59" s="361"/>
      <c r="BB59" s="508"/>
      <c r="BC59" s="508"/>
      <c r="BD59" s="508"/>
      <c r="BE59" s="508"/>
      <c r="BF59" s="508"/>
      <c r="BG59" s="508"/>
      <c r="BH59" s="508"/>
      <c r="BI59" s="508"/>
      <c r="BJ59" s="508"/>
      <c r="BK59" s="508"/>
      <c r="BL59" s="508"/>
      <c r="BM59" s="508"/>
      <c r="BN59" s="508"/>
      <c r="BO59" s="508"/>
      <c r="BP59" s="508"/>
      <c r="CK59" s="15"/>
      <c r="CL59" s="15"/>
      <c r="CM59" s="15"/>
      <c r="CN59" s="15"/>
      <c r="CO59" s="15"/>
    </row>
    <row r="60" spans="21:68" ht="7.5" customHeight="1">
      <c r="U60" s="2"/>
      <c r="AA60" s="508" t="str">
        <f>IF(BI33="","リーグ4・2位",VLOOKUP(2,$AR$33:$AZ$48,5,FALSE))</f>
        <v>小澤藤信</v>
      </c>
      <c r="AB60" s="508"/>
      <c r="AC60" s="508"/>
      <c r="AD60" s="508"/>
      <c r="AE60" s="508"/>
      <c r="AF60" s="508"/>
      <c r="AG60" s="508"/>
      <c r="AH60" s="508"/>
      <c r="AI60" s="508"/>
      <c r="AJ60" s="508"/>
      <c r="AK60" s="508"/>
      <c r="AL60" s="508"/>
      <c r="AM60" s="508"/>
      <c r="AN60" s="737" t="s">
        <v>1257</v>
      </c>
      <c r="AO60" s="738"/>
      <c r="AP60" s="738"/>
      <c r="AQ60" s="739"/>
      <c r="AR60" s="23"/>
      <c r="AS60" s="14"/>
      <c r="AT60" s="14"/>
      <c r="AU60" s="23"/>
      <c r="AV60" s="14"/>
      <c r="AW60" s="374"/>
      <c r="AX60" s="14"/>
      <c r="AY60" s="17"/>
      <c r="AZ60" s="740" t="s">
        <v>1257</v>
      </c>
      <c r="BA60" s="741"/>
      <c r="BB60" s="556"/>
      <c r="BC60" s="508"/>
      <c r="BD60" s="508"/>
      <c r="BE60" s="508"/>
      <c r="BF60" s="508"/>
      <c r="BG60" s="508" t="str">
        <f>IF(S33="","リーグ2・2位",VLOOKUP(2,$B$33:$J$44,5,FALSE))</f>
        <v>佐治武</v>
      </c>
      <c r="BH60" s="508"/>
      <c r="BI60" s="508"/>
      <c r="BJ60" s="508"/>
      <c r="BK60" s="508"/>
      <c r="BL60" s="508"/>
      <c r="BM60" s="508"/>
      <c r="BN60" s="508"/>
      <c r="BO60" s="508"/>
      <c r="BP60" s="508"/>
    </row>
    <row r="61" spans="21:68" ht="7.5" customHeight="1" thickBot="1">
      <c r="U61" s="2"/>
      <c r="AA61" s="508"/>
      <c r="AB61" s="508"/>
      <c r="AC61" s="508"/>
      <c r="AD61" s="508"/>
      <c r="AE61" s="508"/>
      <c r="AF61" s="508"/>
      <c r="AG61" s="508"/>
      <c r="AH61" s="508"/>
      <c r="AI61" s="508"/>
      <c r="AJ61" s="662"/>
      <c r="AK61" s="662"/>
      <c r="AL61" s="662"/>
      <c r="AM61" s="662"/>
      <c r="AN61" s="664"/>
      <c r="AO61" s="508"/>
      <c r="AP61" s="508"/>
      <c r="AQ61" s="523"/>
      <c r="AR61" s="17"/>
      <c r="AU61" s="17"/>
      <c r="AW61" s="362"/>
      <c r="AY61" s="17"/>
      <c r="AZ61" s="536"/>
      <c r="BA61" s="742"/>
      <c r="BB61" s="604"/>
      <c r="BC61" s="573"/>
      <c r="BD61" s="573"/>
      <c r="BE61" s="573"/>
      <c r="BF61" s="573"/>
      <c r="BG61" s="508"/>
      <c r="BH61" s="508"/>
      <c r="BI61" s="508"/>
      <c r="BJ61" s="508"/>
      <c r="BK61" s="508"/>
      <c r="BL61" s="508"/>
      <c r="BM61" s="508"/>
      <c r="BN61" s="508"/>
      <c r="BO61" s="508"/>
      <c r="BP61" s="508"/>
    </row>
    <row r="62" spans="21:68" ht="7.5" customHeight="1">
      <c r="U62" s="2"/>
      <c r="AA62" s="508"/>
      <c r="AB62" s="508"/>
      <c r="AC62" s="508"/>
      <c r="AD62" s="508"/>
      <c r="AE62" s="508"/>
      <c r="AF62" s="508"/>
      <c r="AG62" s="508"/>
      <c r="AH62" s="508"/>
      <c r="AI62" s="508"/>
      <c r="AN62" s="508"/>
      <c r="AO62" s="508"/>
      <c r="AP62" s="508"/>
      <c r="AQ62" s="523"/>
      <c r="AR62" s="17"/>
      <c r="AU62" s="17"/>
      <c r="AW62" s="692" t="s">
        <v>1268</v>
      </c>
      <c r="AX62" s="693"/>
      <c r="AY62" s="17"/>
      <c r="AZ62" s="536"/>
      <c r="BA62" s="10"/>
      <c r="BG62" s="508"/>
      <c r="BH62" s="508"/>
      <c r="BI62" s="508"/>
      <c r="BJ62" s="508"/>
      <c r="BK62" s="508"/>
      <c r="BL62" s="508"/>
      <c r="BM62" s="508"/>
      <c r="BN62" s="508"/>
      <c r="BO62" s="508"/>
      <c r="BP62" s="508"/>
    </row>
    <row r="63" spans="21:68" ht="7.5" customHeight="1" thickBot="1">
      <c r="U63" s="2"/>
      <c r="AA63" s="508"/>
      <c r="AB63" s="508"/>
      <c r="AC63" s="508"/>
      <c r="AD63" s="508"/>
      <c r="AE63" s="508"/>
      <c r="AF63" s="508"/>
      <c r="AG63" s="508"/>
      <c r="AH63" s="508"/>
      <c r="AI63" s="508"/>
      <c r="AN63" s="508"/>
      <c r="AO63" s="508"/>
      <c r="AP63" s="508"/>
      <c r="AQ63" s="523"/>
      <c r="AR63" s="23"/>
      <c r="AS63" s="24"/>
      <c r="AT63" s="22"/>
      <c r="AU63" s="22"/>
      <c r="AV63" s="381"/>
      <c r="AW63" s="694"/>
      <c r="AX63" s="695"/>
      <c r="AY63" s="357"/>
      <c r="AZ63" s="536"/>
      <c r="BA63" s="10"/>
      <c r="BG63" s="508"/>
      <c r="BH63" s="508"/>
      <c r="BI63" s="508"/>
      <c r="BJ63" s="508"/>
      <c r="BK63" s="508"/>
      <c r="BL63" s="508"/>
      <c r="BM63" s="508"/>
      <c r="BN63" s="508"/>
      <c r="BO63" s="508"/>
      <c r="BP63" s="508"/>
    </row>
    <row r="64" spans="21:68" ht="7.5" customHeight="1">
      <c r="U64" s="2"/>
      <c r="AA64" s="666" t="str">
        <f>IF(BI14="","リーグ3.2位",VLOOKUP(2,AR14:AZ25,5,FALSE))</f>
        <v>岡本洋一</v>
      </c>
      <c r="AB64" s="666"/>
      <c r="AC64" s="666"/>
      <c r="AD64" s="666"/>
      <c r="AE64" s="666"/>
      <c r="AF64" s="666"/>
      <c r="AG64" s="666"/>
      <c r="AH64" s="666"/>
      <c r="AI64" s="666"/>
      <c r="AN64" s="508"/>
      <c r="AO64" s="508"/>
      <c r="AP64" s="508"/>
      <c r="AQ64" s="523"/>
      <c r="AR64" s="23"/>
      <c r="AS64" s="14"/>
      <c r="AT64" s="14"/>
      <c r="AU64" s="14"/>
      <c r="AV64" s="749" t="s">
        <v>1264</v>
      </c>
      <c r="AX64" s="751" t="s">
        <v>1265</v>
      </c>
      <c r="AY64" s="736"/>
      <c r="AZ64" s="537"/>
      <c r="BA64" s="10"/>
      <c r="BG64" s="508" t="str">
        <f>IF(S14="","リーグ1.2位",VLOOKUP(2,$B$14:$J$25,5,FALSE))</f>
        <v>浅田隆昭</v>
      </c>
      <c r="BH64" s="508"/>
      <c r="BI64" s="508"/>
      <c r="BJ64" s="508"/>
      <c r="BK64" s="508"/>
      <c r="BL64" s="508"/>
      <c r="BM64" s="508"/>
      <c r="BN64" s="508"/>
      <c r="BO64" s="508"/>
      <c r="BP64" s="508"/>
    </row>
    <row r="65" spans="21:68" ht="7.5" customHeight="1" thickBot="1">
      <c r="U65" s="2"/>
      <c r="AA65" s="666"/>
      <c r="AB65" s="666"/>
      <c r="AC65" s="666"/>
      <c r="AD65" s="666"/>
      <c r="AE65" s="666"/>
      <c r="AF65" s="666"/>
      <c r="AG65" s="666"/>
      <c r="AH65" s="666"/>
      <c r="AI65" s="666"/>
      <c r="AJ65" s="356"/>
      <c r="AK65" s="356"/>
      <c r="AL65" s="356"/>
      <c r="AM65" s="356"/>
      <c r="AN65" s="508"/>
      <c r="AO65" s="508"/>
      <c r="AP65" s="508"/>
      <c r="AQ65" s="523"/>
      <c r="AR65" s="23"/>
      <c r="AS65" s="14"/>
      <c r="AT65" s="14"/>
      <c r="AU65" s="14"/>
      <c r="AV65" s="750"/>
      <c r="AX65" s="508"/>
      <c r="AY65" s="736"/>
      <c r="AZ65" s="537"/>
      <c r="BA65" s="10"/>
      <c r="BB65" s="9"/>
      <c r="BC65" s="9"/>
      <c r="BD65" s="9"/>
      <c r="BE65" s="9"/>
      <c r="BF65" s="9"/>
      <c r="BG65" s="508"/>
      <c r="BH65" s="508"/>
      <c r="BI65" s="508"/>
      <c r="BJ65" s="508"/>
      <c r="BK65" s="508"/>
      <c r="BL65" s="508"/>
      <c r="BM65" s="508"/>
      <c r="BN65" s="508"/>
      <c r="BO65" s="508"/>
      <c r="BP65" s="508"/>
    </row>
    <row r="66" spans="1:68" ht="7.5" customHeight="1">
      <c r="A66" s="2"/>
      <c r="U66" s="2"/>
      <c r="AA66" s="666"/>
      <c r="AB66" s="666"/>
      <c r="AC66" s="666"/>
      <c r="AD66" s="666"/>
      <c r="AE66" s="666"/>
      <c r="AF66" s="666"/>
      <c r="AG66" s="666"/>
      <c r="AH66" s="666"/>
      <c r="AI66" s="666"/>
      <c r="AJ66" s="508"/>
      <c r="AK66" s="508"/>
      <c r="AL66" s="508"/>
      <c r="AM66" s="508"/>
      <c r="AN66" s="363"/>
      <c r="AQ66" s="17"/>
      <c r="AR66" s="61"/>
      <c r="AS66" s="21"/>
      <c r="AT66" s="21"/>
      <c r="AU66" s="21"/>
      <c r="AV66" s="375"/>
      <c r="AX66" s="21"/>
      <c r="AY66" s="369"/>
      <c r="AZ66" s="10"/>
      <c r="BA66" s="371"/>
      <c r="BB66" s="555"/>
      <c r="BC66" s="515"/>
      <c r="BD66" s="515"/>
      <c r="BE66" s="515"/>
      <c r="BG66" s="508"/>
      <c r="BH66" s="508"/>
      <c r="BI66" s="508"/>
      <c r="BJ66" s="508"/>
      <c r="BK66" s="508"/>
      <c r="BL66" s="508"/>
      <c r="BM66" s="508"/>
      <c r="BN66" s="508"/>
      <c r="BO66" s="508"/>
      <c r="BP66" s="508"/>
    </row>
    <row r="67" spans="1:68" ht="7.5" customHeight="1" thickBot="1">
      <c r="A67" s="2"/>
      <c r="U67" s="2"/>
      <c r="AA67" s="666"/>
      <c r="AB67" s="666"/>
      <c r="AC67" s="666"/>
      <c r="AD67" s="666"/>
      <c r="AE67" s="666"/>
      <c r="AF67" s="666"/>
      <c r="AG67" s="666"/>
      <c r="AH67" s="666"/>
      <c r="AI67" s="666"/>
      <c r="AJ67" s="508"/>
      <c r="AK67" s="508"/>
      <c r="AL67" s="508"/>
      <c r="AM67" s="508"/>
      <c r="AN67" s="364"/>
      <c r="AO67" s="356"/>
      <c r="AP67" s="356"/>
      <c r="AQ67" s="357"/>
      <c r="AR67" s="56"/>
      <c r="AS67" s="21"/>
      <c r="AT67" s="21"/>
      <c r="AU67" s="21"/>
      <c r="AV67" s="375"/>
      <c r="AX67" s="21"/>
      <c r="AY67" s="369"/>
      <c r="AZ67" s="372"/>
      <c r="BA67" s="373"/>
      <c r="BB67" s="556"/>
      <c r="BC67" s="508"/>
      <c r="BD67" s="508"/>
      <c r="BE67" s="508"/>
      <c r="BG67" s="508"/>
      <c r="BH67" s="508"/>
      <c r="BI67" s="508"/>
      <c r="BJ67" s="508"/>
      <c r="BK67" s="508"/>
      <c r="BL67" s="508"/>
      <c r="BM67" s="508"/>
      <c r="BN67" s="508"/>
      <c r="BO67" s="508"/>
      <c r="BP67" s="508"/>
    </row>
    <row r="68" spans="3:68" ht="7.5" customHeight="1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508" t="str">
        <f>IF(S33="","リーグ2・1位",VLOOKUP(1,$B$33:$J$44,5,FALSE))</f>
        <v>亀井雅嗣</v>
      </c>
      <c r="AB68" s="508"/>
      <c r="AC68" s="508"/>
      <c r="AD68" s="508"/>
      <c r="AE68" s="508"/>
      <c r="AF68" s="508"/>
      <c r="AG68" s="508"/>
      <c r="AH68" s="508"/>
      <c r="AI68" s="508"/>
      <c r="AJ68" s="508"/>
      <c r="AK68" s="508"/>
      <c r="AL68" s="508"/>
      <c r="AM68" s="523"/>
      <c r="AN68" s="743" t="s">
        <v>1258</v>
      </c>
      <c r="AO68" s="744"/>
      <c r="AP68" s="744"/>
      <c r="AQ68" s="744"/>
      <c r="AR68" s="26"/>
      <c r="AS68" s="14"/>
      <c r="AT68" s="14"/>
      <c r="AU68" s="14"/>
      <c r="AV68" s="14"/>
      <c r="AW68" s="14"/>
      <c r="AX68" s="14"/>
      <c r="AY68" s="14"/>
      <c r="AZ68" s="746" t="s">
        <v>1260</v>
      </c>
      <c r="BA68" s="747"/>
      <c r="BB68" s="508"/>
      <c r="BC68" s="508"/>
      <c r="BD68" s="508"/>
      <c r="BE68" s="508"/>
      <c r="BG68" s="507" t="str">
        <f>IF(BI33="","リーグ4・1位",VLOOKUP(1,$AR$33:$AZ$48,5,FALSE))</f>
        <v>山本浩之</v>
      </c>
      <c r="BH68" s="507"/>
      <c r="BI68" s="507"/>
      <c r="BJ68" s="507"/>
      <c r="BK68" s="507"/>
      <c r="BL68" s="507"/>
      <c r="BM68" s="507"/>
      <c r="BN68" s="507"/>
      <c r="BO68" s="507"/>
      <c r="BP68" s="507"/>
    </row>
    <row r="69" spans="27:68" ht="7.5" customHeight="1" thickBot="1">
      <c r="AA69" s="508"/>
      <c r="AB69" s="508"/>
      <c r="AC69" s="508"/>
      <c r="AD69" s="508"/>
      <c r="AE69" s="508"/>
      <c r="AF69" s="508"/>
      <c r="AG69" s="508"/>
      <c r="AH69" s="508"/>
      <c r="AI69" s="508"/>
      <c r="AJ69" s="573"/>
      <c r="AK69" s="573"/>
      <c r="AL69" s="573"/>
      <c r="AM69" s="605"/>
      <c r="AN69" s="572"/>
      <c r="AO69" s="547"/>
      <c r="AP69" s="547"/>
      <c r="AQ69" s="547"/>
      <c r="AR69" s="14"/>
      <c r="AS69" s="14"/>
      <c r="AT69" s="14"/>
      <c r="AU69" s="14"/>
      <c r="AV69" s="14"/>
      <c r="AW69" s="14"/>
      <c r="AX69" s="14"/>
      <c r="AY69" s="14"/>
      <c r="AZ69" s="537"/>
      <c r="BA69" s="748"/>
      <c r="BB69" s="662"/>
      <c r="BC69" s="662"/>
      <c r="BD69" s="662"/>
      <c r="BE69" s="662"/>
      <c r="BF69" s="356"/>
      <c r="BG69" s="507"/>
      <c r="BH69" s="507"/>
      <c r="BI69" s="507"/>
      <c r="BJ69" s="507"/>
      <c r="BK69" s="507"/>
      <c r="BL69" s="507"/>
      <c r="BM69" s="507"/>
      <c r="BN69" s="507"/>
      <c r="BO69" s="507"/>
      <c r="BP69" s="507"/>
    </row>
    <row r="70" spans="27:68" ht="7.5" customHeight="1">
      <c r="AA70" s="508"/>
      <c r="AB70" s="508"/>
      <c r="AC70" s="508"/>
      <c r="AD70" s="508"/>
      <c r="AE70" s="508"/>
      <c r="AF70" s="508"/>
      <c r="AG70" s="508"/>
      <c r="AH70" s="508"/>
      <c r="AI70" s="508"/>
      <c r="BG70" s="507"/>
      <c r="BH70" s="507"/>
      <c r="BI70" s="507"/>
      <c r="BJ70" s="507"/>
      <c r="BK70" s="507"/>
      <c r="BL70" s="507"/>
      <c r="BM70" s="507"/>
      <c r="BN70" s="507"/>
      <c r="BO70" s="507"/>
      <c r="BP70" s="507"/>
    </row>
    <row r="71" spans="27:68" ht="7.5" customHeight="1">
      <c r="AA71" s="508"/>
      <c r="AB71" s="508"/>
      <c r="AC71" s="508"/>
      <c r="AD71" s="508"/>
      <c r="AE71" s="508"/>
      <c r="AF71" s="508"/>
      <c r="AG71" s="508"/>
      <c r="AH71" s="508"/>
      <c r="AI71" s="508"/>
      <c r="BG71" s="507"/>
      <c r="BH71" s="507"/>
      <c r="BI71" s="507"/>
      <c r="BJ71" s="507"/>
      <c r="BK71" s="507"/>
      <c r="BL71" s="507"/>
      <c r="BM71" s="507"/>
      <c r="BN71" s="507"/>
      <c r="BO71" s="507"/>
      <c r="BP71" s="507"/>
    </row>
    <row r="72" spans="45:68" ht="7.5" customHeight="1">
      <c r="AS72" s="506" t="s">
        <v>20</v>
      </c>
      <c r="AT72" s="506"/>
      <c r="AU72" s="506"/>
      <c r="AV72" s="506"/>
      <c r="AW72" s="506"/>
      <c r="AX72" s="506"/>
      <c r="AY72" s="506"/>
      <c r="AZ72" s="506"/>
      <c r="BI72" s="2"/>
      <c r="BJ72" s="2"/>
      <c r="BK72" s="2"/>
      <c r="BL72" s="2"/>
      <c r="BM72" s="2"/>
      <c r="BN72" s="2"/>
      <c r="BO72" s="2"/>
      <c r="BP72" s="2"/>
    </row>
    <row r="73" spans="45:63" ht="7.5" customHeight="1">
      <c r="AS73" s="506"/>
      <c r="AT73" s="506"/>
      <c r="AU73" s="506"/>
      <c r="AV73" s="506"/>
      <c r="AW73" s="506"/>
      <c r="AX73" s="506"/>
      <c r="AY73" s="506"/>
      <c r="AZ73" s="506"/>
      <c r="BA73" s="46"/>
      <c r="BD73" s="2"/>
      <c r="BE73" s="2"/>
      <c r="BF73" s="2"/>
      <c r="BG73" s="2"/>
      <c r="BH73" s="2"/>
      <c r="BI73" s="2"/>
      <c r="BJ73" s="2"/>
      <c r="BK73" s="2"/>
    </row>
    <row r="74" spans="45:63" ht="7.5" customHeight="1">
      <c r="AS74" s="506"/>
      <c r="AT74" s="506"/>
      <c r="AU74" s="506"/>
      <c r="AV74" s="506"/>
      <c r="AW74" s="506"/>
      <c r="AX74" s="506"/>
      <c r="AY74" s="506"/>
      <c r="AZ74" s="506"/>
      <c r="BA74" s="46"/>
      <c r="BD74" s="2"/>
      <c r="BE74" s="2"/>
      <c r="BF74" s="2"/>
      <c r="BG74" s="2"/>
      <c r="BH74" s="2"/>
      <c r="BI74" s="2"/>
      <c r="BJ74" s="2"/>
      <c r="BK74" s="2"/>
    </row>
    <row r="75" spans="46:63" ht="7.5" customHeight="1">
      <c r="AT75" s="46"/>
      <c r="AU75" s="46"/>
      <c r="AV75" s="46"/>
      <c r="AW75" s="46"/>
      <c r="AX75" s="46"/>
      <c r="AY75" s="46"/>
      <c r="AZ75" s="46"/>
      <c r="BA75" s="46"/>
      <c r="BD75" s="2"/>
      <c r="BE75" s="2"/>
      <c r="BF75" s="2"/>
      <c r="BG75" s="2"/>
      <c r="BH75" s="2"/>
      <c r="BI75" s="2"/>
      <c r="BJ75" s="2"/>
      <c r="BK75" s="2"/>
    </row>
    <row r="76" spans="33:63" ht="7.5" customHeight="1" thickBot="1">
      <c r="AG76" s="508" t="s">
        <v>1261</v>
      </c>
      <c r="AH76" s="508"/>
      <c r="AI76" s="508"/>
      <c r="AJ76" s="508"/>
      <c r="AK76" s="508"/>
      <c r="AL76" s="508"/>
      <c r="AM76" s="508"/>
      <c r="AN76" s="508"/>
      <c r="AO76" s="508"/>
      <c r="AP76" s="508"/>
      <c r="AT76" s="46"/>
      <c r="AU76" s="46"/>
      <c r="AV76" s="382"/>
      <c r="AW76" s="46"/>
      <c r="AX76" s="46"/>
      <c r="AY76" s="46"/>
      <c r="AZ76" s="46"/>
      <c r="BA76" s="46"/>
      <c r="BD76" s="2"/>
      <c r="BE76" s="2"/>
      <c r="BF76" s="2"/>
      <c r="BG76" s="2"/>
      <c r="BH76" s="2"/>
      <c r="BI76" s="2"/>
      <c r="BJ76" s="2"/>
      <c r="BK76" s="2"/>
    </row>
    <row r="77" spans="33:53" ht="7.5" customHeight="1">
      <c r="AG77" s="508"/>
      <c r="AH77" s="508"/>
      <c r="AI77" s="508"/>
      <c r="AJ77" s="508"/>
      <c r="AK77" s="508"/>
      <c r="AL77" s="508"/>
      <c r="AM77" s="508"/>
      <c r="AN77" s="508"/>
      <c r="AO77" s="508"/>
      <c r="AP77" s="508"/>
      <c r="AS77" s="9"/>
      <c r="AT77" s="9"/>
      <c r="AU77" s="9"/>
      <c r="AW77" s="12"/>
      <c r="AZ77" s="46"/>
      <c r="BA77" s="46"/>
    </row>
    <row r="78" spans="1:49" ht="3.75" customHeight="1">
      <c r="A78" s="14"/>
      <c r="AG78" s="508"/>
      <c r="AH78" s="508"/>
      <c r="AI78" s="508"/>
      <c r="AJ78" s="508"/>
      <c r="AK78" s="508"/>
      <c r="AL78" s="508"/>
      <c r="AM78" s="508"/>
      <c r="AN78" s="508"/>
      <c r="AO78" s="508"/>
      <c r="AP78" s="508"/>
      <c r="AV78" s="508"/>
      <c r="AW78" s="12"/>
    </row>
    <row r="79" spans="1:54" ht="9" customHeight="1" thickBot="1">
      <c r="A79" s="14"/>
      <c r="AG79" s="508"/>
      <c r="AH79" s="508"/>
      <c r="AI79" s="508"/>
      <c r="AJ79" s="508"/>
      <c r="AK79" s="508"/>
      <c r="AL79" s="508"/>
      <c r="AM79" s="508"/>
      <c r="AN79" s="508"/>
      <c r="AO79" s="508"/>
      <c r="AP79" s="508"/>
      <c r="AV79" s="508"/>
      <c r="AW79" s="383"/>
      <c r="AX79" s="9"/>
      <c r="AY79" s="9"/>
      <c r="AZ79" s="2"/>
      <c r="BA79" s="2"/>
      <c r="BB79" s="2"/>
    </row>
    <row r="80" spans="1:58" ht="7.5" customHeight="1">
      <c r="A80" s="14"/>
      <c r="AG80" s="507" t="s">
        <v>1262</v>
      </c>
      <c r="AH80" s="507"/>
      <c r="AI80" s="507"/>
      <c r="AJ80" s="507"/>
      <c r="AK80" s="507"/>
      <c r="AL80" s="507"/>
      <c r="AM80" s="507"/>
      <c r="AN80" s="507"/>
      <c r="AO80" s="507"/>
      <c r="AP80" s="507"/>
      <c r="AV80" s="508"/>
      <c r="AW80" s="663" t="s">
        <v>1267</v>
      </c>
      <c r="AX80" s="508"/>
      <c r="AY80" s="508"/>
      <c r="AZ80" s="2"/>
      <c r="BA80" s="14"/>
      <c r="BB80" s="14"/>
      <c r="BC80" s="14"/>
      <c r="BD80" s="14"/>
      <c r="BE80" s="14"/>
      <c r="BF80" s="14"/>
    </row>
    <row r="81" spans="1:53" ht="7.5" customHeight="1" thickBot="1">
      <c r="A81" s="14"/>
      <c r="AG81" s="507"/>
      <c r="AH81" s="507"/>
      <c r="AI81" s="507"/>
      <c r="AJ81" s="507"/>
      <c r="AK81" s="507"/>
      <c r="AL81" s="507"/>
      <c r="AM81" s="507"/>
      <c r="AN81" s="507"/>
      <c r="AO81" s="507"/>
      <c r="AP81" s="507"/>
      <c r="AS81" s="9"/>
      <c r="AT81" s="9"/>
      <c r="AU81" s="9"/>
      <c r="AV81" s="662"/>
      <c r="AW81" s="664"/>
      <c r="AX81" s="508"/>
      <c r="AY81" s="508"/>
      <c r="AZ81" s="2"/>
      <c r="BA81" s="14"/>
    </row>
    <row r="82" spans="1:52" ht="7.5" customHeight="1">
      <c r="A82" s="14"/>
      <c r="AG82" s="507"/>
      <c r="AH82" s="507"/>
      <c r="AI82" s="507"/>
      <c r="AJ82" s="507"/>
      <c r="AK82" s="507"/>
      <c r="AL82" s="507"/>
      <c r="AM82" s="507"/>
      <c r="AN82" s="507"/>
      <c r="AO82" s="507"/>
      <c r="AP82" s="507"/>
      <c r="AZ82" s="2"/>
    </row>
    <row r="83" spans="1:52" ht="7.5" customHeight="1">
      <c r="A83" s="14"/>
      <c r="AG83" s="507"/>
      <c r="AH83" s="507"/>
      <c r="AI83" s="507"/>
      <c r="AJ83" s="507"/>
      <c r="AK83" s="507"/>
      <c r="AL83" s="507"/>
      <c r="AM83" s="507"/>
      <c r="AN83" s="507"/>
      <c r="AO83" s="507"/>
      <c r="AP83" s="507"/>
      <c r="AZ83" s="2"/>
    </row>
    <row r="84" spans="1:52" ht="7.5" customHeight="1">
      <c r="A84" s="14"/>
      <c r="AV84" s="2"/>
      <c r="AW84" s="2"/>
      <c r="AX84" s="2"/>
      <c r="AY84" s="2"/>
      <c r="AZ84" s="2"/>
    </row>
    <row r="85" spans="1:52" ht="7.5" customHeight="1">
      <c r="A85" s="14"/>
      <c r="AV85" s="2"/>
      <c r="AW85" s="2"/>
      <c r="AX85" s="2"/>
      <c r="AY85" s="2"/>
      <c r="AZ85" s="2"/>
    </row>
    <row r="86" spans="48:71" ht="7.5" customHeight="1">
      <c r="AV86" s="2"/>
      <c r="AW86" s="2"/>
      <c r="AX86" s="2"/>
      <c r="AY86" s="2"/>
      <c r="AZ86" s="2"/>
      <c r="BD86" s="49"/>
      <c r="BE86" s="49"/>
      <c r="BF86" s="49"/>
      <c r="BG86" s="2"/>
      <c r="BH86" s="2"/>
      <c r="BI86" s="2"/>
      <c r="BJ86" s="2"/>
      <c r="BK86" s="2"/>
      <c r="BL86" s="5"/>
      <c r="BM86" s="5"/>
      <c r="BN86" s="5"/>
      <c r="BO86" s="5"/>
      <c r="BP86" s="5"/>
      <c r="BQ86" s="5"/>
      <c r="BR86" s="5"/>
      <c r="BS86" s="5"/>
    </row>
    <row r="87" spans="40:73" ht="7.5" customHeight="1">
      <c r="AN87" s="508" t="s">
        <v>1055</v>
      </c>
      <c r="AO87" s="508"/>
      <c r="AP87" s="508"/>
      <c r="AQ87" s="508"/>
      <c r="AR87" s="508"/>
      <c r="AS87" s="508"/>
      <c r="AT87" s="508"/>
      <c r="AU87" s="508"/>
      <c r="AV87" s="508"/>
      <c r="AW87" s="508"/>
      <c r="AX87" s="508"/>
      <c r="AY87" s="508"/>
      <c r="AZ87" s="508"/>
      <c r="BA87" s="508"/>
      <c r="BB87" s="508"/>
      <c r="BC87" s="507"/>
      <c r="BD87" s="507"/>
      <c r="BE87" s="507"/>
      <c r="BF87" s="507"/>
      <c r="BG87" s="507"/>
      <c r="BH87" s="507"/>
      <c r="BI87" s="507"/>
      <c r="BJ87" s="507"/>
      <c r="BK87" s="507"/>
      <c r="BL87" s="507"/>
      <c r="BM87" s="507"/>
      <c r="BN87" s="507"/>
      <c r="BO87" s="507"/>
      <c r="BP87" s="507"/>
      <c r="BQ87" s="507"/>
      <c r="BR87" s="507"/>
      <c r="BS87" s="507"/>
      <c r="BT87" s="507"/>
      <c r="BU87" s="507"/>
    </row>
    <row r="88" spans="40:73" ht="7.5" customHeight="1">
      <c r="AN88" s="508"/>
      <c r="AO88" s="508"/>
      <c r="AP88" s="508"/>
      <c r="AQ88" s="508"/>
      <c r="AR88" s="508"/>
      <c r="AS88" s="508"/>
      <c r="AT88" s="508"/>
      <c r="AU88" s="508"/>
      <c r="AV88" s="508"/>
      <c r="AW88" s="508"/>
      <c r="AX88" s="508"/>
      <c r="AY88" s="508"/>
      <c r="AZ88" s="508"/>
      <c r="BA88" s="508"/>
      <c r="BB88" s="508"/>
      <c r="BC88" s="507"/>
      <c r="BD88" s="507"/>
      <c r="BE88" s="507"/>
      <c r="BF88" s="507"/>
      <c r="BG88" s="507"/>
      <c r="BH88" s="507"/>
      <c r="BI88" s="507"/>
      <c r="BJ88" s="507"/>
      <c r="BK88" s="507"/>
      <c r="BL88" s="507"/>
      <c r="BM88" s="507"/>
      <c r="BN88" s="507"/>
      <c r="BO88" s="507"/>
      <c r="BP88" s="507"/>
      <c r="BQ88" s="507"/>
      <c r="BR88" s="507"/>
      <c r="BS88" s="507"/>
      <c r="BT88" s="507"/>
      <c r="BU88" s="507"/>
    </row>
    <row r="89" spans="40:73" ht="7.5" customHeight="1">
      <c r="AN89" s="508"/>
      <c r="AO89" s="508"/>
      <c r="AP89" s="508"/>
      <c r="AQ89" s="508"/>
      <c r="AR89" s="508"/>
      <c r="AS89" s="508"/>
      <c r="AT89" s="508"/>
      <c r="AU89" s="508"/>
      <c r="AV89" s="508"/>
      <c r="AW89" s="508"/>
      <c r="AX89" s="508"/>
      <c r="AY89" s="508"/>
      <c r="AZ89" s="508"/>
      <c r="BA89" s="508"/>
      <c r="BB89" s="508"/>
      <c r="BC89" s="507"/>
      <c r="BD89" s="507"/>
      <c r="BE89" s="507"/>
      <c r="BF89" s="507"/>
      <c r="BG89" s="507"/>
      <c r="BH89" s="507"/>
      <c r="BI89" s="507"/>
      <c r="BJ89" s="507"/>
      <c r="BK89" s="507"/>
      <c r="BL89" s="507"/>
      <c r="BM89" s="507"/>
      <c r="BN89" s="507"/>
      <c r="BO89" s="507"/>
      <c r="BP89" s="507"/>
      <c r="BQ89" s="507"/>
      <c r="BR89" s="507"/>
      <c r="BS89" s="507"/>
      <c r="BT89" s="507"/>
      <c r="BU89" s="507"/>
    </row>
    <row r="90" spans="20:68" ht="7.5" customHeight="1">
      <c r="T90" s="2"/>
      <c r="U90" s="2"/>
      <c r="V90" s="2"/>
      <c r="W90" s="2"/>
      <c r="X90" s="2"/>
      <c r="Y90" s="2"/>
      <c r="Z90" s="2"/>
      <c r="AA90" s="508" t="s">
        <v>1256</v>
      </c>
      <c r="AB90" s="508"/>
      <c r="AC90" s="508"/>
      <c r="AD90" s="508"/>
      <c r="AE90" s="508"/>
      <c r="AF90" s="508"/>
      <c r="AG90" s="508"/>
      <c r="AH90" s="508"/>
      <c r="AI90" s="508"/>
      <c r="AR90" s="14"/>
      <c r="AS90" s="14"/>
      <c r="AT90" s="14"/>
      <c r="AU90" s="14"/>
      <c r="AV90" s="14"/>
      <c r="AW90" s="14"/>
      <c r="AX90" s="14"/>
      <c r="BG90" s="508" t="s">
        <v>1254</v>
      </c>
      <c r="BH90" s="508"/>
      <c r="BI90" s="508"/>
      <c r="BJ90" s="508"/>
      <c r="BK90" s="508"/>
      <c r="BL90" s="508"/>
      <c r="BM90" s="508"/>
      <c r="BN90" s="508"/>
      <c r="BO90" s="508"/>
      <c r="BP90" s="508"/>
    </row>
    <row r="91" spans="1:93" s="2" customFormat="1" ht="7.5" customHeight="1" thickBo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0"/>
      <c r="V91" s="3"/>
      <c r="W91" s="3"/>
      <c r="X91" s="3"/>
      <c r="Y91" s="3"/>
      <c r="Z91" s="3"/>
      <c r="AA91" s="508"/>
      <c r="AB91" s="508"/>
      <c r="AC91" s="508"/>
      <c r="AD91" s="508"/>
      <c r="AE91" s="508"/>
      <c r="AF91" s="508"/>
      <c r="AG91" s="508"/>
      <c r="AH91" s="508"/>
      <c r="AI91" s="508"/>
      <c r="AJ91" s="356"/>
      <c r="AK91" s="356"/>
      <c r="AL91" s="356"/>
      <c r="AM91" s="356"/>
      <c r="AN91" s="3"/>
      <c r="AO91" s="3"/>
      <c r="AP91" s="3"/>
      <c r="AQ91" s="3"/>
      <c r="AR91" s="14"/>
      <c r="AS91" s="14"/>
      <c r="AT91" s="14"/>
      <c r="AU91" s="14"/>
      <c r="AV91" s="14"/>
      <c r="AW91" s="14"/>
      <c r="AX91" s="14"/>
      <c r="AY91" s="3"/>
      <c r="AZ91" s="3"/>
      <c r="BA91" s="3"/>
      <c r="BB91" s="22"/>
      <c r="BC91" s="359"/>
      <c r="BD91" s="359"/>
      <c r="BE91" s="359"/>
      <c r="BF91" s="359"/>
      <c r="BG91" s="508"/>
      <c r="BH91" s="508"/>
      <c r="BI91" s="508"/>
      <c r="BJ91" s="508"/>
      <c r="BK91" s="508"/>
      <c r="BL91" s="508"/>
      <c r="BM91" s="508"/>
      <c r="BN91" s="508"/>
      <c r="BO91" s="508"/>
      <c r="BP91" s="508"/>
      <c r="BS91" s="3"/>
      <c r="BT91" s="3"/>
      <c r="BU91" s="3"/>
      <c r="BV91" s="3"/>
      <c r="BW91" s="3"/>
      <c r="CK91" s="15"/>
      <c r="CL91" s="15"/>
      <c r="CM91" s="15"/>
      <c r="CN91" s="15"/>
      <c r="CO91" s="15"/>
    </row>
    <row r="92" spans="1:93" s="2" customFormat="1" ht="7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0"/>
      <c r="V92" s="3"/>
      <c r="W92" s="3"/>
      <c r="X92" s="3"/>
      <c r="Y92" s="3"/>
      <c r="Z92" s="3"/>
      <c r="AA92" s="508"/>
      <c r="AB92" s="508"/>
      <c r="AC92" s="508"/>
      <c r="AD92" s="508"/>
      <c r="AE92" s="508"/>
      <c r="AF92" s="508"/>
      <c r="AG92" s="508"/>
      <c r="AH92" s="508"/>
      <c r="AI92" s="508"/>
      <c r="AJ92" s="508" t="s">
        <v>119</v>
      </c>
      <c r="AK92" s="508"/>
      <c r="AL92" s="508"/>
      <c r="AM92" s="508"/>
      <c r="AN92" s="362"/>
      <c r="AO92" s="3"/>
      <c r="AP92" s="3"/>
      <c r="AQ92" s="3"/>
      <c r="AY92" s="14"/>
      <c r="AZ92" s="14"/>
      <c r="BA92" s="360"/>
      <c r="BB92" s="14"/>
      <c r="BC92" s="14"/>
      <c r="BD92" s="14"/>
      <c r="BE92" s="14"/>
      <c r="BF92" s="3"/>
      <c r="BG92" s="508"/>
      <c r="BH92" s="508"/>
      <c r="BI92" s="508"/>
      <c r="BJ92" s="508"/>
      <c r="BK92" s="508"/>
      <c r="BL92" s="508"/>
      <c r="BM92" s="508"/>
      <c r="BN92" s="508"/>
      <c r="BO92" s="508"/>
      <c r="BP92" s="508"/>
      <c r="BS92" s="3"/>
      <c r="BT92" s="3"/>
      <c r="BU92" s="3"/>
      <c r="BV92" s="3"/>
      <c r="BW92" s="3"/>
      <c r="CK92" s="15"/>
      <c r="CL92" s="15"/>
      <c r="CM92" s="15"/>
      <c r="CN92" s="15"/>
      <c r="CO92" s="15"/>
    </row>
    <row r="93" spans="21:93" ht="7.5" customHeight="1" thickBot="1">
      <c r="U93" s="10"/>
      <c r="AA93" s="508"/>
      <c r="AB93" s="508"/>
      <c r="AC93" s="508"/>
      <c r="AD93" s="508"/>
      <c r="AE93" s="508"/>
      <c r="AF93" s="508"/>
      <c r="AG93" s="508"/>
      <c r="AH93" s="508"/>
      <c r="AI93" s="508"/>
      <c r="AJ93" s="508"/>
      <c r="AK93" s="508"/>
      <c r="AL93" s="508"/>
      <c r="AM93" s="508"/>
      <c r="AN93" s="364"/>
      <c r="AP93" s="356"/>
      <c r="AQ93" s="356"/>
      <c r="AR93" s="55"/>
      <c r="AS93" s="2"/>
      <c r="AT93" s="2"/>
      <c r="AU93" s="40"/>
      <c r="AV93" s="2"/>
      <c r="AW93" s="2"/>
      <c r="AX93" s="2"/>
      <c r="AY93" s="14"/>
      <c r="AZ93" s="25"/>
      <c r="BA93" s="361"/>
      <c r="BB93" s="731"/>
      <c r="BC93" s="731"/>
      <c r="BD93" s="731"/>
      <c r="BE93" s="731"/>
      <c r="BF93" s="731"/>
      <c r="BG93" s="508"/>
      <c r="BH93" s="508"/>
      <c r="BI93" s="508"/>
      <c r="BJ93" s="508"/>
      <c r="BK93" s="508"/>
      <c r="BL93" s="508"/>
      <c r="BM93" s="508"/>
      <c r="BN93" s="508"/>
      <c r="BO93" s="508"/>
      <c r="BP93" s="508"/>
      <c r="CK93" s="15"/>
      <c r="CL93" s="15"/>
      <c r="CM93" s="15"/>
      <c r="CN93" s="15"/>
      <c r="CO93" s="15"/>
    </row>
    <row r="94" spans="21:68" ht="7.5" customHeight="1">
      <c r="U94" s="2"/>
      <c r="AA94" s="508" t="s">
        <v>1014</v>
      </c>
      <c r="AB94" s="508"/>
      <c r="AC94" s="508"/>
      <c r="AD94" s="508"/>
      <c r="AE94" s="508"/>
      <c r="AF94" s="508"/>
      <c r="AG94" s="508"/>
      <c r="AH94" s="508"/>
      <c r="AI94" s="508"/>
      <c r="AJ94" s="508"/>
      <c r="AK94" s="508"/>
      <c r="AL94" s="508"/>
      <c r="AM94" s="523"/>
      <c r="AN94" s="745" t="s">
        <v>1259</v>
      </c>
      <c r="AO94" s="738"/>
      <c r="AP94" s="738"/>
      <c r="AQ94" s="739"/>
      <c r="AR94" s="23"/>
      <c r="AS94" s="14"/>
      <c r="AT94" s="14"/>
      <c r="AU94" s="23"/>
      <c r="AV94" s="14"/>
      <c r="AW94" s="14"/>
      <c r="AX94" s="14"/>
      <c r="AY94" s="17"/>
      <c r="AZ94" s="58"/>
      <c r="BA94" s="59"/>
      <c r="BB94" s="731"/>
      <c r="BC94" s="731"/>
      <c r="BD94" s="731"/>
      <c r="BE94" s="731"/>
      <c r="BF94" s="731"/>
      <c r="BG94" s="508" t="s">
        <v>1056</v>
      </c>
      <c r="BH94" s="508"/>
      <c r="BI94" s="508"/>
      <c r="BJ94" s="508"/>
      <c r="BK94" s="508"/>
      <c r="BL94" s="508"/>
      <c r="BM94" s="508"/>
      <c r="BN94" s="508"/>
      <c r="BO94" s="508"/>
      <c r="BP94" s="508"/>
    </row>
    <row r="95" spans="21:68" ht="7.5" customHeight="1">
      <c r="U95" s="2"/>
      <c r="AA95" s="508"/>
      <c r="AB95" s="508"/>
      <c r="AC95" s="508"/>
      <c r="AD95" s="508"/>
      <c r="AE95" s="508"/>
      <c r="AF95" s="508"/>
      <c r="AG95" s="508"/>
      <c r="AH95" s="508"/>
      <c r="AI95" s="508"/>
      <c r="AJ95" s="573"/>
      <c r="AK95" s="573"/>
      <c r="AL95" s="573"/>
      <c r="AM95" s="605"/>
      <c r="AN95" s="556"/>
      <c r="AO95" s="508"/>
      <c r="AP95" s="508"/>
      <c r="AQ95" s="523"/>
      <c r="AR95" s="17"/>
      <c r="AU95" s="17"/>
      <c r="AV95" s="379"/>
      <c r="AW95" s="664" t="s">
        <v>1263</v>
      </c>
      <c r="AX95" s="508"/>
      <c r="AY95" s="17"/>
      <c r="AZ95" s="16"/>
      <c r="BA95" s="17"/>
      <c r="BB95" s="24"/>
      <c r="BC95" s="22"/>
      <c r="BD95" s="22"/>
      <c r="BE95" s="9"/>
      <c r="BF95" s="9"/>
      <c r="BG95" s="508"/>
      <c r="BH95" s="508"/>
      <c r="BI95" s="508"/>
      <c r="BJ95" s="508"/>
      <c r="BK95" s="508"/>
      <c r="BL95" s="508"/>
      <c r="BM95" s="508"/>
      <c r="BN95" s="508"/>
      <c r="BO95" s="508"/>
      <c r="BP95" s="508"/>
    </row>
    <row r="96" spans="21:68" ht="7.5" customHeight="1">
      <c r="U96" s="2"/>
      <c r="AA96" s="508"/>
      <c r="AB96" s="508"/>
      <c r="AC96" s="508"/>
      <c r="AD96" s="508"/>
      <c r="AE96" s="508"/>
      <c r="AF96" s="508"/>
      <c r="AG96" s="508"/>
      <c r="AH96" s="508"/>
      <c r="AI96" s="508"/>
      <c r="AQ96" s="17"/>
      <c r="AR96" s="17"/>
      <c r="AU96" s="17"/>
      <c r="AV96" s="379"/>
      <c r="AW96" s="664"/>
      <c r="AX96" s="508"/>
      <c r="AY96" s="17"/>
      <c r="AZ96" s="556" t="s">
        <v>120</v>
      </c>
      <c r="BB96" s="14"/>
      <c r="BC96" s="14"/>
      <c r="BD96" s="14"/>
      <c r="BE96" s="14"/>
      <c r="BF96" s="14"/>
      <c r="BG96" s="508"/>
      <c r="BH96" s="508"/>
      <c r="BI96" s="508"/>
      <c r="BJ96" s="508"/>
      <c r="BK96" s="508"/>
      <c r="BL96" s="508"/>
      <c r="BM96" s="508"/>
      <c r="BN96" s="508"/>
      <c r="BO96" s="508"/>
      <c r="BP96" s="508"/>
    </row>
    <row r="97" spans="21:68" ht="7.5" customHeight="1" thickBot="1">
      <c r="U97" s="2"/>
      <c r="AA97" s="508"/>
      <c r="AB97" s="508"/>
      <c r="AC97" s="508"/>
      <c r="AD97" s="508"/>
      <c r="AE97" s="508"/>
      <c r="AF97" s="508"/>
      <c r="AG97" s="508"/>
      <c r="AH97" s="508"/>
      <c r="AI97" s="508"/>
      <c r="AN97" s="508" t="s">
        <v>121</v>
      </c>
      <c r="AO97" s="508"/>
      <c r="AP97" s="508"/>
      <c r="AQ97" s="523"/>
      <c r="AR97" s="23"/>
      <c r="AS97" s="24"/>
      <c r="AT97" s="22"/>
      <c r="AU97" s="28"/>
      <c r="AV97" s="380"/>
      <c r="AW97" s="732"/>
      <c r="AX97" s="662"/>
      <c r="AY97" s="357"/>
      <c r="AZ97" s="556"/>
      <c r="BB97" s="14"/>
      <c r="BC97" s="14"/>
      <c r="BD97" s="14"/>
      <c r="BE97" s="14"/>
      <c r="BF97" s="14"/>
      <c r="BG97" s="508"/>
      <c r="BH97" s="508"/>
      <c r="BI97" s="508"/>
      <c r="BJ97" s="508"/>
      <c r="BK97" s="508"/>
      <c r="BL97" s="508"/>
      <c r="BM97" s="508"/>
      <c r="BN97" s="508"/>
      <c r="BO97" s="508"/>
      <c r="BP97" s="508"/>
    </row>
    <row r="98" spans="21:68" ht="7.5" customHeight="1">
      <c r="U98" s="2"/>
      <c r="AA98" s="508" t="s">
        <v>1056</v>
      </c>
      <c r="AB98" s="508"/>
      <c r="AC98" s="508"/>
      <c r="AD98" s="508"/>
      <c r="AE98" s="508"/>
      <c r="AF98" s="508"/>
      <c r="AG98" s="508"/>
      <c r="AH98" s="508"/>
      <c r="AI98" s="508"/>
      <c r="AN98" s="508"/>
      <c r="AO98" s="508"/>
      <c r="AP98" s="508"/>
      <c r="AQ98" s="508"/>
      <c r="AR98" s="376"/>
      <c r="AS98" s="14"/>
      <c r="AT98" s="14"/>
      <c r="AU98" s="14"/>
      <c r="AV98" s="733" t="s">
        <v>1266</v>
      </c>
      <c r="AW98" s="14"/>
      <c r="AX98" s="734" t="s">
        <v>1264</v>
      </c>
      <c r="AY98" s="735"/>
      <c r="AZ98" s="508"/>
      <c r="BB98" s="14"/>
      <c r="BC98" s="14"/>
      <c r="BD98" s="14"/>
      <c r="BE98" s="14"/>
      <c r="BF98" s="14"/>
      <c r="BG98" s="508" t="s">
        <v>1056</v>
      </c>
      <c r="BH98" s="508"/>
      <c r="BI98" s="508"/>
      <c r="BJ98" s="508"/>
      <c r="BK98" s="508"/>
      <c r="BL98" s="508"/>
      <c r="BM98" s="508"/>
      <c r="BN98" s="508"/>
      <c r="BO98" s="508"/>
      <c r="BP98" s="508"/>
    </row>
    <row r="99" spans="21:68" ht="7.5" customHeight="1">
      <c r="U99" s="2"/>
      <c r="AA99" s="508"/>
      <c r="AB99" s="508"/>
      <c r="AC99" s="508"/>
      <c r="AD99" s="508"/>
      <c r="AE99" s="508"/>
      <c r="AF99" s="508"/>
      <c r="AG99" s="508"/>
      <c r="AH99" s="508"/>
      <c r="AI99" s="508"/>
      <c r="AJ99" s="9"/>
      <c r="AK99" s="9"/>
      <c r="AL99" s="9"/>
      <c r="AM99" s="9"/>
      <c r="AN99" s="508"/>
      <c r="AO99" s="508"/>
      <c r="AP99" s="508"/>
      <c r="AQ99" s="508"/>
      <c r="AR99" s="376"/>
      <c r="AS99" s="14"/>
      <c r="AT99" s="14"/>
      <c r="AU99" s="14"/>
      <c r="AV99" s="692"/>
      <c r="AW99" s="14"/>
      <c r="AX99" s="508"/>
      <c r="AY99" s="736"/>
      <c r="AZ99" s="508"/>
      <c r="BB99" s="22"/>
      <c r="BC99" s="22"/>
      <c r="BD99" s="22"/>
      <c r="BE99" s="9"/>
      <c r="BF99" s="9"/>
      <c r="BG99" s="508"/>
      <c r="BH99" s="508"/>
      <c r="BI99" s="508"/>
      <c r="BJ99" s="508"/>
      <c r="BK99" s="508"/>
      <c r="BL99" s="508"/>
      <c r="BM99" s="508"/>
      <c r="BN99" s="508"/>
      <c r="BO99" s="508"/>
      <c r="BP99" s="508"/>
    </row>
    <row r="100" spans="1:68" ht="7.5" customHeight="1">
      <c r="A100" s="2"/>
      <c r="U100" s="2"/>
      <c r="AA100" s="508"/>
      <c r="AB100" s="508"/>
      <c r="AC100" s="508"/>
      <c r="AD100" s="508"/>
      <c r="AE100" s="508"/>
      <c r="AF100" s="508"/>
      <c r="AG100" s="508"/>
      <c r="AH100" s="508"/>
      <c r="AI100" s="508"/>
      <c r="AM100" s="48"/>
      <c r="AQ100" s="369"/>
      <c r="AR100" s="377"/>
      <c r="AS100" s="21"/>
      <c r="AT100" s="21"/>
      <c r="AU100" s="21"/>
      <c r="AV100" s="21"/>
      <c r="AW100" s="21"/>
      <c r="AX100" s="21"/>
      <c r="AY100" s="369"/>
      <c r="BA100" s="17"/>
      <c r="BB100" s="14"/>
      <c r="BC100" s="14"/>
      <c r="BD100" s="14"/>
      <c r="BG100" s="508"/>
      <c r="BH100" s="508"/>
      <c r="BI100" s="508"/>
      <c r="BJ100" s="508"/>
      <c r="BK100" s="508"/>
      <c r="BL100" s="508"/>
      <c r="BM100" s="508"/>
      <c r="BN100" s="508"/>
      <c r="BO100" s="508"/>
      <c r="BP100" s="508"/>
    </row>
    <row r="101" spans="1:68" ht="7.5" customHeight="1" thickBot="1">
      <c r="A101" s="2"/>
      <c r="U101" s="2"/>
      <c r="AA101" s="508"/>
      <c r="AB101" s="508"/>
      <c r="AC101" s="508"/>
      <c r="AD101" s="508"/>
      <c r="AE101" s="508"/>
      <c r="AF101" s="508"/>
      <c r="AG101" s="508"/>
      <c r="AH101" s="508"/>
      <c r="AI101" s="508"/>
      <c r="AM101" s="17"/>
      <c r="AN101" s="16"/>
      <c r="AO101" s="356"/>
      <c r="AP101" s="356"/>
      <c r="AQ101" s="367"/>
      <c r="AR101" s="378"/>
      <c r="AS101" s="21"/>
      <c r="AT101" s="21"/>
      <c r="AU101" s="21"/>
      <c r="AV101" s="21"/>
      <c r="AW101" s="21"/>
      <c r="AX101" s="21"/>
      <c r="AY101" s="369"/>
      <c r="AZ101" s="7"/>
      <c r="BA101" s="27"/>
      <c r="BB101" s="731"/>
      <c r="BC101" s="731"/>
      <c r="BD101" s="14"/>
      <c r="BE101" s="14"/>
      <c r="BF101" s="14"/>
      <c r="BG101" s="508"/>
      <c r="BH101" s="508"/>
      <c r="BI101" s="508"/>
      <c r="BJ101" s="508"/>
      <c r="BK101" s="508"/>
      <c r="BL101" s="508"/>
      <c r="BM101" s="508"/>
      <c r="BN101" s="508"/>
      <c r="BO101" s="508"/>
      <c r="BP101" s="508"/>
    </row>
    <row r="102" spans="3:68" ht="7.5" customHeight="1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66" t="s">
        <v>1255</v>
      </c>
      <c r="AB102" s="666"/>
      <c r="AC102" s="666"/>
      <c r="AD102" s="666"/>
      <c r="AE102" s="666"/>
      <c r="AF102" s="666"/>
      <c r="AG102" s="666"/>
      <c r="AH102" s="666"/>
      <c r="AI102" s="666"/>
      <c r="AJ102" s="6"/>
      <c r="AK102" s="6"/>
      <c r="AL102" s="6"/>
      <c r="AM102" s="366"/>
      <c r="AN102" s="365"/>
      <c r="AO102" s="6"/>
      <c r="AP102" s="6"/>
      <c r="AQ102" s="6"/>
      <c r="AR102" s="26"/>
      <c r="AS102" s="14"/>
      <c r="AT102" s="14"/>
      <c r="AU102" s="14"/>
      <c r="AV102" s="14"/>
      <c r="AW102" s="14"/>
      <c r="AX102" s="14"/>
      <c r="AY102" s="14"/>
      <c r="AZ102" s="57"/>
      <c r="BA102" s="368"/>
      <c r="BB102" s="731"/>
      <c r="BC102" s="731"/>
      <c r="BD102" s="14"/>
      <c r="BE102" s="14"/>
      <c r="BF102" s="14"/>
      <c r="BG102" s="507" t="s">
        <v>1049</v>
      </c>
      <c r="BH102" s="507"/>
      <c r="BI102" s="507"/>
      <c r="BJ102" s="507"/>
      <c r="BK102" s="507"/>
      <c r="BL102" s="507"/>
      <c r="BM102" s="507"/>
      <c r="BN102" s="507"/>
      <c r="BO102" s="507"/>
      <c r="BP102" s="507"/>
    </row>
    <row r="103" spans="27:68" ht="7.5" customHeight="1" thickBot="1">
      <c r="AA103" s="666"/>
      <c r="AB103" s="666"/>
      <c r="AC103" s="666"/>
      <c r="AD103" s="666"/>
      <c r="AE103" s="666"/>
      <c r="AF103" s="666"/>
      <c r="AG103" s="666"/>
      <c r="AH103" s="666"/>
      <c r="AI103" s="666"/>
      <c r="AJ103" s="356"/>
      <c r="AK103" s="356"/>
      <c r="AL103" s="356"/>
      <c r="AM103" s="367"/>
      <c r="AR103" s="14"/>
      <c r="AS103" s="14"/>
      <c r="AT103" s="14"/>
      <c r="AU103" s="14"/>
      <c r="AV103" s="14"/>
      <c r="AW103" s="14"/>
      <c r="AX103" s="14"/>
      <c r="AY103" s="14"/>
      <c r="BA103" s="369"/>
      <c r="BB103" s="370"/>
      <c r="BC103" s="359"/>
      <c r="BD103" s="359"/>
      <c r="BE103" s="359"/>
      <c r="BF103" s="359"/>
      <c r="BG103" s="507"/>
      <c r="BH103" s="507"/>
      <c r="BI103" s="507"/>
      <c r="BJ103" s="507"/>
      <c r="BK103" s="507"/>
      <c r="BL103" s="507"/>
      <c r="BM103" s="507"/>
      <c r="BN103" s="507"/>
      <c r="BO103" s="507"/>
      <c r="BP103" s="507"/>
    </row>
    <row r="104" spans="27:68" ht="7.5" customHeight="1">
      <c r="AA104" s="666"/>
      <c r="AB104" s="666"/>
      <c r="AC104" s="666"/>
      <c r="AD104" s="666"/>
      <c r="AE104" s="666"/>
      <c r="AF104" s="666"/>
      <c r="AG104" s="666"/>
      <c r="AH104" s="666"/>
      <c r="AI104" s="666"/>
      <c r="BG104" s="507"/>
      <c r="BH104" s="507"/>
      <c r="BI104" s="507"/>
      <c r="BJ104" s="507"/>
      <c r="BK104" s="507"/>
      <c r="BL104" s="507"/>
      <c r="BM104" s="507"/>
      <c r="BN104" s="507"/>
      <c r="BO104" s="507"/>
      <c r="BP104" s="507"/>
    </row>
    <row r="105" spans="27:68" ht="7.5" customHeight="1">
      <c r="AA105" s="666"/>
      <c r="AB105" s="666"/>
      <c r="AC105" s="666"/>
      <c r="AD105" s="666"/>
      <c r="AE105" s="666"/>
      <c r="AF105" s="666"/>
      <c r="AG105" s="666"/>
      <c r="AH105" s="666"/>
      <c r="AI105" s="666"/>
      <c r="BG105" s="507"/>
      <c r="BH105" s="507"/>
      <c r="BI105" s="507"/>
      <c r="BJ105" s="507"/>
      <c r="BK105" s="507"/>
      <c r="BL105" s="507"/>
      <c r="BM105" s="507"/>
      <c r="BN105" s="507"/>
      <c r="BO105" s="507"/>
      <c r="BP105" s="507"/>
    </row>
    <row r="106" spans="1:135" s="14" customFormat="1" ht="7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</row>
    <row r="107" spans="1:127" s="14" customFormat="1" ht="7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</row>
    <row r="108" spans="1:113" s="14" customFormat="1" ht="7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6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</row>
    <row r="109" spans="1:113" s="14" customFormat="1" ht="7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6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</row>
    <row r="110" spans="1:112" s="14" customFormat="1" ht="7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6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:113" s="14" customFormat="1" ht="7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6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</row>
    <row r="114" ht="7.5" customHeight="1">
      <c r="DJ114" s="2"/>
    </row>
    <row r="115" ht="7.5" customHeight="1">
      <c r="A115" s="14"/>
    </row>
    <row r="116" ht="7.5" customHeight="1">
      <c r="A116" s="14"/>
    </row>
    <row r="117" ht="7.5" customHeight="1">
      <c r="A117" s="14"/>
    </row>
    <row r="118" ht="7.5" customHeight="1">
      <c r="A118" s="14"/>
    </row>
    <row r="119" ht="7.5" customHeight="1">
      <c r="A119" s="14"/>
    </row>
    <row r="120" ht="7.5" customHeight="1">
      <c r="A120" s="14"/>
    </row>
    <row r="121" ht="7.5" customHeight="1">
      <c r="A121" s="14"/>
    </row>
    <row r="122" ht="7.5" customHeight="1">
      <c r="A122" s="14"/>
    </row>
    <row r="124" ht="7.5" customHeight="1">
      <c r="BX124" s="6"/>
    </row>
    <row r="125" ht="7.5" customHeight="1">
      <c r="BX125" s="6"/>
    </row>
    <row r="126" ht="7.5" customHeight="1">
      <c r="BX126" s="6"/>
    </row>
    <row r="127" ht="7.5" customHeight="1">
      <c r="BX127" s="6"/>
    </row>
    <row r="128" ht="7.5" customHeight="1">
      <c r="BX128" s="6"/>
    </row>
    <row r="129" ht="7.5" customHeight="1">
      <c r="BX129" s="6"/>
    </row>
    <row r="130" spans="1:78" ht="7.5" customHeight="1">
      <c r="A130" s="14"/>
      <c r="BX130" s="6"/>
      <c r="BZ130" s="2"/>
    </row>
    <row r="131" spans="1:111" ht="7.5" customHeight="1">
      <c r="A131" s="14"/>
      <c r="BX131" s="6"/>
      <c r="CY131" s="2"/>
      <c r="CZ131" s="10"/>
      <c r="DA131" s="10"/>
      <c r="DB131" s="10"/>
      <c r="DC131" s="10"/>
      <c r="DD131" s="10"/>
      <c r="DE131" s="10"/>
      <c r="DF131" s="10"/>
      <c r="DG131" s="10"/>
    </row>
    <row r="132" spans="1:77" ht="7.5" customHeight="1">
      <c r="A132" s="14"/>
      <c r="BX132" s="6"/>
      <c r="BY132" s="2"/>
    </row>
    <row r="133" spans="1:76" ht="7.5" customHeight="1">
      <c r="A133" s="14"/>
      <c r="BX133" s="6"/>
    </row>
    <row r="134" spans="2:84" s="14" customFormat="1" ht="7.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6"/>
      <c r="BY134" s="3"/>
      <c r="BZ134" s="3"/>
      <c r="CA134" s="3"/>
      <c r="CB134" s="3"/>
      <c r="CC134" s="3"/>
      <c r="CD134" s="3"/>
      <c r="CE134" s="3"/>
      <c r="CF134" s="3"/>
    </row>
    <row r="135" spans="2:120" s="14" customFormat="1" ht="7.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6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</row>
    <row r="136" spans="2:127" s="14" customFormat="1" ht="7.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</row>
    <row r="137" spans="2:119" s="14" customFormat="1" ht="7.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</row>
    <row r="138" spans="1:105" s="14" customFormat="1" ht="7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</row>
    <row r="139" spans="1:105" s="14" customFormat="1" ht="7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</row>
    <row r="140" spans="1:105" s="14" customFormat="1" ht="7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</row>
    <row r="141" spans="1:105" s="14" customFormat="1" ht="7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</row>
    <row r="142" spans="85:105" ht="7.5" customHeight="1"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</row>
    <row r="144" ht="7.5" customHeight="1">
      <c r="DD144" s="2"/>
    </row>
    <row r="148" spans="78:84" ht="7.5" customHeight="1">
      <c r="BZ148" s="2"/>
      <c r="CA148" s="2"/>
      <c r="CB148" s="2"/>
      <c r="CC148" s="2"/>
      <c r="CE148" s="14"/>
      <c r="CF148" s="14"/>
    </row>
    <row r="149" spans="1:95" s="14" customFormat="1" ht="7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2"/>
      <c r="CA149" s="2"/>
      <c r="CB149" s="2"/>
      <c r="CC149" s="2"/>
      <c r="CD149" s="2"/>
      <c r="CE149" s="2"/>
      <c r="CF149" s="2"/>
      <c r="CG149" s="2"/>
      <c r="CJ149" s="3"/>
      <c r="CK149" s="3"/>
      <c r="CL149" s="3"/>
      <c r="CM149" s="3"/>
      <c r="CN149" s="3"/>
      <c r="CO149" s="3"/>
      <c r="CP149" s="3"/>
      <c r="CQ149" s="3"/>
    </row>
    <row r="150" spans="1:108" s="14" customFormat="1" ht="7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</row>
    <row r="151" spans="1:117" s="14" customFormat="1" ht="7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</row>
    <row r="152" spans="1:122" s="14" customFormat="1" ht="7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2"/>
      <c r="CA152" s="2"/>
      <c r="CB152" s="2"/>
      <c r="CC152" s="2"/>
      <c r="CD152" s="2"/>
      <c r="CE152" s="2"/>
      <c r="CF152" s="2"/>
      <c r="CG152" s="2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</row>
    <row r="153" spans="1:109" s="14" customFormat="1" ht="7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2"/>
      <c r="CA153" s="2"/>
      <c r="CB153" s="2"/>
      <c r="CC153" s="2"/>
      <c r="CD153" s="2"/>
      <c r="CE153" s="2"/>
      <c r="CF153" s="2"/>
      <c r="CG153" s="2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2"/>
    </row>
    <row r="154" spans="1:109" s="14" customFormat="1" ht="7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2"/>
      <c r="CA154" s="2"/>
      <c r="CB154" s="2"/>
      <c r="CC154" s="2"/>
      <c r="CD154" s="2"/>
      <c r="CE154" s="2"/>
      <c r="CF154" s="2"/>
      <c r="CG154" s="2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2"/>
    </row>
    <row r="155" spans="1:109" s="14" customFormat="1" ht="7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2"/>
      <c r="CA155" s="2"/>
      <c r="CB155" s="2"/>
      <c r="CC155" s="2"/>
      <c r="CD155" s="2"/>
      <c r="CE155" s="2"/>
      <c r="CF155" s="2"/>
      <c r="CG155" s="2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</row>
    <row r="156" spans="1:109" s="14" customFormat="1" ht="7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2"/>
      <c r="CA156" s="2"/>
      <c r="CB156" s="2"/>
      <c r="CC156" s="2"/>
      <c r="CD156" s="2"/>
      <c r="CE156" s="2"/>
      <c r="CF156" s="2"/>
      <c r="CG156" s="2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3"/>
    </row>
    <row r="157" spans="78:109" ht="7.5" customHeight="1">
      <c r="BZ157" s="2"/>
      <c r="CA157" s="2"/>
      <c r="CB157" s="2"/>
      <c r="CC157" s="2"/>
      <c r="CD157" s="2"/>
      <c r="CE157" s="2"/>
      <c r="CF157" s="2"/>
      <c r="CG157" s="2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2"/>
    </row>
    <row r="158" spans="78:109" ht="7.5" customHeight="1">
      <c r="BZ158" s="2"/>
      <c r="CA158" s="2"/>
      <c r="CB158" s="2"/>
      <c r="CC158" s="2"/>
      <c r="CD158" s="2"/>
      <c r="CE158" s="2"/>
      <c r="CF158" s="2"/>
      <c r="CG158" s="2"/>
      <c r="DE158" s="2"/>
    </row>
    <row r="159" spans="78:109" ht="7.5" customHeight="1">
      <c r="BZ159" s="2"/>
      <c r="CA159" s="2"/>
      <c r="CB159" s="2"/>
      <c r="CC159" s="2"/>
      <c r="CD159" s="2"/>
      <c r="CE159" s="2"/>
      <c r="CF159" s="2"/>
      <c r="CG159" s="2"/>
      <c r="DE159" s="2"/>
    </row>
    <row r="160" spans="78:85" ht="7.5" customHeight="1">
      <c r="BZ160" s="2"/>
      <c r="CA160" s="2"/>
      <c r="CB160" s="2"/>
      <c r="CC160" s="2"/>
      <c r="CD160" s="2"/>
      <c r="CE160" s="2"/>
      <c r="CF160" s="2"/>
      <c r="CG160" s="2"/>
    </row>
    <row r="161" spans="78:82" ht="7.5" customHeight="1">
      <c r="BZ161" s="2"/>
      <c r="CA161" s="2"/>
      <c r="CB161" s="2"/>
      <c r="CC161" s="2"/>
      <c r="CD161" s="2"/>
    </row>
    <row r="162" ht="7.5" customHeight="1">
      <c r="CD162" s="2"/>
    </row>
  </sheetData>
  <sheetProtection/>
  <mergeCells count="357">
    <mergeCell ref="AN60:AQ61"/>
    <mergeCell ref="AZ60:BA61"/>
    <mergeCell ref="AN68:AQ69"/>
    <mergeCell ref="AN94:AQ95"/>
    <mergeCell ref="AZ68:BA69"/>
    <mergeCell ref="AG76:AP79"/>
    <mergeCell ref="AG80:AP83"/>
    <mergeCell ref="AV64:AV65"/>
    <mergeCell ref="AX64:AY65"/>
    <mergeCell ref="AN87:BB89"/>
    <mergeCell ref="AW95:AX97"/>
    <mergeCell ref="BC87:BU89"/>
    <mergeCell ref="BG90:BP93"/>
    <mergeCell ref="BB93:BF94"/>
    <mergeCell ref="AV98:AV99"/>
    <mergeCell ref="AX98:AY99"/>
    <mergeCell ref="AA94:AI97"/>
    <mergeCell ref="BG94:BP97"/>
    <mergeCell ref="AA98:AI101"/>
    <mergeCell ref="BG98:BP101"/>
    <mergeCell ref="BB101:BC102"/>
    <mergeCell ref="AA102:AI105"/>
    <mergeCell ref="BG102:BP105"/>
    <mergeCell ref="AJ92:AM95"/>
    <mergeCell ref="AZ96:AZ99"/>
    <mergeCell ref="AN97:AQ99"/>
    <mergeCell ref="AA90:AI93"/>
    <mergeCell ref="BG68:BP71"/>
    <mergeCell ref="CC24:CF25"/>
    <mergeCell ref="BZ22:CB23"/>
    <mergeCell ref="CC22:CF23"/>
    <mergeCell ref="BQ22:BX25"/>
    <mergeCell ref="BG56:BP59"/>
    <mergeCell ref="BG60:BP63"/>
    <mergeCell ref="C50:CM50"/>
    <mergeCell ref="J51:BS51"/>
    <mergeCell ref="S37:Z40"/>
    <mergeCell ref="C35:E36"/>
    <mergeCell ref="E3:BY3"/>
    <mergeCell ref="C1:BY2"/>
    <mergeCell ref="C8:AP9"/>
    <mergeCell ref="F39:J39"/>
    <mergeCell ref="F37:J38"/>
    <mergeCell ref="AV39:AZ39"/>
    <mergeCell ref="BL22:BL24"/>
    <mergeCell ref="C37:E38"/>
    <mergeCell ref="BZ18:CB19"/>
    <mergeCell ref="BZ20:CB21"/>
    <mergeCell ref="BM33:BP35"/>
    <mergeCell ref="BY37:CB39"/>
    <mergeCell ref="BU37:BX39"/>
    <mergeCell ref="BT37:BT39"/>
    <mergeCell ref="O37:R39"/>
    <mergeCell ref="CC18:CF19"/>
    <mergeCell ref="BZ14:CB15"/>
    <mergeCell ref="BQ14:BS16"/>
    <mergeCell ref="W14:Z16"/>
    <mergeCell ref="AA14:AC16"/>
    <mergeCell ref="AS39:AU40"/>
    <mergeCell ref="AI14:AI15"/>
    <mergeCell ref="BI18:BP21"/>
    <mergeCell ref="BQ18:BS20"/>
    <mergeCell ref="BI10:BP11"/>
    <mergeCell ref="BQ10:BX11"/>
    <mergeCell ref="AK10:AP11"/>
    <mergeCell ref="AA12:AH13"/>
    <mergeCell ref="BY18:BY19"/>
    <mergeCell ref="CH37:CJ38"/>
    <mergeCell ref="CH35:CJ36"/>
    <mergeCell ref="AR37:AR38"/>
    <mergeCell ref="AS37:AU38"/>
    <mergeCell ref="AV37:AZ38"/>
    <mergeCell ref="CK35:CN36"/>
    <mergeCell ref="BU33:BX35"/>
    <mergeCell ref="BY33:CB35"/>
    <mergeCell ref="BI33:BK35"/>
    <mergeCell ref="CG35:CG36"/>
    <mergeCell ref="CD37:CF39"/>
    <mergeCell ref="CG37:CG38"/>
    <mergeCell ref="CC37:CC39"/>
    <mergeCell ref="CG39:CG40"/>
    <mergeCell ref="CK33:CN34"/>
    <mergeCell ref="F33:J34"/>
    <mergeCell ref="V33:V35"/>
    <mergeCell ref="K31:R32"/>
    <mergeCell ref="S31:Z32"/>
    <mergeCell ref="F35:J35"/>
    <mergeCell ref="K33:R36"/>
    <mergeCell ref="C29:J32"/>
    <mergeCell ref="K29:R30"/>
    <mergeCell ref="C33:E34"/>
    <mergeCell ref="W33:Z35"/>
    <mergeCell ref="C24:E25"/>
    <mergeCell ref="AE18:AH20"/>
    <mergeCell ref="F24:J24"/>
    <mergeCell ref="F22:J23"/>
    <mergeCell ref="W22:Z24"/>
    <mergeCell ref="O22:R24"/>
    <mergeCell ref="N22:N24"/>
    <mergeCell ref="AA22:AH25"/>
    <mergeCell ref="F20:J20"/>
    <mergeCell ref="N18:N20"/>
    <mergeCell ref="K18:M20"/>
    <mergeCell ref="F18:J19"/>
    <mergeCell ref="C18:E19"/>
    <mergeCell ref="C20:E21"/>
    <mergeCell ref="BM41:BP43"/>
    <mergeCell ref="BQ41:BX44"/>
    <mergeCell ref="S22:U24"/>
    <mergeCell ref="AM39:AP40"/>
    <mergeCell ref="BE18:BH20"/>
    <mergeCell ref="AR18:AR19"/>
    <mergeCell ref="CK41:CN42"/>
    <mergeCell ref="CH41:CJ42"/>
    <mergeCell ref="CH39:CJ40"/>
    <mergeCell ref="V14:V16"/>
    <mergeCell ref="AD14:AD16"/>
    <mergeCell ref="AD18:AD20"/>
    <mergeCell ref="S18:Z21"/>
    <mergeCell ref="CK39:CN40"/>
    <mergeCell ref="S29:Z30"/>
    <mergeCell ref="AA18:AC20"/>
    <mergeCell ref="CK43:CN44"/>
    <mergeCell ref="BI37:BP40"/>
    <mergeCell ref="BQ37:BS39"/>
    <mergeCell ref="W41:Z43"/>
    <mergeCell ref="AA41:AH44"/>
    <mergeCell ref="BA22:BC24"/>
    <mergeCell ref="AV33:AZ34"/>
    <mergeCell ref="AV35:AZ35"/>
    <mergeCell ref="AV24:AZ24"/>
    <mergeCell ref="CK37:CN38"/>
    <mergeCell ref="AE37:AH39"/>
    <mergeCell ref="AM35:AP36"/>
    <mergeCell ref="AA31:AH32"/>
    <mergeCell ref="AE14:AH16"/>
    <mergeCell ref="AS33:AU34"/>
    <mergeCell ref="AS35:AU36"/>
    <mergeCell ref="AI16:AI17"/>
    <mergeCell ref="AM18:AP19"/>
    <mergeCell ref="AM24:AP25"/>
    <mergeCell ref="AM37:AP38"/>
    <mergeCell ref="AV20:AZ20"/>
    <mergeCell ref="BE22:BH24"/>
    <mergeCell ref="BA18:BC20"/>
    <mergeCell ref="AS22:AU23"/>
    <mergeCell ref="BM14:BP16"/>
    <mergeCell ref="AS18:AU19"/>
    <mergeCell ref="AV18:AZ19"/>
    <mergeCell ref="AS14:AU15"/>
    <mergeCell ref="AM14:AP15"/>
    <mergeCell ref="AJ16:AL17"/>
    <mergeCell ref="AI10:AI11"/>
    <mergeCell ref="CA10:CF11"/>
    <mergeCell ref="BY12:BZ13"/>
    <mergeCell ref="CA12:CF13"/>
    <mergeCell ref="AM16:AP17"/>
    <mergeCell ref="BI14:BK16"/>
    <mergeCell ref="BI12:BP13"/>
    <mergeCell ref="AJ14:AL15"/>
    <mergeCell ref="BQ12:BX13"/>
    <mergeCell ref="BY16:BY17"/>
    <mergeCell ref="AI12:AJ13"/>
    <mergeCell ref="AV14:AZ15"/>
    <mergeCell ref="BA14:BH17"/>
    <mergeCell ref="AS16:AU17"/>
    <mergeCell ref="BA12:BH13"/>
    <mergeCell ref="AR14:AR15"/>
    <mergeCell ref="AV16:AZ16"/>
    <mergeCell ref="AS10:AZ13"/>
    <mergeCell ref="BA10:BH11"/>
    <mergeCell ref="C10:J13"/>
    <mergeCell ref="K10:R11"/>
    <mergeCell ref="S10:Z11"/>
    <mergeCell ref="S12:Z13"/>
    <mergeCell ref="K12:R13"/>
    <mergeCell ref="AA10:AH11"/>
    <mergeCell ref="AK12:AP13"/>
    <mergeCell ref="C14:E15"/>
    <mergeCell ref="S14:U16"/>
    <mergeCell ref="C16:E17"/>
    <mergeCell ref="F14:J15"/>
    <mergeCell ref="F16:J16"/>
    <mergeCell ref="K14:R17"/>
    <mergeCell ref="CH33:CJ34"/>
    <mergeCell ref="AS43:AU44"/>
    <mergeCell ref="BE37:BH39"/>
    <mergeCell ref="AS41:AU42"/>
    <mergeCell ref="AV41:AZ42"/>
    <mergeCell ref="CI29:CN30"/>
    <mergeCell ref="BY31:CF32"/>
    <mergeCell ref="CG31:CH32"/>
    <mergeCell ref="CI31:CN32"/>
    <mergeCell ref="BY29:CF30"/>
    <mergeCell ref="BI41:BK43"/>
    <mergeCell ref="AR45:AR46"/>
    <mergeCell ref="AJ41:AL42"/>
    <mergeCell ref="AA68:AI71"/>
    <mergeCell ref="AA60:AI63"/>
    <mergeCell ref="AA64:AI67"/>
    <mergeCell ref="C47:AG48"/>
    <mergeCell ref="AA56:AI59"/>
    <mergeCell ref="C41:E42"/>
    <mergeCell ref="F41:J42"/>
    <mergeCell ref="K41:M43"/>
    <mergeCell ref="BE45:BH47"/>
    <mergeCell ref="BI45:BK47"/>
    <mergeCell ref="BG64:BP67"/>
    <mergeCell ref="CH43:CJ44"/>
    <mergeCell ref="BU45:BX47"/>
    <mergeCell ref="BY45:CF48"/>
    <mergeCell ref="CG45:CG46"/>
    <mergeCell ref="CG47:CG48"/>
    <mergeCell ref="CC41:CC43"/>
    <mergeCell ref="BB66:BE69"/>
    <mergeCell ref="BD45:BD47"/>
    <mergeCell ref="AV47:AZ47"/>
    <mergeCell ref="BY41:CB43"/>
    <mergeCell ref="CD41:CF43"/>
    <mergeCell ref="AJ66:AM69"/>
    <mergeCell ref="BB58:BF61"/>
    <mergeCell ref="AK52:BC55"/>
    <mergeCell ref="AJ58:AM61"/>
    <mergeCell ref="AM41:AP42"/>
    <mergeCell ref="AW62:AX63"/>
    <mergeCell ref="CK45:CN46"/>
    <mergeCell ref="CH47:CJ48"/>
    <mergeCell ref="CK47:CN48"/>
    <mergeCell ref="CH45:CJ46"/>
    <mergeCell ref="AS45:AU46"/>
    <mergeCell ref="AS48:AU48"/>
    <mergeCell ref="AS47:AU47"/>
    <mergeCell ref="BM45:BP47"/>
    <mergeCell ref="BQ45:BS47"/>
    <mergeCell ref="AV48:AZ48"/>
    <mergeCell ref="AS20:AU21"/>
    <mergeCell ref="AM20:AP21"/>
    <mergeCell ref="AM22:AP23"/>
    <mergeCell ref="AJ24:AL25"/>
    <mergeCell ref="C27:AP28"/>
    <mergeCell ref="AS24:AU25"/>
    <mergeCell ref="AR22:AR23"/>
    <mergeCell ref="K22:M24"/>
    <mergeCell ref="C22:E23"/>
    <mergeCell ref="O18:R20"/>
    <mergeCell ref="AJ20:AL21"/>
    <mergeCell ref="AJ22:AL23"/>
    <mergeCell ref="AJ33:AL34"/>
    <mergeCell ref="AJ35:AL36"/>
    <mergeCell ref="AK29:AP30"/>
    <mergeCell ref="AM33:AP34"/>
    <mergeCell ref="V22:V24"/>
    <mergeCell ref="AI18:AI19"/>
    <mergeCell ref="AK31:AP32"/>
    <mergeCell ref="S41:U43"/>
    <mergeCell ref="AI20:AI21"/>
    <mergeCell ref="AJ18:AL19"/>
    <mergeCell ref="AD33:AD35"/>
    <mergeCell ref="AI22:AI23"/>
    <mergeCell ref="K37:M39"/>
    <mergeCell ref="AA29:AH30"/>
    <mergeCell ref="AI37:AI38"/>
    <mergeCell ref="AI31:AJ32"/>
    <mergeCell ref="AI29:AI30"/>
    <mergeCell ref="C43:E44"/>
    <mergeCell ref="F43:J43"/>
    <mergeCell ref="AS8:CE9"/>
    <mergeCell ref="AS27:CG28"/>
    <mergeCell ref="BY20:BY21"/>
    <mergeCell ref="BY22:BY23"/>
    <mergeCell ref="BY24:BY25"/>
    <mergeCell ref="BZ24:CB25"/>
    <mergeCell ref="BY10:BY11"/>
    <mergeCell ref="BY14:BY15"/>
    <mergeCell ref="CC14:CF15"/>
    <mergeCell ref="BA45:BC47"/>
    <mergeCell ref="BL45:BL47"/>
    <mergeCell ref="BT45:BT47"/>
    <mergeCell ref="AV45:AZ46"/>
    <mergeCell ref="CG41:CG42"/>
    <mergeCell ref="BL33:BL35"/>
    <mergeCell ref="BL41:BL43"/>
    <mergeCell ref="CG43:CG44"/>
    <mergeCell ref="CC33:CC35"/>
    <mergeCell ref="BT14:BT16"/>
    <mergeCell ref="BT18:BT20"/>
    <mergeCell ref="BT33:BT35"/>
    <mergeCell ref="BQ29:BX30"/>
    <mergeCell ref="BQ31:BX32"/>
    <mergeCell ref="BU14:BX16"/>
    <mergeCell ref="BU18:BX20"/>
    <mergeCell ref="CC16:CF17"/>
    <mergeCell ref="BI29:BP30"/>
    <mergeCell ref="BI31:BP32"/>
    <mergeCell ref="BM22:BP24"/>
    <mergeCell ref="CG29:CG30"/>
    <mergeCell ref="CG33:CG34"/>
    <mergeCell ref="CD33:CF35"/>
    <mergeCell ref="CC20:CF21"/>
    <mergeCell ref="BL14:BL16"/>
    <mergeCell ref="BZ16:CB17"/>
    <mergeCell ref="AR33:AR34"/>
    <mergeCell ref="AS29:AZ32"/>
    <mergeCell ref="AV22:AZ23"/>
    <mergeCell ref="BI22:BK24"/>
    <mergeCell ref="BQ33:BS35"/>
    <mergeCell ref="A14:A15"/>
    <mergeCell ref="BD18:BD20"/>
    <mergeCell ref="BD22:BD24"/>
    <mergeCell ref="AE33:AH35"/>
    <mergeCell ref="AA33:AC35"/>
    <mergeCell ref="AD37:AD39"/>
    <mergeCell ref="AI24:AI25"/>
    <mergeCell ref="A33:A34"/>
    <mergeCell ref="A18:A19"/>
    <mergeCell ref="A22:A23"/>
    <mergeCell ref="S33:U35"/>
    <mergeCell ref="C39:E40"/>
    <mergeCell ref="AI39:AI40"/>
    <mergeCell ref="AI35:AI36"/>
    <mergeCell ref="AI33:AI34"/>
    <mergeCell ref="BD41:BD43"/>
    <mergeCell ref="BA31:BH32"/>
    <mergeCell ref="BA29:BH30"/>
    <mergeCell ref="BA33:BH36"/>
    <mergeCell ref="BA41:BC43"/>
    <mergeCell ref="BA37:BC39"/>
    <mergeCell ref="BE41:BH43"/>
    <mergeCell ref="BD37:BD39"/>
    <mergeCell ref="A41:A42"/>
    <mergeCell ref="B14:B15"/>
    <mergeCell ref="B18:B19"/>
    <mergeCell ref="B22:B23"/>
    <mergeCell ref="B33:B34"/>
    <mergeCell ref="B37:B38"/>
    <mergeCell ref="B41:B42"/>
    <mergeCell ref="A37:A38"/>
    <mergeCell ref="N37:N39"/>
    <mergeCell ref="N41:N43"/>
    <mergeCell ref="V41:V43"/>
    <mergeCell ref="AM43:AP44"/>
    <mergeCell ref="AI43:AI44"/>
    <mergeCell ref="AR41:AR42"/>
    <mergeCell ref="O41:R43"/>
    <mergeCell ref="AJ39:AL40"/>
    <mergeCell ref="AA37:AC39"/>
    <mergeCell ref="AJ37:AL38"/>
    <mergeCell ref="A4:AB7"/>
    <mergeCell ref="BI4:CE7"/>
    <mergeCell ref="AN62:AQ65"/>
    <mergeCell ref="AZ62:AZ65"/>
    <mergeCell ref="AV78:AV81"/>
    <mergeCell ref="AS72:AZ74"/>
    <mergeCell ref="AI41:AI42"/>
    <mergeCell ref="AJ43:AL44"/>
    <mergeCell ref="AV43:AZ43"/>
    <mergeCell ref="AW80:AY81"/>
  </mergeCells>
  <conditionalFormatting sqref="BT26:BW26 AD26:AQ26">
    <cfRule type="expression" priority="1" dxfId="37" stopIfTrue="1">
      <formula>"2位"</formula>
    </cfRule>
    <cfRule type="expression" priority="2" dxfId="38" stopIfTrue="1">
      <formula>"1位"</formula>
    </cfRule>
  </conditionalFormatting>
  <conditionalFormatting sqref="V14 S17:AH17 AD14 K14:S14 C16 AA14 C24 C20 K15:R17 AD33 K33:S33 C35 AA33 C43 C39 K34:R36 V33 S36:AH36 BL14 BI17:BX17 BT14 BA14:BI14 AS16 BQ14 AS24 AS20 BA15:BH17">
    <cfRule type="expression" priority="3" dxfId="39" stopIfTrue="1">
      <formula>$AM$17=2</formula>
    </cfRule>
    <cfRule type="expression" priority="4" dxfId="40" stopIfTrue="1">
      <formula>$AM$17=1</formula>
    </cfRule>
  </conditionalFormatting>
  <conditionalFormatting sqref="K18 AA21:AH21 N18 S18:AA18 AD18 S19:Z21 K21:R21 K37 AA40:AH40 N37 S37:AA37 AD37 S38:Z40 K40:R40 BA18 BQ21:BX21 BD18 BI18:BQ18 BT18 BI19:BP21 BA21:BH21">
    <cfRule type="expression" priority="5" dxfId="39" stopIfTrue="1">
      <formula>$AM$21=2</formula>
    </cfRule>
    <cfRule type="expression" priority="6" dxfId="40" stopIfTrue="1">
      <formula>$AM$21=1</formula>
    </cfRule>
  </conditionalFormatting>
  <conditionalFormatting sqref="K22 N22 S22 V22 AA22:AH25 K25:Z25 K41 N41 S41 V41 AA41:AH44 K44:Z44 BA22 BD22 BI22 BL22 BQ22:BX25 BA25:BP25">
    <cfRule type="expression" priority="7" dxfId="39" stopIfTrue="1">
      <formula>$AM$25=2</formula>
    </cfRule>
    <cfRule type="expression" priority="8" dxfId="40" stopIfTrue="1">
      <formula>$AM$25=1</formula>
    </cfRule>
  </conditionalFormatting>
  <conditionalFormatting sqref="BT45 BD45 BL45 BA45 BI45 BQ45 BY45:CF48 BA48:BX48">
    <cfRule type="expression" priority="9" dxfId="39" stopIfTrue="1">
      <formula>$AV$28=2</formula>
    </cfRule>
    <cfRule type="expression" priority="10" dxfId="40" stopIfTrue="1">
      <formula>$AV$28=1</formula>
    </cfRule>
  </conditionalFormatting>
  <conditionalFormatting sqref="BT33 BA33:BI33 AS45 CD34:CF36 AS35 BQ33 AS43 BY33 AS39 CC33:CF33 BA34:BH36 BI36:CC36 BL33">
    <cfRule type="expression" priority="11" dxfId="39" stopIfTrue="1">
      <formula>$AV$17=2</formula>
    </cfRule>
    <cfRule type="expression" priority="12" dxfId="40" stopIfTrue="1">
      <formula>$AV$17=1</formula>
    </cfRule>
  </conditionalFormatting>
  <conditionalFormatting sqref="BA37 CC37:CF37 CD38:CF40 BQ40:CC40 BD37 BI37:BQ37 BT37 BY37 BI38:BP40 BA40:BH40">
    <cfRule type="expression" priority="13" dxfId="39" stopIfTrue="1">
      <formula>$AV$21=2</formula>
    </cfRule>
    <cfRule type="expression" priority="14" dxfId="40" stopIfTrue="1">
      <formula>$AV$21=1</formula>
    </cfRule>
  </conditionalFormatting>
  <conditionalFormatting sqref="BA41 BD41 BI41 CC41:CF41 CD42:CF44 BY44:CC44 BL41 BQ41:BY41 BQ42:BX44 BA44:BP44">
    <cfRule type="expression" priority="15" dxfId="39" stopIfTrue="1">
      <formula>$AV$25=2</formula>
    </cfRule>
    <cfRule type="expression" priority="16" dxfId="40" stopIfTrue="1">
      <formula>$AV$25=1</formula>
    </cfRule>
  </conditionalFormatting>
  <conditionalFormatting sqref="AV35">
    <cfRule type="expression" priority="17" dxfId="39" stopIfTrue="1">
      <formula>$AM$17=2</formula>
    </cfRule>
    <cfRule type="expression" priority="18" dxfId="40" stopIfTrue="1">
      <formula>$AM$17=1</formula>
    </cfRule>
  </conditionalFormatting>
  <conditionalFormatting sqref="F16">
    <cfRule type="expression" priority="19" dxfId="39" stopIfTrue="1">
      <formula>$AM$17=2</formula>
    </cfRule>
    <cfRule type="expression" priority="20" dxfId="40" stopIfTrue="1">
      <formula>$AM$17=1</formula>
    </cfRule>
  </conditionalFormatting>
  <conditionalFormatting sqref="F35">
    <cfRule type="expression" priority="21" dxfId="39" stopIfTrue="1">
      <formula>$AM$17=2</formula>
    </cfRule>
    <cfRule type="expression" priority="22" dxfId="40" stopIfTrue="1">
      <formula>$AM$17=1</formula>
    </cfRule>
  </conditionalFormatting>
  <conditionalFormatting sqref="AV16">
    <cfRule type="expression" priority="23" dxfId="39" stopIfTrue="1">
      <formula>$AM$17=2</formula>
    </cfRule>
    <cfRule type="expression" priority="24" dxfId="40" stopIfTrue="1">
      <formula>$AM$17=1</formula>
    </cfRule>
  </conditionalFormatting>
  <printOptions/>
  <pageMargins left="0" right="0" top="0" bottom="0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31"/>
  <sheetViews>
    <sheetView zoomScaleSheetLayoutView="100" zoomScalePageLayoutView="0" workbookViewId="0" topLeftCell="A113">
      <selection activeCell="V149" sqref="V149"/>
    </sheetView>
  </sheetViews>
  <sheetFormatPr defaultColWidth="16.125" defaultRowHeight="13.5" customHeight="1"/>
  <cols>
    <col min="1" max="1" width="10.75390625" style="87" customWidth="1"/>
    <col min="2" max="2" width="7.75390625" style="71" customWidth="1"/>
    <col min="3" max="9" width="2.00390625" style="71" hidden="1" customWidth="1"/>
    <col min="10" max="11" width="2.00390625" style="75" hidden="1" customWidth="1"/>
    <col min="12" max="15" width="2.00390625" style="71" hidden="1" customWidth="1"/>
    <col min="16" max="17" width="7.75390625" style="71" customWidth="1"/>
    <col min="18" max="20" width="4.875" style="105" customWidth="1"/>
    <col min="21" max="16384" width="16.125" style="105" customWidth="1"/>
  </cols>
  <sheetData>
    <row r="1" spans="1:12" ht="13.5">
      <c r="A1" s="71"/>
      <c r="B1" s="752" t="s">
        <v>142</v>
      </c>
      <c r="C1" s="752"/>
      <c r="D1" s="753" t="s">
        <v>143</v>
      </c>
      <c r="E1" s="753"/>
      <c r="F1" s="753"/>
      <c r="G1" s="753"/>
      <c r="H1" s="71" t="s">
        <v>144</v>
      </c>
      <c r="I1" s="754" t="s">
        <v>145</v>
      </c>
      <c r="J1" s="754"/>
      <c r="K1" s="754"/>
      <c r="L1" s="72"/>
    </row>
    <row r="2" spans="1:12" ht="13.5">
      <c r="A2" s="71"/>
      <c r="B2" s="752"/>
      <c r="C2" s="752"/>
      <c r="D2" s="753"/>
      <c r="E2" s="753"/>
      <c r="F2" s="753"/>
      <c r="G2" s="753"/>
      <c r="H2" s="73">
        <f>COUNTIF(M5:M36,"東近江市")</f>
        <v>1</v>
      </c>
      <c r="I2" s="755"/>
      <c r="J2" s="755"/>
      <c r="K2" s="755"/>
      <c r="L2" s="72"/>
    </row>
    <row r="3" spans="1:17" ht="12" customHeight="1">
      <c r="A3" s="105"/>
      <c r="B3" s="109" t="s">
        <v>146</v>
      </c>
      <c r="C3" s="109"/>
      <c r="D3" s="104" t="s">
        <v>147</v>
      </c>
      <c r="E3" s="105"/>
      <c r="F3" s="106"/>
      <c r="G3" s="105"/>
      <c r="H3" s="105"/>
      <c r="I3" s="756">
        <f>H2/COUNTA(M5:M36)</f>
        <v>0.03125</v>
      </c>
      <c r="J3" s="756"/>
      <c r="K3" s="756"/>
      <c r="L3" s="106"/>
      <c r="M3" s="105"/>
      <c r="N3" s="105"/>
      <c r="O3" s="105"/>
      <c r="P3" s="105"/>
      <c r="Q3" s="105"/>
    </row>
    <row r="4" spans="1:17" ht="12" customHeight="1">
      <c r="A4" s="105"/>
      <c r="B4" s="757" t="s">
        <v>148</v>
      </c>
      <c r="C4" s="757"/>
      <c r="D4" s="105" t="s">
        <v>149</v>
      </c>
      <c r="E4" s="105"/>
      <c r="F4" s="106"/>
      <c r="G4" s="105" t="str">
        <f>B4&amp;C4</f>
        <v>アビックＢＢ</v>
      </c>
      <c r="H4" s="105"/>
      <c r="I4" s="105"/>
      <c r="J4" s="110"/>
      <c r="K4" s="111">
        <f>IF(J4="","",(2012-J4))</f>
      </c>
      <c r="L4" s="106"/>
      <c r="M4" s="105"/>
      <c r="N4" s="105"/>
      <c r="O4" s="105"/>
      <c r="P4" s="105"/>
      <c r="Q4" s="105"/>
    </row>
    <row r="5" spans="1:17" ht="12" customHeight="1">
      <c r="A5" s="105" t="s">
        <v>150</v>
      </c>
      <c r="B5" s="109" t="s">
        <v>81</v>
      </c>
      <c r="C5" s="109" t="s">
        <v>151</v>
      </c>
      <c r="D5" s="105" t="str">
        <f aca="true" t="shared" si="0" ref="D5:D36">$B$4</f>
        <v>アビックＢＢ</v>
      </c>
      <c r="E5" s="105"/>
      <c r="F5" s="106" t="str">
        <f>A5</f>
        <v>あ０１</v>
      </c>
      <c r="G5" s="105" t="str">
        <f>B5&amp;C5</f>
        <v>西川昌一</v>
      </c>
      <c r="H5" s="117" t="str">
        <f>$B$4</f>
        <v>アビックＢＢ</v>
      </c>
      <c r="I5" s="117" t="s">
        <v>73</v>
      </c>
      <c r="J5" s="114">
        <v>1970</v>
      </c>
      <c r="K5" s="111">
        <f>IF(J5="","",(2023-J5))</f>
        <v>53</v>
      </c>
      <c r="L5" s="106" t="str">
        <f aca="true" t="shared" si="1" ref="L5:L36">IF(G5="","",IF(COUNTIF($G$1:$G$567,G5)&gt;1,"2重登録","OK"))</f>
        <v>OK</v>
      </c>
      <c r="M5" s="109" t="s">
        <v>112</v>
      </c>
      <c r="N5" s="105"/>
      <c r="O5" s="105"/>
      <c r="P5" s="105"/>
      <c r="Q5" s="105"/>
    </row>
    <row r="6" spans="1:17" ht="12" customHeight="1">
      <c r="A6" s="105" t="s">
        <v>152</v>
      </c>
      <c r="B6" s="105" t="s">
        <v>153</v>
      </c>
      <c r="C6" s="105" t="s">
        <v>154</v>
      </c>
      <c r="D6" s="105" t="str">
        <f t="shared" si="0"/>
        <v>アビックＢＢ</v>
      </c>
      <c r="E6" s="105"/>
      <c r="F6" s="105" t="str">
        <f>A6</f>
        <v>あ０２</v>
      </c>
      <c r="G6" s="105" t="str">
        <f>B6&amp;C6</f>
        <v>青木重之</v>
      </c>
      <c r="H6" s="117" t="str">
        <f aca="true" t="shared" si="2" ref="H6:H36">$B$4</f>
        <v>アビックＢＢ</v>
      </c>
      <c r="I6" s="117" t="s">
        <v>73</v>
      </c>
      <c r="J6" s="110">
        <v>1971</v>
      </c>
      <c r="K6" s="111">
        <f>IF(J6="","",(2023-J6))</f>
        <v>52</v>
      </c>
      <c r="L6" s="106" t="str">
        <f t="shared" si="1"/>
        <v>OK</v>
      </c>
      <c r="M6" s="109" t="s">
        <v>103</v>
      </c>
      <c r="N6" s="105"/>
      <c r="O6" s="105"/>
      <c r="P6" s="105"/>
      <c r="Q6" s="105"/>
    </row>
    <row r="7" spans="1:17" ht="12" customHeight="1">
      <c r="A7" s="105" t="s">
        <v>155</v>
      </c>
      <c r="B7" s="109" t="s">
        <v>6</v>
      </c>
      <c r="C7" s="109" t="s">
        <v>7</v>
      </c>
      <c r="D7" s="105" t="str">
        <f t="shared" si="0"/>
        <v>アビックＢＢ</v>
      </c>
      <c r="E7" s="105"/>
      <c r="F7" s="106" t="str">
        <f>A7</f>
        <v>あ０３</v>
      </c>
      <c r="G7" s="105" t="str">
        <f>B7&amp;C7</f>
        <v>安達隆一</v>
      </c>
      <c r="H7" s="117" t="str">
        <f t="shared" si="2"/>
        <v>アビックＢＢ</v>
      </c>
      <c r="I7" s="117" t="s">
        <v>73</v>
      </c>
      <c r="J7" s="114">
        <v>1970</v>
      </c>
      <c r="K7" s="111">
        <f aca="true" t="shared" si="3" ref="K7:K34">IF(J7="","",(2023-J7))</f>
        <v>53</v>
      </c>
      <c r="L7" s="106" t="str">
        <f t="shared" si="1"/>
        <v>OK</v>
      </c>
      <c r="M7" s="109" t="s">
        <v>138</v>
      </c>
      <c r="N7" s="105"/>
      <c r="O7" s="105"/>
      <c r="P7" s="105"/>
      <c r="Q7" s="105"/>
    </row>
    <row r="8" spans="1:17" ht="12" customHeight="1">
      <c r="A8" s="105" t="s">
        <v>156</v>
      </c>
      <c r="B8" s="109" t="s">
        <v>157</v>
      </c>
      <c r="C8" s="109" t="s">
        <v>158</v>
      </c>
      <c r="D8" s="105" t="str">
        <f t="shared" si="0"/>
        <v>アビックＢＢ</v>
      </c>
      <c r="E8" s="105"/>
      <c r="F8" s="106" t="str">
        <f aca="true" t="shared" si="4" ref="F8:F36">A8</f>
        <v>あ０４</v>
      </c>
      <c r="G8" s="105" t="str">
        <f aca="true" t="shared" si="5" ref="G8:G36">B8&amp;C8</f>
        <v>上原義弘</v>
      </c>
      <c r="H8" s="117" t="str">
        <f t="shared" si="2"/>
        <v>アビックＢＢ</v>
      </c>
      <c r="I8" s="117" t="s">
        <v>73</v>
      </c>
      <c r="J8" s="114">
        <v>1974</v>
      </c>
      <c r="K8" s="111">
        <f t="shared" si="3"/>
        <v>49</v>
      </c>
      <c r="L8" s="106" t="str">
        <f t="shared" si="1"/>
        <v>OK</v>
      </c>
      <c r="M8" s="109" t="s">
        <v>112</v>
      </c>
      <c r="N8" s="105"/>
      <c r="O8" s="105"/>
      <c r="P8" s="105"/>
      <c r="Q8" s="105"/>
    </row>
    <row r="9" spans="1:17" ht="12" customHeight="1">
      <c r="A9" s="105" t="s">
        <v>159</v>
      </c>
      <c r="B9" s="109" t="s">
        <v>654</v>
      </c>
      <c r="C9" s="109" t="s">
        <v>538</v>
      </c>
      <c r="D9" s="105" t="str">
        <f t="shared" si="0"/>
        <v>アビックＢＢ</v>
      </c>
      <c r="E9" s="105"/>
      <c r="F9" s="106" t="str">
        <f t="shared" si="4"/>
        <v>あ０５</v>
      </c>
      <c r="G9" s="105" t="str">
        <f t="shared" si="5"/>
        <v>寺村浩一</v>
      </c>
      <c r="H9" s="117" t="str">
        <f t="shared" si="2"/>
        <v>アビックＢＢ</v>
      </c>
      <c r="I9" s="117" t="s">
        <v>73</v>
      </c>
      <c r="J9" s="114">
        <v>1968</v>
      </c>
      <c r="K9" s="111">
        <f t="shared" si="3"/>
        <v>55</v>
      </c>
      <c r="L9" s="106" t="str">
        <f t="shared" si="1"/>
        <v>OK</v>
      </c>
      <c r="M9" s="109" t="s">
        <v>648</v>
      </c>
      <c r="N9" s="105"/>
      <c r="O9" s="105"/>
      <c r="P9" s="105"/>
      <c r="Q9" s="105"/>
    </row>
    <row r="10" spans="1:17" ht="12" customHeight="1">
      <c r="A10" s="105" t="s">
        <v>160</v>
      </c>
      <c r="B10" s="109" t="s">
        <v>161</v>
      </c>
      <c r="C10" s="109" t="s">
        <v>162</v>
      </c>
      <c r="D10" s="105" t="str">
        <f t="shared" si="0"/>
        <v>アビックＢＢ</v>
      </c>
      <c r="E10" s="105"/>
      <c r="F10" s="106" t="str">
        <f t="shared" si="4"/>
        <v>あ０６</v>
      </c>
      <c r="G10" s="105" t="str">
        <f t="shared" si="5"/>
        <v>谷崎真也</v>
      </c>
      <c r="H10" s="117" t="str">
        <f t="shared" si="2"/>
        <v>アビックＢＢ</v>
      </c>
      <c r="I10" s="117" t="s">
        <v>73</v>
      </c>
      <c r="J10" s="114">
        <v>1972</v>
      </c>
      <c r="K10" s="111">
        <f t="shared" si="3"/>
        <v>51</v>
      </c>
      <c r="L10" s="106" t="str">
        <f t="shared" si="1"/>
        <v>OK</v>
      </c>
      <c r="M10" s="109" t="s">
        <v>138</v>
      </c>
      <c r="N10" s="105"/>
      <c r="O10" s="105"/>
      <c r="P10" s="105"/>
      <c r="Q10" s="105"/>
    </row>
    <row r="11" spans="1:17" ht="12" customHeight="1">
      <c r="A11" s="105" t="s">
        <v>163</v>
      </c>
      <c r="B11" s="109" t="s">
        <v>655</v>
      </c>
      <c r="C11" s="109" t="s">
        <v>656</v>
      </c>
      <c r="D11" s="105" t="str">
        <f t="shared" si="0"/>
        <v>アビックＢＢ</v>
      </c>
      <c r="E11" s="105"/>
      <c r="F11" s="106" t="str">
        <f t="shared" si="4"/>
        <v>あ０７</v>
      </c>
      <c r="G11" s="105" t="str">
        <f t="shared" si="5"/>
        <v>廣瀬淳</v>
      </c>
      <c r="H11" s="117" t="str">
        <f t="shared" si="2"/>
        <v>アビックＢＢ</v>
      </c>
      <c r="I11" s="117" t="s">
        <v>73</v>
      </c>
      <c r="J11" s="114">
        <v>1961</v>
      </c>
      <c r="K11" s="111">
        <f t="shared" si="3"/>
        <v>62</v>
      </c>
      <c r="L11" s="106" t="str">
        <f t="shared" si="1"/>
        <v>OK</v>
      </c>
      <c r="M11" s="109" t="s">
        <v>112</v>
      </c>
      <c r="N11" s="105"/>
      <c r="O11" s="105"/>
      <c r="P11" s="105"/>
      <c r="Q11" s="105"/>
    </row>
    <row r="12" spans="1:17" ht="12" customHeight="1">
      <c r="A12" s="105" t="s">
        <v>164</v>
      </c>
      <c r="B12" s="131" t="s">
        <v>165</v>
      </c>
      <c r="C12" s="131" t="s">
        <v>134</v>
      </c>
      <c r="D12" s="105" t="str">
        <f t="shared" si="0"/>
        <v>アビックＢＢ</v>
      </c>
      <c r="E12" s="105"/>
      <c r="F12" s="106" t="str">
        <f t="shared" si="4"/>
        <v>あ０８</v>
      </c>
      <c r="G12" s="105" t="str">
        <f t="shared" si="5"/>
        <v>齋田優子</v>
      </c>
      <c r="H12" s="117" t="str">
        <f t="shared" si="2"/>
        <v>アビックＢＢ</v>
      </c>
      <c r="I12" s="187" t="s">
        <v>9</v>
      </c>
      <c r="J12" s="114">
        <v>1970</v>
      </c>
      <c r="K12" s="111">
        <f t="shared" si="3"/>
        <v>53</v>
      </c>
      <c r="L12" s="106" t="str">
        <f t="shared" si="1"/>
        <v>OK</v>
      </c>
      <c r="M12" s="109" t="s">
        <v>112</v>
      </c>
      <c r="N12" s="105"/>
      <c r="O12" s="105"/>
      <c r="P12" s="105"/>
      <c r="Q12" s="105"/>
    </row>
    <row r="13" spans="1:17" ht="12" customHeight="1">
      <c r="A13" s="105" t="s">
        <v>166</v>
      </c>
      <c r="B13" s="109" t="s">
        <v>167</v>
      </c>
      <c r="C13" s="109" t="s">
        <v>168</v>
      </c>
      <c r="D13" s="105" t="str">
        <f t="shared" si="0"/>
        <v>アビックＢＢ</v>
      </c>
      <c r="E13" s="105"/>
      <c r="F13" s="106" t="str">
        <f t="shared" si="4"/>
        <v>あ０９</v>
      </c>
      <c r="G13" s="105" t="str">
        <f t="shared" si="5"/>
        <v>平居崇</v>
      </c>
      <c r="H13" s="117" t="str">
        <f t="shared" si="2"/>
        <v>アビックＢＢ</v>
      </c>
      <c r="I13" s="117" t="s">
        <v>73</v>
      </c>
      <c r="J13" s="114">
        <v>1972</v>
      </c>
      <c r="K13" s="111">
        <f t="shared" si="3"/>
        <v>51</v>
      </c>
      <c r="L13" s="106" t="str">
        <f t="shared" si="1"/>
        <v>OK</v>
      </c>
      <c r="M13" s="109" t="s">
        <v>169</v>
      </c>
      <c r="N13" s="105"/>
      <c r="O13" s="105"/>
      <c r="P13" s="105"/>
      <c r="Q13" s="105"/>
    </row>
    <row r="14" spans="1:17" ht="12" customHeight="1">
      <c r="A14" s="105" t="s">
        <v>170</v>
      </c>
      <c r="B14" s="109" t="s">
        <v>171</v>
      </c>
      <c r="C14" s="109" t="s">
        <v>172</v>
      </c>
      <c r="D14" s="105" t="str">
        <f t="shared" si="0"/>
        <v>アビックＢＢ</v>
      </c>
      <c r="E14" s="105"/>
      <c r="F14" s="106" t="str">
        <f t="shared" si="4"/>
        <v>あ１０</v>
      </c>
      <c r="G14" s="105" t="str">
        <f t="shared" si="5"/>
        <v>大林弘典</v>
      </c>
      <c r="H14" s="117" t="str">
        <f t="shared" si="2"/>
        <v>アビックＢＢ</v>
      </c>
      <c r="I14" s="117" t="s">
        <v>73</v>
      </c>
      <c r="J14" s="114">
        <v>1989</v>
      </c>
      <c r="K14" s="111">
        <f t="shared" si="3"/>
        <v>34</v>
      </c>
      <c r="L14" s="106" t="str">
        <f t="shared" si="1"/>
        <v>OK</v>
      </c>
      <c r="M14" s="109" t="s">
        <v>125</v>
      </c>
      <c r="N14" s="105"/>
      <c r="O14" s="105"/>
      <c r="P14" s="105"/>
      <c r="Q14" s="105"/>
    </row>
    <row r="15" spans="1:17" ht="12" customHeight="1">
      <c r="A15" s="105" t="s">
        <v>173</v>
      </c>
      <c r="B15" s="120" t="s">
        <v>174</v>
      </c>
      <c r="C15" s="131" t="s">
        <v>175</v>
      </c>
      <c r="D15" s="105" t="str">
        <f t="shared" si="0"/>
        <v>アビックＢＢ</v>
      </c>
      <c r="E15" s="105"/>
      <c r="F15" s="106" t="str">
        <f t="shared" si="4"/>
        <v>あ１１</v>
      </c>
      <c r="G15" s="105" t="str">
        <f t="shared" si="5"/>
        <v>野方華子</v>
      </c>
      <c r="H15" s="117" t="str">
        <f t="shared" si="2"/>
        <v>アビックＢＢ</v>
      </c>
      <c r="I15" s="187" t="s">
        <v>9</v>
      </c>
      <c r="J15" s="114">
        <v>1968</v>
      </c>
      <c r="K15" s="111">
        <f t="shared" si="3"/>
        <v>55</v>
      </c>
      <c r="L15" s="106" t="str">
        <f t="shared" si="1"/>
        <v>OK</v>
      </c>
      <c r="M15" s="109" t="s">
        <v>127</v>
      </c>
      <c r="N15" s="105"/>
      <c r="O15" s="105"/>
      <c r="P15" s="105"/>
      <c r="Q15" s="105"/>
    </row>
    <row r="16" spans="1:17" ht="12" customHeight="1">
      <c r="A16" s="105" t="s">
        <v>176</v>
      </c>
      <c r="B16" s="131" t="s">
        <v>177</v>
      </c>
      <c r="C16" s="131" t="s">
        <v>178</v>
      </c>
      <c r="D16" s="105" t="str">
        <f t="shared" si="0"/>
        <v>アビックＢＢ</v>
      </c>
      <c r="E16" s="105"/>
      <c r="F16" s="106" t="str">
        <f t="shared" si="4"/>
        <v>あ１２</v>
      </c>
      <c r="G16" s="105" t="str">
        <f t="shared" si="5"/>
        <v>西山抄千代</v>
      </c>
      <c r="H16" s="117" t="str">
        <f t="shared" si="2"/>
        <v>アビックＢＢ</v>
      </c>
      <c r="I16" s="187" t="s">
        <v>9</v>
      </c>
      <c r="J16" s="114">
        <v>1972</v>
      </c>
      <c r="K16" s="111">
        <f t="shared" si="3"/>
        <v>51</v>
      </c>
      <c r="L16" s="106" t="str">
        <f t="shared" si="1"/>
        <v>OK</v>
      </c>
      <c r="M16" s="109" t="s">
        <v>126</v>
      </c>
      <c r="N16" s="105"/>
      <c r="O16" s="105"/>
      <c r="P16" s="105"/>
      <c r="Q16" s="105"/>
    </row>
    <row r="17" spans="1:17" ht="12" customHeight="1">
      <c r="A17" s="105" t="s">
        <v>179</v>
      </c>
      <c r="B17" s="131" t="s">
        <v>135</v>
      </c>
      <c r="C17" s="131" t="s">
        <v>136</v>
      </c>
      <c r="D17" s="105" t="str">
        <f t="shared" si="0"/>
        <v>アビックＢＢ</v>
      </c>
      <c r="E17" s="105"/>
      <c r="F17" s="106" t="str">
        <f t="shared" si="4"/>
        <v>あ１３</v>
      </c>
      <c r="G17" s="105" t="str">
        <f t="shared" si="5"/>
        <v>三原啓子</v>
      </c>
      <c r="H17" s="117" t="str">
        <f t="shared" si="2"/>
        <v>アビックＢＢ</v>
      </c>
      <c r="I17" s="187" t="s">
        <v>9</v>
      </c>
      <c r="J17" s="114">
        <v>1964</v>
      </c>
      <c r="K17" s="111">
        <f t="shared" si="3"/>
        <v>59</v>
      </c>
      <c r="L17" s="106" t="str">
        <f t="shared" si="1"/>
        <v>OK</v>
      </c>
      <c r="M17" s="109" t="s">
        <v>112</v>
      </c>
      <c r="N17" s="105"/>
      <c r="O17" s="105"/>
      <c r="P17" s="105"/>
      <c r="Q17" s="105"/>
    </row>
    <row r="18" spans="1:17" ht="12" customHeight="1">
      <c r="A18" s="105" t="s">
        <v>180</v>
      </c>
      <c r="B18" s="109" t="s">
        <v>181</v>
      </c>
      <c r="C18" s="109" t="s">
        <v>182</v>
      </c>
      <c r="D18" s="105" t="str">
        <f t="shared" si="0"/>
        <v>アビックＢＢ</v>
      </c>
      <c r="E18" s="105"/>
      <c r="F18" s="106" t="str">
        <f t="shared" si="4"/>
        <v>あ１４</v>
      </c>
      <c r="G18" s="105" t="str">
        <f t="shared" si="5"/>
        <v>落合良弘</v>
      </c>
      <c r="H18" s="117" t="str">
        <f t="shared" si="2"/>
        <v>アビックＢＢ</v>
      </c>
      <c r="I18" s="117" t="s">
        <v>73</v>
      </c>
      <c r="J18" s="114">
        <v>1968</v>
      </c>
      <c r="K18" s="111">
        <f t="shared" si="3"/>
        <v>55</v>
      </c>
      <c r="L18" s="106" t="str">
        <f t="shared" si="1"/>
        <v>OK</v>
      </c>
      <c r="M18" s="109" t="s">
        <v>125</v>
      </c>
      <c r="N18" s="105"/>
      <c r="O18" s="105"/>
      <c r="P18" s="105"/>
      <c r="Q18" s="105"/>
    </row>
    <row r="19" spans="1:13" ht="12" customHeight="1">
      <c r="A19" s="105" t="s">
        <v>183</v>
      </c>
      <c r="B19" s="109" t="s">
        <v>184</v>
      </c>
      <c r="C19" s="109" t="s">
        <v>185</v>
      </c>
      <c r="D19" s="105" t="str">
        <f t="shared" si="0"/>
        <v>アビックＢＢ</v>
      </c>
      <c r="F19" s="106" t="str">
        <f t="shared" si="4"/>
        <v>あ１５</v>
      </c>
      <c r="G19" s="105" t="str">
        <f t="shared" si="5"/>
        <v>中山泰嘉</v>
      </c>
      <c r="H19" s="117" t="str">
        <f t="shared" si="2"/>
        <v>アビックＢＢ</v>
      </c>
      <c r="I19" s="117" t="s">
        <v>73</v>
      </c>
      <c r="J19" s="114">
        <v>1964</v>
      </c>
      <c r="K19" s="111">
        <f t="shared" si="3"/>
        <v>59</v>
      </c>
      <c r="L19" s="106" t="str">
        <f t="shared" si="1"/>
        <v>OK</v>
      </c>
      <c r="M19" s="109" t="s">
        <v>112</v>
      </c>
    </row>
    <row r="20" spans="1:14" ht="12" customHeight="1">
      <c r="A20" s="105" t="s">
        <v>186</v>
      </c>
      <c r="B20" s="105" t="s">
        <v>657</v>
      </c>
      <c r="C20" s="105" t="s">
        <v>658</v>
      </c>
      <c r="D20" s="105" t="str">
        <f t="shared" si="0"/>
        <v>アビックＢＢ</v>
      </c>
      <c r="E20" s="105"/>
      <c r="F20" s="105" t="str">
        <f t="shared" si="4"/>
        <v>あ１６</v>
      </c>
      <c r="G20" s="105" t="str">
        <f t="shared" si="5"/>
        <v>松前満</v>
      </c>
      <c r="H20" s="117" t="str">
        <f t="shared" si="2"/>
        <v>アビックＢＢ</v>
      </c>
      <c r="I20" s="117" t="s">
        <v>73</v>
      </c>
      <c r="J20" s="188">
        <v>1973</v>
      </c>
      <c r="K20" s="111">
        <f>IF(J20="","",(2023-J20))</f>
        <v>50</v>
      </c>
      <c r="L20" s="106" t="str">
        <f t="shared" si="1"/>
        <v>OK</v>
      </c>
      <c r="M20" s="109" t="s">
        <v>112</v>
      </c>
      <c r="N20" s="189"/>
    </row>
    <row r="21" spans="1:13" ht="12" customHeight="1">
      <c r="A21" s="190" t="s">
        <v>187</v>
      </c>
      <c r="B21" s="191" t="s">
        <v>94</v>
      </c>
      <c r="C21" s="191" t="s">
        <v>188</v>
      </c>
      <c r="D21" s="105" t="str">
        <f t="shared" si="0"/>
        <v>アビックＢＢ</v>
      </c>
      <c r="E21" s="192"/>
      <c r="F21" s="190" t="str">
        <f t="shared" si="4"/>
        <v>あ１７</v>
      </c>
      <c r="G21" s="190" t="str">
        <f t="shared" si="5"/>
        <v>松井傳樹 </v>
      </c>
      <c r="H21" s="117" t="str">
        <f t="shared" si="2"/>
        <v>アビックＢＢ</v>
      </c>
      <c r="I21" s="122" t="s">
        <v>0</v>
      </c>
      <c r="J21" s="188">
        <v>1987</v>
      </c>
      <c r="K21" s="111">
        <f t="shared" si="3"/>
        <v>36</v>
      </c>
      <c r="L21" s="191" t="str">
        <f t="shared" si="1"/>
        <v>OK</v>
      </c>
      <c r="M21" s="191" t="s">
        <v>112</v>
      </c>
    </row>
    <row r="22" spans="1:13" ht="12" customHeight="1">
      <c r="A22" s="191" t="s">
        <v>189</v>
      </c>
      <c r="B22" s="193" t="s">
        <v>190</v>
      </c>
      <c r="C22" s="193" t="s">
        <v>191</v>
      </c>
      <c r="D22" s="105" t="str">
        <f t="shared" si="0"/>
        <v>アビックＢＢ</v>
      </c>
      <c r="E22" s="192"/>
      <c r="F22" s="191" t="str">
        <f t="shared" si="4"/>
        <v>あ１８</v>
      </c>
      <c r="G22" s="191" t="str">
        <f t="shared" si="5"/>
        <v>治田紗映子</v>
      </c>
      <c r="H22" s="117" t="str">
        <f t="shared" si="2"/>
        <v>アビックＢＢ</v>
      </c>
      <c r="I22" s="187" t="s">
        <v>9</v>
      </c>
      <c r="J22" s="188">
        <v>1983</v>
      </c>
      <c r="K22" s="111">
        <f t="shared" si="3"/>
        <v>40</v>
      </c>
      <c r="L22" s="191" t="str">
        <f t="shared" si="1"/>
        <v>OK</v>
      </c>
      <c r="M22" s="191" t="s">
        <v>113</v>
      </c>
    </row>
    <row r="23" spans="1:13" ht="12" customHeight="1">
      <c r="A23" s="105" t="s">
        <v>192</v>
      </c>
      <c r="B23" s="191" t="s">
        <v>139</v>
      </c>
      <c r="C23" s="191" t="s">
        <v>193</v>
      </c>
      <c r="D23" s="105" t="str">
        <f t="shared" si="0"/>
        <v>アビックＢＢ</v>
      </c>
      <c r="F23" s="191" t="str">
        <f t="shared" si="4"/>
        <v>あ１９</v>
      </c>
      <c r="G23" s="191" t="str">
        <f t="shared" si="5"/>
        <v>長谷川優</v>
      </c>
      <c r="H23" s="117" t="str">
        <f t="shared" si="2"/>
        <v>アビックＢＢ</v>
      </c>
      <c r="I23" s="122" t="s">
        <v>0</v>
      </c>
      <c r="J23" s="188">
        <v>1973</v>
      </c>
      <c r="K23" s="111">
        <f t="shared" si="3"/>
        <v>50</v>
      </c>
      <c r="L23" s="191" t="str">
        <f t="shared" si="1"/>
        <v>OK</v>
      </c>
      <c r="M23" s="191" t="s">
        <v>138</v>
      </c>
    </row>
    <row r="24" spans="1:13" ht="12" customHeight="1">
      <c r="A24" s="105" t="s">
        <v>194</v>
      </c>
      <c r="B24" s="193" t="s">
        <v>80</v>
      </c>
      <c r="C24" s="193" t="s">
        <v>195</v>
      </c>
      <c r="D24" s="105" t="str">
        <f t="shared" si="0"/>
        <v>アビックＢＢ</v>
      </c>
      <c r="F24" s="191" t="str">
        <f t="shared" si="4"/>
        <v>あ２０</v>
      </c>
      <c r="G24" s="191" t="str">
        <f t="shared" si="5"/>
        <v>成宮まき</v>
      </c>
      <c r="H24" s="117" t="str">
        <f t="shared" si="2"/>
        <v>アビックＢＢ</v>
      </c>
      <c r="I24" s="187" t="s">
        <v>9</v>
      </c>
      <c r="J24" s="188">
        <v>1970</v>
      </c>
      <c r="K24" s="111">
        <f t="shared" si="3"/>
        <v>53</v>
      </c>
      <c r="L24" s="191" t="str">
        <f t="shared" si="1"/>
        <v>OK</v>
      </c>
      <c r="M24" s="109" t="s">
        <v>112</v>
      </c>
    </row>
    <row r="25" spans="1:13" ht="12" customHeight="1">
      <c r="A25" s="105" t="s">
        <v>196</v>
      </c>
      <c r="B25" s="194" t="s">
        <v>82</v>
      </c>
      <c r="C25" s="193" t="s">
        <v>197</v>
      </c>
      <c r="D25" s="105" t="str">
        <f t="shared" si="0"/>
        <v>アビックＢＢ</v>
      </c>
      <c r="F25" s="191" t="str">
        <f t="shared" si="4"/>
        <v>あ２１</v>
      </c>
      <c r="G25" s="191" t="str">
        <f t="shared" si="5"/>
        <v>松本光美</v>
      </c>
      <c r="H25" s="117" t="str">
        <f t="shared" si="2"/>
        <v>アビックＢＢ</v>
      </c>
      <c r="I25" s="187" t="s">
        <v>9</v>
      </c>
      <c r="J25" s="188">
        <v>1971</v>
      </c>
      <c r="K25" s="111">
        <f t="shared" si="3"/>
        <v>52</v>
      </c>
      <c r="L25" s="191" t="str">
        <f t="shared" si="1"/>
        <v>OK</v>
      </c>
      <c r="M25" s="109" t="s">
        <v>103</v>
      </c>
    </row>
    <row r="26" spans="1:13" ht="12" customHeight="1">
      <c r="A26" s="105" t="s">
        <v>198</v>
      </c>
      <c r="B26" s="109" t="s">
        <v>199</v>
      </c>
      <c r="C26" s="109" t="s">
        <v>200</v>
      </c>
      <c r="D26" s="105" t="str">
        <f t="shared" si="0"/>
        <v>アビックＢＢ</v>
      </c>
      <c r="F26" s="106" t="str">
        <f t="shared" si="4"/>
        <v>あ２２</v>
      </c>
      <c r="G26" s="105" t="str">
        <f t="shared" si="5"/>
        <v>草野活地</v>
      </c>
      <c r="H26" s="117" t="str">
        <f t="shared" si="2"/>
        <v>アビックＢＢ</v>
      </c>
      <c r="I26" s="117" t="s">
        <v>73</v>
      </c>
      <c r="J26" s="114">
        <v>1974</v>
      </c>
      <c r="K26" s="111">
        <f t="shared" si="3"/>
        <v>49</v>
      </c>
      <c r="L26" s="106" t="str">
        <f t="shared" si="1"/>
        <v>OK</v>
      </c>
      <c r="M26" s="109" t="s">
        <v>103</v>
      </c>
    </row>
    <row r="27" spans="1:13" ht="12" customHeight="1">
      <c r="A27" s="105" t="s">
        <v>201</v>
      </c>
      <c r="B27" s="109" t="s">
        <v>202</v>
      </c>
      <c r="C27" s="109" t="s">
        <v>203</v>
      </c>
      <c r="D27" s="105" t="str">
        <f t="shared" si="0"/>
        <v>アビックＢＢ</v>
      </c>
      <c r="F27" s="106" t="str">
        <f t="shared" si="4"/>
        <v>あ２３</v>
      </c>
      <c r="G27" s="105" t="str">
        <f t="shared" si="5"/>
        <v>吉川孝次</v>
      </c>
      <c r="H27" s="117" t="str">
        <f t="shared" si="2"/>
        <v>アビックＢＢ</v>
      </c>
      <c r="I27" s="117" t="s">
        <v>73</v>
      </c>
      <c r="J27" s="114">
        <v>1976</v>
      </c>
      <c r="K27" s="111">
        <f t="shared" si="3"/>
        <v>47</v>
      </c>
      <c r="L27" s="106" t="str">
        <f t="shared" si="1"/>
        <v>OK</v>
      </c>
      <c r="M27" s="109" t="s">
        <v>112</v>
      </c>
    </row>
    <row r="28" spans="1:13" ht="12" customHeight="1">
      <c r="A28" s="105" t="s">
        <v>204</v>
      </c>
      <c r="B28" s="109" t="s">
        <v>205</v>
      </c>
      <c r="C28" s="109" t="s">
        <v>206</v>
      </c>
      <c r="D28" s="105" t="str">
        <f t="shared" si="0"/>
        <v>アビックＢＢ</v>
      </c>
      <c r="F28" s="106" t="str">
        <f t="shared" si="4"/>
        <v>あ２４</v>
      </c>
      <c r="G28" s="105" t="str">
        <f t="shared" si="5"/>
        <v>姫田和憲</v>
      </c>
      <c r="H28" s="117" t="str">
        <f t="shared" si="2"/>
        <v>アビックＢＢ</v>
      </c>
      <c r="I28" s="117" t="s">
        <v>73</v>
      </c>
      <c r="J28" s="188">
        <v>1984</v>
      </c>
      <c r="K28" s="111">
        <f t="shared" si="3"/>
        <v>39</v>
      </c>
      <c r="L28" s="106" t="str">
        <f t="shared" si="1"/>
        <v>OK</v>
      </c>
      <c r="M28" s="109" t="s">
        <v>104</v>
      </c>
    </row>
    <row r="29" spans="1:13" ht="12" customHeight="1">
      <c r="A29" s="105" t="s">
        <v>207</v>
      </c>
      <c r="B29" s="109" t="s">
        <v>90</v>
      </c>
      <c r="C29" s="109" t="s">
        <v>91</v>
      </c>
      <c r="D29" s="105" t="str">
        <f t="shared" si="0"/>
        <v>アビックＢＢ</v>
      </c>
      <c r="F29" s="106" t="str">
        <f t="shared" si="4"/>
        <v>あ２５</v>
      </c>
      <c r="G29" s="105" t="str">
        <f t="shared" si="5"/>
        <v>森本進太郎</v>
      </c>
      <c r="H29" s="117" t="str">
        <f t="shared" si="2"/>
        <v>アビックＢＢ</v>
      </c>
      <c r="I29" s="117" t="s">
        <v>73</v>
      </c>
      <c r="J29" s="188">
        <v>1971</v>
      </c>
      <c r="K29" s="111">
        <f t="shared" si="3"/>
        <v>52</v>
      </c>
      <c r="L29" s="106" t="str">
        <f t="shared" si="1"/>
        <v>OK</v>
      </c>
      <c r="M29" s="109" t="s">
        <v>132</v>
      </c>
    </row>
    <row r="30" spans="1:13" ht="12" customHeight="1">
      <c r="A30" s="105" t="s">
        <v>208</v>
      </c>
      <c r="B30" s="109" t="s">
        <v>99</v>
      </c>
      <c r="C30" s="109" t="s">
        <v>209</v>
      </c>
      <c r="D30" s="105" t="str">
        <f t="shared" si="0"/>
        <v>アビックＢＢ</v>
      </c>
      <c r="F30" s="106" t="str">
        <f t="shared" si="4"/>
        <v>あ２６</v>
      </c>
      <c r="G30" s="105" t="str">
        <f t="shared" si="5"/>
        <v>佐藤政之</v>
      </c>
      <c r="H30" s="117" t="str">
        <f t="shared" si="2"/>
        <v>アビックＢＢ</v>
      </c>
      <c r="I30" s="117" t="s">
        <v>73</v>
      </c>
      <c r="J30" s="188">
        <v>1972</v>
      </c>
      <c r="K30" s="111">
        <f t="shared" si="3"/>
        <v>51</v>
      </c>
      <c r="L30" s="106" t="str">
        <f t="shared" si="1"/>
        <v>OK</v>
      </c>
      <c r="M30" s="109" t="s">
        <v>210</v>
      </c>
    </row>
    <row r="31" spans="1:13" ht="12" customHeight="1">
      <c r="A31" s="105" t="s">
        <v>211</v>
      </c>
      <c r="B31" s="109" t="s">
        <v>88</v>
      </c>
      <c r="C31" s="109" t="s">
        <v>212</v>
      </c>
      <c r="D31" s="105" t="str">
        <f t="shared" si="0"/>
        <v>アビックＢＢ</v>
      </c>
      <c r="F31" s="106" t="str">
        <f t="shared" si="4"/>
        <v>あ２７</v>
      </c>
      <c r="G31" s="105" t="str">
        <f t="shared" si="5"/>
        <v>中村亨</v>
      </c>
      <c r="H31" s="117" t="str">
        <f t="shared" si="2"/>
        <v>アビックＢＢ</v>
      </c>
      <c r="I31" s="117" t="s">
        <v>73</v>
      </c>
      <c r="J31" s="188">
        <v>1969</v>
      </c>
      <c r="K31" s="111">
        <f t="shared" si="3"/>
        <v>54</v>
      </c>
      <c r="L31" s="106" t="str">
        <f t="shared" si="1"/>
        <v>OK</v>
      </c>
      <c r="M31" s="109" t="s">
        <v>104</v>
      </c>
    </row>
    <row r="32" spans="1:13" ht="12" customHeight="1">
      <c r="A32" s="105" t="s">
        <v>659</v>
      </c>
      <c r="B32" s="120" t="s">
        <v>660</v>
      </c>
      <c r="C32" s="120" t="s">
        <v>661</v>
      </c>
      <c r="D32" s="105" t="str">
        <f t="shared" si="0"/>
        <v>アビックＢＢ</v>
      </c>
      <c r="F32" s="106" t="str">
        <f t="shared" si="4"/>
        <v>あ２８</v>
      </c>
      <c r="G32" s="105" t="str">
        <f t="shared" si="5"/>
        <v>堅田瑞木</v>
      </c>
      <c r="H32" s="117" t="str">
        <f t="shared" si="2"/>
        <v>アビックＢＢ</v>
      </c>
      <c r="I32" s="187" t="s">
        <v>9</v>
      </c>
      <c r="J32" s="188">
        <v>1996</v>
      </c>
      <c r="K32" s="111">
        <f t="shared" si="3"/>
        <v>27</v>
      </c>
      <c r="L32" s="106" t="str">
        <f t="shared" si="1"/>
        <v>OK</v>
      </c>
      <c r="M32" s="109" t="s">
        <v>104</v>
      </c>
    </row>
    <row r="33" spans="1:13" ht="12" customHeight="1">
      <c r="A33" s="105" t="s">
        <v>662</v>
      </c>
      <c r="B33" s="120" t="s">
        <v>663</v>
      </c>
      <c r="C33" s="120" t="s">
        <v>664</v>
      </c>
      <c r="D33" s="105" t="str">
        <f t="shared" si="0"/>
        <v>アビックＢＢ</v>
      </c>
      <c r="F33" s="106" t="str">
        <f t="shared" si="4"/>
        <v>あ２９</v>
      </c>
      <c r="G33" s="105" t="str">
        <f t="shared" si="5"/>
        <v>大脇和世</v>
      </c>
      <c r="H33" s="117" t="str">
        <f t="shared" si="2"/>
        <v>アビックＢＢ</v>
      </c>
      <c r="I33" s="187" t="s">
        <v>9</v>
      </c>
      <c r="J33" s="188">
        <v>1970</v>
      </c>
      <c r="K33" s="111">
        <f t="shared" si="3"/>
        <v>53</v>
      </c>
      <c r="L33" s="106" t="str">
        <f t="shared" si="1"/>
        <v>OK</v>
      </c>
      <c r="M33" s="109" t="s">
        <v>648</v>
      </c>
    </row>
    <row r="34" spans="1:13" ht="12" customHeight="1">
      <c r="A34" s="105" t="s">
        <v>665</v>
      </c>
      <c r="B34" s="120" t="s">
        <v>666</v>
      </c>
      <c r="C34" s="120" t="s">
        <v>667</v>
      </c>
      <c r="D34" s="105" t="str">
        <f t="shared" si="0"/>
        <v>アビックＢＢ</v>
      </c>
      <c r="F34" s="106" t="str">
        <f t="shared" si="4"/>
        <v>あ３０</v>
      </c>
      <c r="G34" s="105" t="str">
        <f t="shared" si="5"/>
        <v>中野美和</v>
      </c>
      <c r="H34" s="117" t="str">
        <f t="shared" si="2"/>
        <v>アビックＢＢ</v>
      </c>
      <c r="I34" s="187" t="s">
        <v>9</v>
      </c>
      <c r="J34" s="188">
        <v>1964</v>
      </c>
      <c r="K34" s="111">
        <f t="shared" si="3"/>
        <v>59</v>
      </c>
      <c r="L34" s="106" t="str">
        <f t="shared" si="1"/>
        <v>OK</v>
      </c>
      <c r="M34" s="109" t="s">
        <v>114</v>
      </c>
    </row>
    <row r="35" spans="1:13" ht="12" customHeight="1">
      <c r="A35" s="105" t="s">
        <v>668</v>
      </c>
      <c r="B35" s="120" t="s">
        <v>669</v>
      </c>
      <c r="C35" s="120" t="s">
        <v>670</v>
      </c>
      <c r="D35" s="105" t="str">
        <f t="shared" si="0"/>
        <v>アビックＢＢ</v>
      </c>
      <c r="F35" s="106" t="str">
        <f t="shared" si="4"/>
        <v>あ３１</v>
      </c>
      <c r="G35" s="105" t="str">
        <f t="shared" si="5"/>
        <v>堀田明子</v>
      </c>
      <c r="H35" s="117" t="str">
        <f t="shared" si="2"/>
        <v>アビックＢＢ</v>
      </c>
      <c r="I35" s="187" t="s">
        <v>9</v>
      </c>
      <c r="J35" s="188">
        <v>1970</v>
      </c>
      <c r="K35" s="111">
        <f>IF(J35="","",(2023-J35))</f>
        <v>53</v>
      </c>
      <c r="L35" s="106" t="str">
        <f t="shared" si="1"/>
        <v>OK</v>
      </c>
      <c r="M35" s="120" t="s">
        <v>4</v>
      </c>
    </row>
    <row r="36" spans="1:13" ht="12" customHeight="1">
      <c r="A36" s="105" t="s">
        <v>671</v>
      </c>
      <c r="B36" s="105" t="s">
        <v>672</v>
      </c>
      <c r="C36" s="105" t="s">
        <v>673</v>
      </c>
      <c r="D36" s="105" t="str">
        <f t="shared" si="0"/>
        <v>アビックＢＢ</v>
      </c>
      <c r="F36" s="106" t="str">
        <f t="shared" si="4"/>
        <v>あ３２</v>
      </c>
      <c r="G36" s="105" t="str">
        <f t="shared" si="5"/>
        <v>法戸義也</v>
      </c>
      <c r="H36" s="117" t="str">
        <f t="shared" si="2"/>
        <v>アビックＢＢ</v>
      </c>
      <c r="I36" s="117" t="s">
        <v>73</v>
      </c>
      <c r="J36" s="188">
        <v>1983</v>
      </c>
      <c r="K36" s="111">
        <f>IF(J36="","",(2023-J36))</f>
        <v>40</v>
      </c>
      <c r="L36" s="106" t="str">
        <f t="shared" si="1"/>
        <v>OK</v>
      </c>
      <c r="M36" s="109" t="s">
        <v>126</v>
      </c>
    </row>
    <row r="37" spans="1:13" ht="12" customHeight="1">
      <c r="A37" s="105"/>
      <c r="B37" s="105"/>
      <c r="C37" s="105"/>
      <c r="D37" s="105"/>
      <c r="F37" s="106"/>
      <c r="G37" s="105"/>
      <c r="H37" s="117"/>
      <c r="I37" s="117"/>
      <c r="J37" s="188"/>
      <c r="K37" s="111"/>
      <c r="L37" s="106"/>
      <c r="M37" s="109"/>
    </row>
    <row r="38" spans="1:13" ht="12" customHeight="1">
      <c r="A38" s="105"/>
      <c r="B38" s="105"/>
      <c r="C38" s="105"/>
      <c r="D38" s="105"/>
      <c r="F38" s="106"/>
      <c r="G38" s="105"/>
      <c r="H38" s="117"/>
      <c r="I38" s="117"/>
      <c r="J38" s="188"/>
      <c r="K38" s="111"/>
      <c r="L38" s="106"/>
      <c r="M38" s="109"/>
    </row>
    <row r="39" spans="1:13" ht="12" customHeight="1">
      <c r="A39" s="105"/>
      <c r="B39" s="105"/>
      <c r="C39" s="105"/>
      <c r="D39" s="105"/>
      <c r="F39" s="106"/>
      <c r="G39" s="105"/>
      <c r="H39" s="117"/>
      <c r="I39" s="117"/>
      <c r="J39" s="188"/>
      <c r="K39" s="111"/>
      <c r="L39" s="106"/>
      <c r="M39" s="109"/>
    </row>
    <row r="40" spans="2:14" ht="12" customHeight="1">
      <c r="B40" s="758" t="s">
        <v>674</v>
      </c>
      <c r="C40" s="758"/>
      <c r="D40" s="759" t="s">
        <v>675</v>
      </c>
      <c r="E40" s="760"/>
      <c r="F40" s="760"/>
      <c r="G40" s="105"/>
      <c r="H40" s="117"/>
      <c r="I40" s="117"/>
      <c r="J40" s="110"/>
      <c r="K40" s="110"/>
      <c r="L40" s="106">
        <f>IF(G40="","",IF(COUNTIF($G$1:$G$6,G40)&gt;1,"2重登録","OK"))</f>
      </c>
      <c r="M40" s="105"/>
      <c r="N40" s="195"/>
    </row>
    <row r="41" spans="1:14" ht="12" customHeight="1">
      <c r="A41" s="105"/>
      <c r="B41" s="758"/>
      <c r="C41" s="758"/>
      <c r="D41" s="760"/>
      <c r="E41" s="760"/>
      <c r="F41" s="760"/>
      <c r="G41" s="105"/>
      <c r="H41" s="105" t="s">
        <v>144</v>
      </c>
      <c r="I41" s="758" t="s">
        <v>145</v>
      </c>
      <c r="J41" s="758"/>
      <c r="K41" s="758"/>
      <c r="L41" s="106"/>
      <c r="M41" s="105"/>
      <c r="N41" s="195"/>
    </row>
    <row r="42" spans="1:14" ht="12" customHeight="1">
      <c r="A42" s="105"/>
      <c r="B42" s="196" t="s">
        <v>676</v>
      </c>
      <c r="C42" s="105"/>
      <c r="D42" s="68" t="s">
        <v>147</v>
      </c>
      <c r="E42" s="105"/>
      <c r="F42" s="105"/>
      <c r="G42" s="105"/>
      <c r="H42" s="107">
        <f>COUNTIF(M44:M75,"東近江市")</f>
        <v>9</v>
      </c>
      <c r="I42" s="756">
        <f>H42/COUNTA(M44:M71)</f>
        <v>0.32142857142857145</v>
      </c>
      <c r="J42" s="756"/>
      <c r="K42" s="756"/>
      <c r="L42" s="106"/>
      <c r="M42" s="105"/>
      <c r="N42" s="195"/>
    </row>
    <row r="43" spans="1:14" ht="12" customHeight="1">
      <c r="A43" s="105"/>
      <c r="B43" s="196" t="s">
        <v>676</v>
      </c>
      <c r="C43" s="196"/>
      <c r="D43" s="125" t="s">
        <v>149</v>
      </c>
      <c r="E43" s="105"/>
      <c r="F43" s="105"/>
      <c r="G43" s="105"/>
      <c r="H43" s="105"/>
      <c r="I43" s="117"/>
      <c r="J43" s="110"/>
      <c r="K43" s="111"/>
      <c r="L43" s="106"/>
      <c r="M43" s="105"/>
      <c r="N43" s="195"/>
    </row>
    <row r="44" spans="1:14" ht="12" customHeight="1">
      <c r="A44" s="67" t="s">
        <v>1019</v>
      </c>
      <c r="B44" s="197" t="s">
        <v>64</v>
      </c>
      <c r="C44" s="197" t="s">
        <v>65</v>
      </c>
      <c r="D44" s="196" t="s">
        <v>676</v>
      </c>
      <c r="E44" s="67"/>
      <c r="F44" s="105" t="str">
        <f aca="true" t="shared" si="6" ref="F44:F53">A44</f>
        <v>あぷ０１</v>
      </c>
      <c r="G44" s="105" t="str">
        <f aca="true" t="shared" si="7" ref="G44:G53">B44&amp;C44</f>
        <v>杉山邦夫</v>
      </c>
      <c r="H44" s="196" t="s">
        <v>676</v>
      </c>
      <c r="I44" s="67" t="s">
        <v>73</v>
      </c>
      <c r="J44" s="67">
        <v>1950</v>
      </c>
      <c r="K44" s="111">
        <f>IF(J44="","",(2023-J44))</f>
        <v>73</v>
      </c>
      <c r="L44" s="106" t="str">
        <f aca="true" t="shared" si="8" ref="L44:L51">IF(G44="","",IF(COUNTIF($G$7:$G$558,G44)&gt;1,"2重登録","OK"))</f>
        <v>OK</v>
      </c>
      <c r="M44" s="67" t="s">
        <v>548</v>
      </c>
      <c r="N44" s="195">
        <v>1</v>
      </c>
    </row>
    <row r="45" spans="1:14" ht="12" customHeight="1">
      <c r="A45" s="67" t="s">
        <v>677</v>
      </c>
      <c r="B45" s="197" t="s">
        <v>51</v>
      </c>
      <c r="C45" s="197" t="s">
        <v>66</v>
      </c>
      <c r="D45" s="196" t="s">
        <v>676</v>
      </c>
      <c r="E45" s="67"/>
      <c r="F45" s="105" t="str">
        <f t="shared" si="6"/>
        <v>あぷ０２</v>
      </c>
      <c r="G45" s="105" t="str">
        <f t="shared" si="7"/>
        <v>川上英二</v>
      </c>
      <c r="H45" s="196" t="s">
        <v>676</v>
      </c>
      <c r="I45" s="67" t="s">
        <v>73</v>
      </c>
      <c r="J45" s="67">
        <v>1963</v>
      </c>
      <c r="K45" s="111">
        <f aca="true" t="shared" si="9" ref="K45:K73">IF(J45="","",(2023-J45))</f>
        <v>60</v>
      </c>
      <c r="L45" s="106" t="str">
        <f t="shared" si="8"/>
        <v>OK</v>
      </c>
      <c r="M45" s="127" t="s">
        <v>497</v>
      </c>
      <c r="N45" s="195">
        <v>2</v>
      </c>
    </row>
    <row r="46" spans="1:14" ht="12" customHeight="1">
      <c r="A46" s="67" t="s">
        <v>1020</v>
      </c>
      <c r="B46" s="197" t="s">
        <v>67</v>
      </c>
      <c r="C46" s="197" t="s">
        <v>68</v>
      </c>
      <c r="D46" s="196" t="s">
        <v>676</v>
      </c>
      <c r="E46" s="67"/>
      <c r="F46" s="105" t="str">
        <f t="shared" si="6"/>
        <v>あぷ０３</v>
      </c>
      <c r="G46" s="105" t="str">
        <f t="shared" si="7"/>
        <v>泉谷純也</v>
      </c>
      <c r="H46" s="196" t="s">
        <v>676</v>
      </c>
      <c r="I46" s="67" t="s">
        <v>73</v>
      </c>
      <c r="J46" s="67">
        <v>1982</v>
      </c>
      <c r="K46" s="111">
        <f t="shared" si="9"/>
        <v>41</v>
      </c>
      <c r="L46" s="106" t="str">
        <f t="shared" si="8"/>
        <v>OK</v>
      </c>
      <c r="M46" s="127" t="s">
        <v>497</v>
      </c>
      <c r="N46" s="195">
        <v>3</v>
      </c>
    </row>
    <row r="47" spans="1:14" ht="12" customHeight="1">
      <c r="A47" s="67" t="s">
        <v>1017</v>
      </c>
      <c r="B47" s="197" t="s">
        <v>62</v>
      </c>
      <c r="C47" s="197" t="s">
        <v>69</v>
      </c>
      <c r="D47" s="196" t="s">
        <v>676</v>
      </c>
      <c r="E47" s="67"/>
      <c r="F47" s="105" t="str">
        <f t="shared" si="6"/>
        <v>あぷ０４</v>
      </c>
      <c r="G47" s="105" t="str">
        <f t="shared" si="7"/>
        <v>浅田隆昭</v>
      </c>
      <c r="H47" s="196" t="s">
        <v>676</v>
      </c>
      <c r="I47" s="67" t="s">
        <v>73</v>
      </c>
      <c r="J47" s="67">
        <v>1964</v>
      </c>
      <c r="K47" s="111">
        <f t="shared" si="9"/>
        <v>59</v>
      </c>
      <c r="L47" s="106" t="str">
        <f t="shared" si="8"/>
        <v>OK</v>
      </c>
      <c r="M47" s="67" t="s">
        <v>513</v>
      </c>
      <c r="N47" s="195">
        <v>4</v>
      </c>
    </row>
    <row r="48" spans="1:14" ht="12" customHeight="1">
      <c r="A48" s="67" t="s">
        <v>1021</v>
      </c>
      <c r="B48" s="197" t="s">
        <v>549</v>
      </c>
      <c r="C48" s="197" t="s">
        <v>550</v>
      </c>
      <c r="D48" s="196" t="s">
        <v>676</v>
      </c>
      <c r="E48" s="67"/>
      <c r="F48" s="105" t="str">
        <f t="shared" si="6"/>
        <v>あぷ０５</v>
      </c>
      <c r="G48" s="105" t="str">
        <f t="shared" si="7"/>
        <v>森永洋介</v>
      </c>
      <c r="H48" s="196" t="s">
        <v>676</v>
      </c>
      <c r="I48" s="67" t="s">
        <v>73</v>
      </c>
      <c r="J48" s="67">
        <v>1986</v>
      </c>
      <c r="K48" s="111">
        <f t="shared" si="9"/>
        <v>37</v>
      </c>
      <c r="L48" s="106" t="str">
        <f t="shared" si="8"/>
        <v>OK</v>
      </c>
      <c r="M48" s="67" t="s">
        <v>282</v>
      </c>
      <c r="N48" s="195">
        <v>5</v>
      </c>
    </row>
    <row r="49" spans="1:14" ht="12" customHeight="1">
      <c r="A49" s="67" t="s">
        <v>1022</v>
      </c>
      <c r="B49" s="197" t="s">
        <v>551</v>
      </c>
      <c r="C49" s="197" t="s">
        <v>552</v>
      </c>
      <c r="D49" s="196" t="s">
        <v>676</v>
      </c>
      <c r="E49" s="67"/>
      <c r="F49" s="105" t="str">
        <f t="shared" si="6"/>
        <v>あぷ０６</v>
      </c>
      <c r="G49" s="105" t="str">
        <f t="shared" si="7"/>
        <v>辰巳悟朗</v>
      </c>
      <c r="H49" s="196" t="s">
        <v>676</v>
      </c>
      <c r="I49" s="67" t="s">
        <v>73</v>
      </c>
      <c r="J49" s="67">
        <v>1974</v>
      </c>
      <c r="K49" s="111">
        <f t="shared" si="9"/>
        <v>49</v>
      </c>
      <c r="L49" s="106" t="str">
        <f t="shared" si="8"/>
        <v>OK</v>
      </c>
      <c r="M49" s="67" t="s">
        <v>140</v>
      </c>
      <c r="N49" s="195">
        <v>6</v>
      </c>
    </row>
    <row r="50" spans="1:14" ht="12" customHeight="1">
      <c r="A50" s="67" t="s">
        <v>1023</v>
      </c>
      <c r="B50" s="198" t="s">
        <v>678</v>
      </c>
      <c r="C50" s="198" t="s">
        <v>679</v>
      </c>
      <c r="D50" s="196" t="s">
        <v>676</v>
      </c>
      <c r="F50" s="105" t="str">
        <f t="shared" si="6"/>
        <v>あぷ０７</v>
      </c>
      <c r="G50" s="109" t="str">
        <f t="shared" si="7"/>
        <v>川上美弥子</v>
      </c>
      <c r="H50" s="196" t="s">
        <v>676</v>
      </c>
      <c r="I50" s="198" t="s">
        <v>74</v>
      </c>
      <c r="J50" s="68">
        <v>1971</v>
      </c>
      <c r="K50" s="111">
        <f t="shared" si="9"/>
        <v>52</v>
      </c>
      <c r="L50" s="68" t="str">
        <f t="shared" si="8"/>
        <v>OK</v>
      </c>
      <c r="M50" s="199" t="s">
        <v>497</v>
      </c>
      <c r="N50" s="195">
        <v>7</v>
      </c>
    </row>
    <row r="51" spans="1:14" ht="12" customHeight="1">
      <c r="A51" s="67" t="s">
        <v>1024</v>
      </c>
      <c r="B51" s="200" t="s">
        <v>680</v>
      </c>
      <c r="C51" s="200" t="s">
        <v>681</v>
      </c>
      <c r="D51" s="196" t="s">
        <v>676</v>
      </c>
      <c r="E51" s="109"/>
      <c r="F51" s="105" t="str">
        <f t="shared" si="6"/>
        <v>あぷ０８</v>
      </c>
      <c r="G51" s="200" t="str">
        <f t="shared" si="7"/>
        <v>大塚陽</v>
      </c>
      <c r="H51" s="196" t="s">
        <v>676</v>
      </c>
      <c r="I51" s="196" t="s">
        <v>0</v>
      </c>
      <c r="J51" s="201">
        <v>1985</v>
      </c>
      <c r="K51" s="111">
        <f t="shared" si="9"/>
        <v>38</v>
      </c>
      <c r="L51" s="106" t="str">
        <f t="shared" si="8"/>
        <v>OK</v>
      </c>
      <c r="M51" s="67" t="s">
        <v>682</v>
      </c>
      <c r="N51" s="195">
        <v>8</v>
      </c>
    </row>
    <row r="52" spans="1:14" ht="12" customHeight="1">
      <c r="A52" s="67" t="s">
        <v>1025</v>
      </c>
      <c r="B52" s="200" t="s">
        <v>683</v>
      </c>
      <c r="C52" s="200" t="s">
        <v>684</v>
      </c>
      <c r="D52" s="196" t="s">
        <v>676</v>
      </c>
      <c r="E52" s="109"/>
      <c r="F52" s="105" t="str">
        <f t="shared" si="6"/>
        <v>あぷ０９</v>
      </c>
      <c r="G52" s="200" t="str">
        <f t="shared" si="7"/>
        <v>山内雄平</v>
      </c>
      <c r="H52" s="196" t="s">
        <v>676</v>
      </c>
      <c r="I52" s="196" t="s">
        <v>0</v>
      </c>
      <c r="J52" s="201">
        <v>1989</v>
      </c>
      <c r="K52" s="111">
        <f t="shared" si="9"/>
        <v>34</v>
      </c>
      <c r="L52" s="106" t="str">
        <f>IF(G52="","",IF(COUNTIF($G$7:$G$557,G52)&gt;1,"2重登録","OK"))</f>
        <v>OK</v>
      </c>
      <c r="M52" s="127" t="s">
        <v>685</v>
      </c>
      <c r="N52" s="195">
        <v>9</v>
      </c>
    </row>
    <row r="53" spans="1:14" ht="12" customHeight="1">
      <c r="A53" s="67" t="s">
        <v>1026</v>
      </c>
      <c r="B53" s="197" t="s">
        <v>64</v>
      </c>
      <c r="C53" s="197" t="s">
        <v>686</v>
      </c>
      <c r="D53" s="196" t="s">
        <v>676</v>
      </c>
      <c r="E53" s="67"/>
      <c r="F53" s="105" t="str">
        <f t="shared" si="6"/>
        <v>あぷ１０</v>
      </c>
      <c r="G53" s="105" t="str">
        <f t="shared" si="7"/>
        <v>杉山春澄</v>
      </c>
      <c r="H53" s="196" t="s">
        <v>676</v>
      </c>
      <c r="I53" s="67" t="s">
        <v>73</v>
      </c>
      <c r="J53" s="67">
        <v>2004</v>
      </c>
      <c r="K53" s="111">
        <f t="shared" si="9"/>
        <v>19</v>
      </c>
      <c r="L53" s="106" t="str">
        <f>IF(G53="","",IF(COUNTIF($G$7:$G$558,G53)&gt;1,"2重登録","OK"))</f>
        <v>OK</v>
      </c>
      <c r="M53" s="67" t="s">
        <v>140</v>
      </c>
      <c r="N53" s="195">
        <v>10</v>
      </c>
    </row>
    <row r="54" spans="1:14" ht="12" customHeight="1">
      <c r="A54" s="67" t="s">
        <v>1027</v>
      </c>
      <c r="B54" s="202" t="s">
        <v>687</v>
      </c>
      <c r="C54" s="202" t="s">
        <v>688</v>
      </c>
      <c r="D54" s="196" t="s">
        <v>676</v>
      </c>
      <c r="E54" s="109"/>
      <c r="F54" s="105" t="str">
        <f>A54</f>
        <v>あぷ１１</v>
      </c>
      <c r="G54" s="200" t="str">
        <f>B54&amp;C54</f>
        <v>木村美香</v>
      </c>
      <c r="H54" s="196" t="s">
        <v>676</v>
      </c>
      <c r="I54" s="198" t="s">
        <v>74</v>
      </c>
      <c r="J54" s="201">
        <v>1962</v>
      </c>
      <c r="K54" s="111">
        <f t="shared" si="9"/>
        <v>61</v>
      </c>
      <c r="L54" s="106" t="str">
        <f>IF(G54="","",IF(COUNTIF($G$7:$G$558,G54)&gt;1,"2重登録","OK"))</f>
        <v>OK</v>
      </c>
      <c r="M54" s="67" t="s">
        <v>682</v>
      </c>
      <c r="N54" s="195">
        <v>11</v>
      </c>
    </row>
    <row r="55" spans="1:14" ht="12" customHeight="1">
      <c r="A55" s="67" t="s">
        <v>1028</v>
      </c>
      <c r="B55" s="202" t="s">
        <v>689</v>
      </c>
      <c r="C55" s="202" t="s">
        <v>690</v>
      </c>
      <c r="D55" s="196" t="s">
        <v>676</v>
      </c>
      <c r="E55" s="109"/>
      <c r="F55" s="105" t="str">
        <f>A55</f>
        <v>あぷ１２</v>
      </c>
      <c r="G55" s="200" t="str">
        <f>B55&amp;C55</f>
        <v>梶木和子</v>
      </c>
      <c r="H55" s="196" t="s">
        <v>676</v>
      </c>
      <c r="I55" s="198" t="s">
        <v>74</v>
      </c>
      <c r="J55" s="201">
        <v>1960</v>
      </c>
      <c r="K55" s="111">
        <f t="shared" si="9"/>
        <v>63</v>
      </c>
      <c r="L55" s="106" t="str">
        <f aca="true" t="shared" si="10" ref="L55:L73">IF(G55="","",IF(COUNTIF($G$7:$G$557,G55)&gt;1,"2重登録","OK"))</f>
        <v>OK</v>
      </c>
      <c r="M55" s="67" t="s">
        <v>140</v>
      </c>
      <c r="N55" s="195">
        <v>12</v>
      </c>
    </row>
    <row r="56" spans="1:14" ht="12" customHeight="1">
      <c r="A56" s="67" t="s">
        <v>1029</v>
      </c>
      <c r="B56" s="120" t="s">
        <v>691</v>
      </c>
      <c r="C56" s="120" t="s">
        <v>692</v>
      </c>
      <c r="D56" s="196" t="s">
        <v>676</v>
      </c>
      <c r="E56" s="105"/>
      <c r="F56" s="105" t="str">
        <f aca="true" t="shared" si="11" ref="F56:F73">A56</f>
        <v>あぷ１３</v>
      </c>
      <c r="G56" s="200" t="str">
        <f aca="true" t="shared" si="12" ref="G56:G73">B56&amp;C56</f>
        <v>日高眞規子</v>
      </c>
      <c r="H56" s="196" t="s">
        <v>676</v>
      </c>
      <c r="I56" s="198" t="s">
        <v>74</v>
      </c>
      <c r="J56" s="110">
        <v>1963</v>
      </c>
      <c r="K56" s="111">
        <f t="shared" si="9"/>
        <v>60</v>
      </c>
      <c r="L56" s="106" t="str">
        <f t="shared" si="10"/>
        <v>OK</v>
      </c>
      <c r="M56" s="105" t="s">
        <v>693</v>
      </c>
      <c r="N56" s="195">
        <v>13</v>
      </c>
    </row>
    <row r="57" spans="1:14" ht="12" customHeight="1">
      <c r="A57" s="67" t="s">
        <v>1030</v>
      </c>
      <c r="B57" s="105" t="s">
        <v>694</v>
      </c>
      <c r="C57" s="105" t="s">
        <v>695</v>
      </c>
      <c r="D57" s="196" t="s">
        <v>676</v>
      </c>
      <c r="E57" s="105"/>
      <c r="F57" s="105" t="str">
        <f t="shared" si="11"/>
        <v>あぷ１４</v>
      </c>
      <c r="G57" s="200" t="str">
        <f t="shared" si="12"/>
        <v>長谷出浩</v>
      </c>
      <c r="H57" s="196" t="s">
        <v>676</v>
      </c>
      <c r="I57" s="105" t="s">
        <v>696</v>
      </c>
      <c r="J57" s="110">
        <v>1960</v>
      </c>
      <c r="K57" s="111">
        <f t="shared" si="9"/>
        <v>63</v>
      </c>
      <c r="L57" s="106" t="str">
        <f t="shared" si="10"/>
        <v>OK</v>
      </c>
      <c r="M57" s="199" t="s">
        <v>497</v>
      </c>
      <c r="N57" s="195">
        <v>14</v>
      </c>
    </row>
    <row r="58" spans="1:14" ht="12" customHeight="1">
      <c r="A58" s="67" t="s">
        <v>1031</v>
      </c>
      <c r="B58" s="120" t="s">
        <v>697</v>
      </c>
      <c r="C58" s="202" t="s">
        <v>698</v>
      </c>
      <c r="D58" s="196" t="s">
        <v>676</v>
      </c>
      <c r="E58" s="105"/>
      <c r="F58" s="105" t="str">
        <f t="shared" si="11"/>
        <v>あぷ１５</v>
      </c>
      <c r="G58" s="200" t="str">
        <f t="shared" si="12"/>
        <v>本池清子</v>
      </c>
      <c r="H58" s="196" t="s">
        <v>676</v>
      </c>
      <c r="I58" s="105" t="s">
        <v>74</v>
      </c>
      <c r="J58" s="110">
        <v>1967</v>
      </c>
      <c r="K58" s="111">
        <f t="shared" si="9"/>
        <v>56</v>
      </c>
      <c r="L58" s="106" t="str">
        <f t="shared" si="10"/>
        <v>OK</v>
      </c>
      <c r="M58" s="67" t="s">
        <v>548</v>
      </c>
      <c r="N58" s="195">
        <v>15</v>
      </c>
    </row>
    <row r="59" spans="1:14" ht="12" customHeight="1">
      <c r="A59" s="67" t="s">
        <v>1032</v>
      </c>
      <c r="B59" s="105" t="s">
        <v>699</v>
      </c>
      <c r="C59" s="105" t="s">
        <v>700</v>
      </c>
      <c r="D59" s="196" t="s">
        <v>676</v>
      </c>
      <c r="E59" s="105"/>
      <c r="F59" s="105" t="str">
        <f t="shared" si="11"/>
        <v>あぷ１６</v>
      </c>
      <c r="G59" s="200" t="str">
        <f t="shared" si="12"/>
        <v>奥田純也</v>
      </c>
      <c r="H59" s="196" t="s">
        <v>676</v>
      </c>
      <c r="I59" s="105" t="s">
        <v>696</v>
      </c>
      <c r="J59" s="110">
        <v>1963</v>
      </c>
      <c r="K59" s="111">
        <f t="shared" si="9"/>
        <v>60</v>
      </c>
      <c r="L59" s="106" t="str">
        <f t="shared" si="10"/>
        <v>OK</v>
      </c>
      <c r="M59" s="199" t="s">
        <v>497</v>
      </c>
      <c r="N59" s="195">
        <v>16</v>
      </c>
    </row>
    <row r="60" spans="1:14" ht="12" customHeight="1">
      <c r="A60" s="67" t="s">
        <v>1033</v>
      </c>
      <c r="B60" s="120" t="s">
        <v>701</v>
      </c>
      <c r="C60" s="120" t="s">
        <v>702</v>
      </c>
      <c r="D60" s="196" t="s">
        <v>676</v>
      </c>
      <c r="E60" s="105"/>
      <c r="F60" s="105" t="str">
        <f t="shared" si="11"/>
        <v>あぷ１７</v>
      </c>
      <c r="G60" s="200" t="str">
        <f t="shared" si="12"/>
        <v>村田朋子</v>
      </c>
      <c r="H60" s="196" t="s">
        <v>676</v>
      </c>
      <c r="I60" s="120" t="s">
        <v>703</v>
      </c>
      <c r="J60" s="110">
        <v>1959</v>
      </c>
      <c r="K60" s="111">
        <f t="shared" si="9"/>
        <v>64</v>
      </c>
      <c r="L60" s="106" t="str">
        <f t="shared" si="10"/>
        <v>OK</v>
      </c>
      <c r="M60" s="199" t="s">
        <v>497</v>
      </c>
      <c r="N60" s="195">
        <v>17</v>
      </c>
    </row>
    <row r="61" spans="1:14" ht="12" customHeight="1">
      <c r="A61" s="67" t="s">
        <v>1034</v>
      </c>
      <c r="B61" s="120" t="s">
        <v>553</v>
      </c>
      <c r="C61" s="120" t="s">
        <v>704</v>
      </c>
      <c r="D61" s="196" t="s">
        <v>676</v>
      </c>
      <c r="E61" s="105"/>
      <c r="F61" s="105" t="str">
        <f t="shared" si="11"/>
        <v>あぷ１８</v>
      </c>
      <c r="G61" s="200" t="str">
        <f t="shared" si="12"/>
        <v>村田理恵子</v>
      </c>
      <c r="H61" s="196" t="s">
        <v>676</v>
      </c>
      <c r="I61" s="120" t="s">
        <v>703</v>
      </c>
      <c r="J61" s="110">
        <v>1979</v>
      </c>
      <c r="K61" s="111">
        <f t="shared" si="9"/>
        <v>44</v>
      </c>
      <c r="L61" s="106" t="str">
        <f t="shared" si="10"/>
        <v>OK</v>
      </c>
      <c r="M61" s="199" t="s">
        <v>497</v>
      </c>
      <c r="N61" s="195">
        <v>18</v>
      </c>
    </row>
    <row r="62" spans="1:14" ht="12" customHeight="1">
      <c r="A62" s="67" t="s">
        <v>1035</v>
      </c>
      <c r="B62" s="105" t="s">
        <v>705</v>
      </c>
      <c r="C62" s="105" t="s">
        <v>706</v>
      </c>
      <c r="D62" s="196" t="s">
        <v>676</v>
      </c>
      <c r="E62" s="105"/>
      <c r="F62" s="105" t="str">
        <f t="shared" si="11"/>
        <v>あぷ１９</v>
      </c>
      <c r="G62" s="200" t="str">
        <f t="shared" si="12"/>
        <v>竹村治</v>
      </c>
      <c r="H62" s="196" t="s">
        <v>676</v>
      </c>
      <c r="I62" s="105" t="s">
        <v>696</v>
      </c>
      <c r="J62" s="110">
        <v>1961</v>
      </c>
      <c r="K62" s="111">
        <f t="shared" si="9"/>
        <v>62</v>
      </c>
      <c r="L62" s="106" t="str">
        <f t="shared" si="10"/>
        <v>OK</v>
      </c>
      <c r="M62" s="105" t="s">
        <v>707</v>
      </c>
      <c r="N62" s="195">
        <v>19</v>
      </c>
    </row>
    <row r="63" spans="1:14" ht="12" customHeight="1">
      <c r="A63" s="67" t="s">
        <v>1036</v>
      </c>
      <c r="B63" s="105" t="s">
        <v>708</v>
      </c>
      <c r="C63" s="105" t="s">
        <v>709</v>
      </c>
      <c r="D63" s="196" t="s">
        <v>676</v>
      </c>
      <c r="E63" s="105"/>
      <c r="F63" s="105" t="str">
        <f t="shared" si="11"/>
        <v>あぷ２０</v>
      </c>
      <c r="G63" s="200" t="str">
        <f t="shared" si="12"/>
        <v>木村誠</v>
      </c>
      <c r="H63" s="196" t="s">
        <v>676</v>
      </c>
      <c r="I63" s="105" t="s">
        <v>696</v>
      </c>
      <c r="J63" s="110">
        <v>1968</v>
      </c>
      <c r="K63" s="111">
        <f t="shared" si="9"/>
        <v>55</v>
      </c>
      <c r="L63" s="106" t="str">
        <f t="shared" si="10"/>
        <v>OK</v>
      </c>
      <c r="M63" s="105" t="s">
        <v>710</v>
      </c>
      <c r="N63" s="195">
        <v>20</v>
      </c>
    </row>
    <row r="64" spans="1:256" ht="13.5">
      <c r="A64" s="67" t="s">
        <v>1037</v>
      </c>
      <c r="B64" s="120" t="s">
        <v>708</v>
      </c>
      <c r="C64" s="120" t="s">
        <v>711</v>
      </c>
      <c r="D64" s="196" t="s">
        <v>676</v>
      </c>
      <c r="E64" s="105"/>
      <c r="F64" s="105" t="str">
        <f t="shared" si="11"/>
        <v>あぷ２１</v>
      </c>
      <c r="G64" s="200" t="str">
        <f t="shared" si="12"/>
        <v>木村容子</v>
      </c>
      <c r="H64" s="196" t="s">
        <v>676</v>
      </c>
      <c r="I64" s="105" t="s">
        <v>703</v>
      </c>
      <c r="J64" s="110">
        <v>1967</v>
      </c>
      <c r="K64" s="111">
        <f t="shared" si="9"/>
        <v>56</v>
      </c>
      <c r="L64" s="106" t="str">
        <f t="shared" si="10"/>
        <v>OK</v>
      </c>
      <c r="M64" s="105" t="s">
        <v>710</v>
      </c>
      <c r="N64" s="195">
        <v>21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3.5">
      <c r="A65" s="67" t="s">
        <v>1038</v>
      </c>
      <c r="B65" s="105" t="s">
        <v>712</v>
      </c>
      <c r="C65" s="105" t="s">
        <v>713</v>
      </c>
      <c r="D65" s="196" t="s">
        <v>676</v>
      </c>
      <c r="E65" s="105"/>
      <c r="F65" s="105" t="str">
        <f t="shared" si="11"/>
        <v>あぷ２２</v>
      </c>
      <c r="G65" s="200" t="str">
        <f t="shared" si="12"/>
        <v>森謙太郎</v>
      </c>
      <c r="H65" s="196" t="s">
        <v>676</v>
      </c>
      <c r="I65" s="105" t="s">
        <v>696</v>
      </c>
      <c r="J65" s="110">
        <v>1989</v>
      </c>
      <c r="K65" s="111">
        <f t="shared" si="9"/>
        <v>34</v>
      </c>
      <c r="L65" s="106" t="str">
        <f t="shared" si="10"/>
        <v>OK</v>
      </c>
      <c r="M65" s="105" t="s">
        <v>714</v>
      </c>
      <c r="N65" s="195">
        <v>22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3.5">
      <c r="A66" s="67" t="s">
        <v>1039</v>
      </c>
      <c r="B66" s="105" t="s">
        <v>715</v>
      </c>
      <c r="C66" s="105" t="s">
        <v>716</v>
      </c>
      <c r="D66" s="196" t="s">
        <v>676</v>
      </c>
      <c r="E66" s="105"/>
      <c r="F66" s="105" t="str">
        <f t="shared" si="11"/>
        <v>あぷ２３</v>
      </c>
      <c r="G66" s="200" t="str">
        <f t="shared" si="12"/>
        <v>下地昭徹</v>
      </c>
      <c r="H66" s="196" t="s">
        <v>676</v>
      </c>
      <c r="I66" s="105" t="s">
        <v>696</v>
      </c>
      <c r="J66" s="110">
        <v>1977</v>
      </c>
      <c r="K66" s="111">
        <f t="shared" si="9"/>
        <v>46</v>
      </c>
      <c r="L66" s="106" t="str">
        <f t="shared" si="10"/>
        <v>OK</v>
      </c>
      <c r="M66" s="105" t="s">
        <v>714</v>
      </c>
      <c r="N66" s="195">
        <v>23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3.5">
      <c r="A67" s="67" t="s">
        <v>1040</v>
      </c>
      <c r="B67" s="105" t="s">
        <v>717</v>
      </c>
      <c r="C67" s="105" t="s">
        <v>718</v>
      </c>
      <c r="D67" s="196" t="s">
        <v>676</v>
      </c>
      <c r="E67" s="105"/>
      <c r="F67" s="105" t="str">
        <f t="shared" si="11"/>
        <v>あぷ２４</v>
      </c>
      <c r="G67" s="200" t="str">
        <f t="shared" si="12"/>
        <v>服部龍優</v>
      </c>
      <c r="H67" s="196" t="s">
        <v>676</v>
      </c>
      <c r="I67" s="105" t="s">
        <v>696</v>
      </c>
      <c r="J67" s="110">
        <v>1997</v>
      </c>
      <c r="K67" s="111">
        <f t="shared" si="9"/>
        <v>26</v>
      </c>
      <c r="L67" s="106" t="str">
        <f t="shared" si="10"/>
        <v>OK</v>
      </c>
      <c r="M67" s="105" t="s">
        <v>719</v>
      </c>
      <c r="N67" s="195">
        <v>24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3.5">
      <c r="A68" s="67" t="s">
        <v>1041</v>
      </c>
      <c r="B68" s="105" t="s">
        <v>720</v>
      </c>
      <c r="C68" s="105" t="s">
        <v>721</v>
      </c>
      <c r="D68" s="196" t="s">
        <v>676</v>
      </c>
      <c r="E68" s="105"/>
      <c r="F68" s="105" t="str">
        <f t="shared" si="11"/>
        <v>あぷ２５</v>
      </c>
      <c r="G68" s="200" t="str">
        <f t="shared" si="12"/>
        <v>齋藤波月</v>
      </c>
      <c r="H68" s="196" t="s">
        <v>676</v>
      </c>
      <c r="I68" s="105" t="s">
        <v>696</v>
      </c>
      <c r="J68" s="110">
        <v>1997</v>
      </c>
      <c r="K68" s="111">
        <f t="shared" si="9"/>
        <v>26</v>
      </c>
      <c r="L68" s="106" t="str">
        <f t="shared" si="10"/>
        <v>OK</v>
      </c>
      <c r="M68" s="105" t="s">
        <v>719</v>
      </c>
      <c r="N68" s="195">
        <v>25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3.5">
      <c r="A69" s="67" t="s">
        <v>1042</v>
      </c>
      <c r="B69" s="105" t="s">
        <v>722</v>
      </c>
      <c r="C69" s="105" t="s">
        <v>723</v>
      </c>
      <c r="D69" s="196" t="s">
        <v>676</v>
      </c>
      <c r="E69" s="105"/>
      <c r="F69" s="105" t="str">
        <f t="shared" si="11"/>
        <v>あぷ２６</v>
      </c>
      <c r="G69" s="200" t="str">
        <f t="shared" si="12"/>
        <v>古市雄哉</v>
      </c>
      <c r="H69" s="196" t="s">
        <v>676</v>
      </c>
      <c r="I69" s="105" t="s">
        <v>696</v>
      </c>
      <c r="J69" s="110">
        <v>1997</v>
      </c>
      <c r="K69" s="111">
        <f t="shared" si="9"/>
        <v>26</v>
      </c>
      <c r="L69" s="106" t="str">
        <f t="shared" si="10"/>
        <v>OK</v>
      </c>
      <c r="M69" s="105" t="s">
        <v>714</v>
      </c>
      <c r="N69" s="195">
        <v>26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3.5">
      <c r="A70" s="67" t="s">
        <v>1043</v>
      </c>
      <c r="B70" s="105" t="s">
        <v>724</v>
      </c>
      <c r="C70" s="105" t="s">
        <v>725</v>
      </c>
      <c r="D70" s="196" t="s">
        <v>676</v>
      </c>
      <c r="E70" s="105"/>
      <c r="F70" s="105" t="str">
        <f t="shared" si="11"/>
        <v>あぷ２７</v>
      </c>
      <c r="G70" s="200" t="str">
        <f t="shared" si="12"/>
        <v>大塚光稀</v>
      </c>
      <c r="H70" s="196" t="s">
        <v>676</v>
      </c>
      <c r="I70" s="105" t="s">
        <v>696</v>
      </c>
      <c r="J70" s="110">
        <v>1999</v>
      </c>
      <c r="K70" s="111">
        <f t="shared" si="9"/>
        <v>24</v>
      </c>
      <c r="L70" s="106" t="str">
        <f t="shared" si="10"/>
        <v>OK</v>
      </c>
      <c r="M70" s="105" t="s">
        <v>714</v>
      </c>
      <c r="N70" s="195">
        <v>27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3.5">
      <c r="A71" s="67" t="s">
        <v>1044</v>
      </c>
      <c r="B71" s="105" t="s">
        <v>726</v>
      </c>
      <c r="C71" s="105" t="s">
        <v>727</v>
      </c>
      <c r="D71" s="196" t="s">
        <v>676</v>
      </c>
      <c r="E71" s="105"/>
      <c r="F71" s="105" t="str">
        <f t="shared" si="11"/>
        <v>あぷ２８</v>
      </c>
      <c r="G71" s="200" t="str">
        <f t="shared" si="12"/>
        <v>東正隆</v>
      </c>
      <c r="H71" s="196" t="s">
        <v>676</v>
      </c>
      <c r="I71" s="105" t="s">
        <v>696</v>
      </c>
      <c r="J71" s="110">
        <v>1965</v>
      </c>
      <c r="K71" s="111">
        <f t="shared" si="9"/>
        <v>58</v>
      </c>
      <c r="L71" s="106" t="str">
        <f t="shared" si="10"/>
        <v>OK</v>
      </c>
      <c r="M71" s="105" t="s">
        <v>140</v>
      </c>
      <c r="N71" s="195">
        <v>28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3.5">
      <c r="A72" s="67" t="s">
        <v>1045</v>
      </c>
      <c r="B72" s="105" t="s">
        <v>728</v>
      </c>
      <c r="C72" s="105" t="s">
        <v>729</v>
      </c>
      <c r="D72" s="196" t="s">
        <v>676</v>
      </c>
      <c r="E72" s="105"/>
      <c r="F72" s="105" t="str">
        <f t="shared" si="11"/>
        <v>あぷ２９</v>
      </c>
      <c r="G72" s="200" t="str">
        <f t="shared" si="12"/>
        <v>二ツ井裕也</v>
      </c>
      <c r="H72" s="196" t="s">
        <v>676</v>
      </c>
      <c r="I72" s="105" t="s">
        <v>696</v>
      </c>
      <c r="J72" s="110">
        <v>1990</v>
      </c>
      <c r="K72" s="111">
        <f t="shared" si="9"/>
        <v>33</v>
      </c>
      <c r="L72" s="106" t="str">
        <f t="shared" si="10"/>
        <v>OK</v>
      </c>
      <c r="M72" s="105" t="s">
        <v>710</v>
      </c>
      <c r="N72" s="195">
        <v>29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3.5">
      <c r="A73" s="67" t="s">
        <v>1046</v>
      </c>
      <c r="B73" s="105" t="s">
        <v>730</v>
      </c>
      <c r="C73" s="105" t="s">
        <v>731</v>
      </c>
      <c r="D73" s="196" t="s">
        <v>676</v>
      </c>
      <c r="E73" s="105"/>
      <c r="F73" s="105" t="str">
        <f t="shared" si="11"/>
        <v>あぷ３０</v>
      </c>
      <c r="G73" s="200" t="str">
        <f t="shared" si="12"/>
        <v>山崎豊</v>
      </c>
      <c r="H73" s="196" t="s">
        <v>676</v>
      </c>
      <c r="I73" s="203" t="s">
        <v>696</v>
      </c>
      <c r="J73" s="204">
        <v>1975</v>
      </c>
      <c r="K73" s="205">
        <f t="shared" si="9"/>
        <v>48</v>
      </c>
      <c r="L73" s="106" t="str">
        <f t="shared" si="10"/>
        <v>OK</v>
      </c>
      <c r="M73" s="199" t="s">
        <v>497</v>
      </c>
      <c r="N73" s="195">
        <v>30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65" customFormat="1" ht="13.5">
      <c r="A74" s="105"/>
      <c r="B74" s="120"/>
      <c r="C74" s="120"/>
      <c r="D74" s="105"/>
      <c r="E74"/>
      <c r="F74" s="106"/>
      <c r="G74" s="105"/>
      <c r="H74" s="117"/>
      <c r="I74" s="187"/>
      <c r="J74" s="188"/>
      <c r="K74" s="111"/>
      <c r="L74" s="106"/>
      <c r="M74" s="109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13" ht="13.5">
      <c r="A75" s="105"/>
      <c r="B75" s="120"/>
      <c r="C75" s="120"/>
      <c r="D75" s="105"/>
      <c r="F75" s="106"/>
      <c r="G75" s="105"/>
      <c r="H75" s="117"/>
      <c r="I75" s="187"/>
      <c r="J75" s="188"/>
      <c r="K75" s="111"/>
      <c r="L75" s="106"/>
      <c r="M75" s="109"/>
    </row>
    <row r="76" spans="1:256" ht="13.5">
      <c r="A76" s="86"/>
      <c r="B76" s="74"/>
      <c r="C76" s="74"/>
      <c r="E76" s="186"/>
      <c r="F76" s="72"/>
      <c r="H76" s="78"/>
      <c r="I76" s="78"/>
      <c r="J76" s="79"/>
      <c r="K76" s="76"/>
      <c r="L76" s="84">
        <f>IF(G76="","",IF(COUNTIF($G$15:$G$365,G76)&gt;1,"2重登録","OK"))</f>
      </c>
      <c r="M76" s="74"/>
      <c r="N76" s="186"/>
      <c r="O76" s="186"/>
      <c r="P76" s="186"/>
      <c r="Q76" s="186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70"/>
      <c r="GN76" s="70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70"/>
      <c r="HC76" s="70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70"/>
      <c r="HR76" s="70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70"/>
      <c r="IG76" s="70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70"/>
      <c r="IV76" s="70"/>
    </row>
    <row r="77" spans="1:17" ht="13.5">
      <c r="A77" s="105"/>
      <c r="B77" s="761" t="s">
        <v>213</v>
      </c>
      <c r="C77" s="761"/>
      <c r="D77" s="762" t="s">
        <v>214</v>
      </c>
      <c r="E77" s="762"/>
      <c r="F77" s="762"/>
      <c r="G77" s="762"/>
      <c r="H77" s="105" t="s">
        <v>144</v>
      </c>
      <c r="I77" s="758" t="s">
        <v>145</v>
      </c>
      <c r="J77" s="758"/>
      <c r="K77" s="758"/>
      <c r="L77" s="106"/>
      <c r="M77" s="105"/>
      <c r="N77" s="105"/>
      <c r="O77" s="105"/>
      <c r="P77" s="105"/>
      <c r="Q77" s="105"/>
    </row>
    <row r="78" spans="1:17" ht="13.5">
      <c r="A78" s="105"/>
      <c r="B78" s="761"/>
      <c r="C78" s="761"/>
      <c r="D78" s="762"/>
      <c r="E78" s="762"/>
      <c r="F78" s="762"/>
      <c r="G78" s="762"/>
      <c r="H78" s="206">
        <f>COUNTIF($M$80:$M$109,"東近江市")</f>
        <v>1</v>
      </c>
      <c r="I78" s="756">
        <f>H78/23</f>
        <v>0.043478260869565216</v>
      </c>
      <c r="J78" s="756"/>
      <c r="K78" s="756"/>
      <c r="L78" s="106"/>
      <c r="M78" s="105"/>
      <c r="N78" s="105"/>
      <c r="O78" s="105"/>
      <c r="P78" s="105"/>
      <c r="Q78" s="105"/>
    </row>
    <row r="79" spans="1:17" ht="13.5">
      <c r="A79" s="105"/>
      <c r="B79" s="109" t="s">
        <v>215</v>
      </c>
      <c r="C79" s="109"/>
      <c r="D79" s="104" t="s">
        <v>147</v>
      </c>
      <c r="E79" s="105"/>
      <c r="F79" s="106"/>
      <c r="G79" s="105"/>
      <c r="H79" s="105"/>
      <c r="I79" s="105"/>
      <c r="J79" s="110"/>
      <c r="K79" s="111">
        <f>IF(J79="","",(2012-J79))</f>
      </c>
      <c r="L79" s="106"/>
      <c r="M79" s="105"/>
      <c r="N79" s="105"/>
      <c r="O79" s="105"/>
      <c r="P79" s="105"/>
      <c r="Q79" s="105"/>
    </row>
    <row r="80" spans="1:17" ht="13.5">
      <c r="A80" s="105"/>
      <c r="B80" s="757" t="s">
        <v>215</v>
      </c>
      <c r="C80" s="757"/>
      <c r="D80" s="105" t="s">
        <v>149</v>
      </c>
      <c r="E80" s="105"/>
      <c r="F80" s="106"/>
      <c r="G80" s="105"/>
      <c r="H80" s="105"/>
      <c r="I80" s="105"/>
      <c r="J80" s="110"/>
      <c r="K80" s="111">
        <f>IF(J80="","",(2012-J80))</f>
      </c>
      <c r="L80" s="106"/>
      <c r="M80" s="105"/>
      <c r="N80" s="105"/>
      <c r="O80" s="105"/>
      <c r="P80" s="105"/>
      <c r="Q80" s="105"/>
    </row>
    <row r="81" spans="1:256" ht="13.5">
      <c r="A81" s="105" t="s">
        <v>732</v>
      </c>
      <c r="B81" s="120" t="s">
        <v>216</v>
      </c>
      <c r="C81" s="120" t="s">
        <v>217</v>
      </c>
      <c r="D81" s="105" t="str">
        <f>$B$79</f>
        <v>アンヴァース</v>
      </c>
      <c r="E81" s="105"/>
      <c r="F81" s="126" t="str">
        <f>A81</f>
        <v>あん０１</v>
      </c>
      <c r="G81" s="105" t="str">
        <f>B81&amp;C81</f>
        <v>池田枝理</v>
      </c>
      <c r="H81" s="122" t="str">
        <f>$B$79</f>
        <v>アンヴァース</v>
      </c>
      <c r="I81" s="130" t="s">
        <v>9</v>
      </c>
      <c r="J81" s="110">
        <v>1986</v>
      </c>
      <c r="K81" s="207">
        <f aca="true" t="shared" si="13" ref="K81:K108">IF(J81="","",(2023-J81))</f>
        <v>37</v>
      </c>
      <c r="L81" s="126" t="str">
        <f>IF(G81="","",IF(COUNTIF($G$5:$G$639,G81)&gt;1,"2重登録","OK"))</f>
        <v>OK</v>
      </c>
      <c r="M81" s="105" t="s">
        <v>112</v>
      </c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0"/>
      <c r="GL81" s="120"/>
      <c r="GM81" s="120"/>
      <c r="GN81" s="120"/>
      <c r="GO81" s="120"/>
      <c r="GP81" s="120"/>
      <c r="GQ81" s="120"/>
      <c r="GR81" s="120"/>
      <c r="GS81" s="120"/>
      <c r="GT81" s="120"/>
      <c r="GU81" s="120"/>
      <c r="GV81" s="120"/>
      <c r="GW81" s="120"/>
      <c r="GX81" s="120"/>
      <c r="GY81" s="120"/>
      <c r="GZ81" s="120"/>
      <c r="HA81" s="120"/>
      <c r="HB81" s="120"/>
      <c r="HC81" s="120"/>
      <c r="HD81" s="120"/>
      <c r="HE81" s="120"/>
      <c r="HF81" s="120"/>
      <c r="HG81" s="120"/>
      <c r="HH81" s="120"/>
      <c r="HI81" s="120"/>
      <c r="HJ81" s="120"/>
      <c r="HK81" s="120"/>
      <c r="HL81" s="120"/>
      <c r="HM81" s="120"/>
      <c r="HN81" s="120"/>
      <c r="HO81" s="120"/>
      <c r="HP81" s="120"/>
      <c r="HQ81" s="120"/>
      <c r="HR81" s="120"/>
      <c r="HS81" s="120"/>
      <c r="HT81" s="120"/>
      <c r="HU81" s="120"/>
      <c r="HV81" s="120"/>
      <c r="HW81" s="120"/>
      <c r="HX81" s="120"/>
      <c r="HY81" s="120"/>
      <c r="HZ81" s="120"/>
      <c r="IA81" s="120"/>
      <c r="IB81" s="120"/>
      <c r="IC81" s="120"/>
      <c r="ID81" s="120"/>
      <c r="IE81" s="120"/>
      <c r="IF81" s="120"/>
      <c r="IG81" s="120"/>
      <c r="IH81" s="120"/>
      <c r="II81" s="120"/>
      <c r="IJ81" s="120"/>
      <c r="IK81" s="120"/>
      <c r="IL81" s="120"/>
      <c r="IM81" s="120"/>
      <c r="IN81" s="120"/>
      <c r="IO81" s="120"/>
      <c r="IP81" s="120"/>
      <c r="IQ81" s="120"/>
      <c r="IR81" s="120"/>
      <c r="IS81" s="120"/>
      <c r="IT81" s="120"/>
      <c r="IU81" s="120"/>
      <c r="IV81" s="120"/>
    </row>
    <row r="82" spans="1:256" ht="13.5">
      <c r="A82" s="105" t="s">
        <v>733</v>
      </c>
      <c r="B82" s="120" t="s">
        <v>226</v>
      </c>
      <c r="C82" s="120" t="s">
        <v>227</v>
      </c>
      <c r="D82" s="105" t="str">
        <f aca="true" t="shared" si="14" ref="D82:D108">$B$79</f>
        <v>アンヴァース</v>
      </c>
      <c r="E82" s="105"/>
      <c r="F82" s="126" t="str">
        <f>A82</f>
        <v>あん０２</v>
      </c>
      <c r="G82" s="105" t="str">
        <f>B82&amp;C82</f>
        <v>脇坂愛里</v>
      </c>
      <c r="H82" s="122" t="str">
        <f aca="true" t="shared" si="15" ref="H82:H108">$B$79</f>
        <v>アンヴァース</v>
      </c>
      <c r="I82" s="130" t="s">
        <v>74</v>
      </c>
      <c r="J82" s="110">
        <v>1989</v>
      </c>
      <c r="K82" s="207">
        <f>IF(J82="","",(2023-J82))</f>
        <v>34</v>
      </c>
      <c r="L82" s="126" t="str">
        <f>IF(G82="","",IF(COUNTIF($G$5:$G$639,G82)&gt;1,"2重登録","OK"))</f>
        <v>OK</v>
      </c>
      <c r="M82" s="105" t="s">
        <v>112</v>
      </c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0"/>
      <c r="FF82" s="120"/>
      <c r="FG82" s="120"/>
      <c r="FH82" s="120"/>
      <c r="FI82" s="120"/>
      <c r="FJ82" s="120"/>
      <c r="FK82" s="120"/>
      <c r="FL82" s="120"/>
      <c r="FM82" s="120"/>
      <c r="FN82" s="120"/>
      <c r="FO82" s="120"/>
      <c r="FP82" s="120"/>
      <c r="FQ82" s="120"/>
      <c r="FR82" s="120"/>
      <c r="FS82" s="120"/>
      <c r="FT82" s="120"/>
      <c r="FU82" s="120"/>
      <c r="FV82" s="120"/>
      <c r="FW82" s="120"/>
      <c r="FX82" s="120"/>
      <c r="FY82" s="120"/>
      <c r="FZ82" s="120"/>
      <c r="GA82" s="120"/>
      <c r="GB82" s="120"/>
      <c r="GC82" s="120"/>
      <c r="GD82" s="120"/>
      <c r="GE82" s="120"/>
      <c r="GF82" s="120"/>
      <c r="GG82" s="120"/>
      <c r="GH82" s="120"/>
      <c r="GI82" s="120"/>
      <c r="GJ82" s="120"/>
      <c r="GK82" s="120"/>
      <c r="GL82" s="120"/>
      <c r="GM82" s="120"/>
      <c r="GN82" s="120"/>
      <c r="GO82" s="120"/>
      <c r="GP82" s="120"/>
      <c r="GQ82" s="120"/>
      <c r="GR82" s="120"/>
      <c r="GS82" s="120"/>
      <c r="GT82" s="120"/>
      <c r="GU82" s="120"/>
      <c r="GV82" s="120"/>
      <c r="GW82" s="120"/>
      <c r="GX82" s="120"/>
      <c r="GY82" s="120"/>
      <c r="GZ82" s="120"/>
      <c r="HA82" s="120"/>
      <c r="HB82" s="120"/>
      <c r="HC82" s="120"/>
      <c r="HD82" s="120"/>
      <c r="HE82" s="120"/>
      <c r="HF82" s="120"/>
      <c r="HG82" s="120"/>
      <c r="HH82" s="120"/>
      <c r="HI82" s="120"/>
      <c r="HJ82" s="120"/>
      <c r="HK82" s="120"/>
      <c r="HL82" s="120"/>
      <c r="HM82" s="120"/>
      <c r="HN82" s="120"/>
      <c r="HO82" s="120"/>
      <c r="HP82" s="120"/>
      <c r="HQ82" s="120"/>
      <c r="HR82" s="120"/>
      <c r="HS82" s="120"/>
      <c r="HT82" s="120"/>
      <c r="HU82" s="120"/>
      <c r="HV82" s="120"/>
      <c r="HW82" s="120"/>
      <c r="HX82" s="120"/>
      <c r="HY82" s="120"/>
      <c r="HZ82" s="120"/>
      <c r="IA82" s="120"/>
      <c r="IB82" s="120"/>
      <c r="IC82" s="120"/>
      <c r="ID82" s="120"/>
      <c r="IE82" s="120"/>
      <c r="IF82" s="120"/>
      <c r="IG82" s="120"/>
      <c r="IH82" s="120"/>
      <c r="II82" s="120"/>
      <c r="IJ82" s="120"/>
      <c r="IK82" s="120"/>
      <c r="IL82" s="120"/>
      <c r="IM82" s="120"/>
      <c r="IN82" s="120"/>
      <c r="IO82" s="120"/>
      <c r="IP82" s="120"/>
      <c r="IQ82" s="120"/>
      <c r="IR82" s="120"/>
      <c r="IS82" s="120"/>
      <c r="IT82" s="120"/>
      <c r="IU82" s="120"/>
      <c r="IV82" s="120"/>
    </row>
    <row r="83" spans="1:256" ht="13.5">
      <c r="A83" s="105" t="s">
        <v>218</v>
      </c>
      <c r="B83" s="120" t="s">
        <v>219</v>
      </c>
      <c r="C83" s="120" t="s">
        <v>220</v>
      </c>
      <c r="D83" s="105" t="str">
        <f t="shared" si="14"/>
        <v>アンヴァース</v>
      </c>
      <c r="E83" s="105"/>
      <c r="F83" s="126" t="str">
        <f aca="true" t="shared" si="16" ref="F83:F108">A83</f>
        <v>あん０３</v>
      </c>
      <c r="G83" s="105" t="str">
        <f aca="true" t="shared" si="17" ref="G83:G108">B83&amp;C83</f>
        <v>片桐美里</v>
      </c>
      <c r="H83" s="122" t="str">
        <f t="shared" si="15"/>
        <v>アンヴァース</v>
      </c>
      <c r="I83" s="130" t="s">
        <v>9</v>
      </c>
      <c r="J83" s="110">
        <v>1977</v>
      </c>
      <c r="K83" s="207">
        <f t="shared" si="13"/>
        <v>46</v>
      </c>
      <c r="L83" s="126" t="str">
        <f>IF(G83="","",IF(COUNTIF($G$5:$G$639,G83)&gt;1,"2重登録","OK"))</f>
        <v>OK</v>
      </c>
      <c r="M83" s="105" t="s">
        <v>112</v>
      </c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  <c r="HN83" s="120"/>
      <c r="HO83" s="120"/>
      <c r="HP83" s="120"/>
      <c r="HQ83" s="120"/>
      <c r="HR83" s="120"/>
      <c r="HS83" s="120"/>
      <c r="HT83" s="120"/>
      <c r="HU83" s="120"/>
      <c r="HV83" s="120"/>
      <c r="HW83" s="120"/>
      <c r="HX83" s="120"/>
      <c r="HY83" s="120"/>
      <c r="HZ83" s="120"/>
      <c r="IA83" s="120"/>
      <c r="IB83" s="120"/>
      <c r="IC83" s="120"/>
      <c r="ID83" s="120"/>
      <c r="IE83" s="120"/>
      <c r="IF83" s="120"/>
      <c r="IG83" s="120"/>
      <c r="IH83" s="120"/>
      <c r="II83" s="120"/>
      <c r="IJ83" s="120"/>
      <c r="IK83" s="120"/>
      <c r="IL83" s="120"/>
      <c r="IM83" s="120"/>
      <c r="IN83" s="120"/>
      <c r="IO83" s="120"/>
      <c r="IP83" s="120"/>
      <c r="IQ83" s="120"/>
      <c r="IR83" s="120"/>
      <c r="IS83" s="120"/>
      <c r="IT83" s="120"/>
      <c r="IU83" s="120"/>
      <c r="IV83" s="120"/>
    </row>
    <row r="84" spans="1:256" ht="13.5">
      <c r="A84" s="105" t="s">
        <v>221</v>
      </c>
      <c r="B84" s="120" t="s">
        <v>223</v>
      </c>
      <c r="C84" s="120" t="s">
        <v>224</v>
      </c>
      <c r="D84" s="105" t="str">
        <f t="shared" si="14"/>
        <v>アンヴァース</v>
      </c>
      <c r="E84" s="105"/>
      <c r="F84" s="126" t="str">
        <f t="shared" si="16"/>
        <v>あん０４</v>
      </c>
      <c r="G84" s="105" t="str">
        <f t="shared" si="17"/>
        <v>植田早耶</v>
      </c>
      <c r="H84" s="122" t="str">
        <f t="shared" si="15"/>
        <v>アンヴァース</v>
      </c>
      <c r="I84" s="130" t="s">
        <v>74</v>
      </c>
      <c r="J84" s="110">
        <v>1999</v>
      </c>
      <c r="K84" s="207">
        <f t="shared" si="13"/>
        <v>24</v>
      </c>
      <c r="L84" s="126" t="str">
        <f>IF(G84="","",IF(COUNTIF($G$5:$G$639,G84)&gt;1,"2重登録","OK"))</f>
        <v>OK</v>
      </c>
      <c r="M84" s="120" t="s">
        <v>4</v>
      </c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0"/>
      <c r="GL84" s="120"/>
      <c r="GM84" s="120"/>
      <c r="GN84" s="120"/>
      <c r="GO84" s="120"/>
      <c r="GP84" s="120"/>
      <c r="GQ84" s="120"/>
      <c r="GR84" s="120"/>
      <c r="GS84" s="120"/>
      <c r="GT84" s="120"/>
      <c r="GU84" s="120"/>
      <c r="GV84" s="120"/>
      <c r="GW84" s="120"/>
      <c r="GX84" s="120"/>
      <c r="GY84" s="120"/>
      <c r="GZ84" s="120"/>
      <c r="HA84" s="120"/>
      <c r="HB84" s="120"/>
      <c r="HC84" s="120"/>
      <c r="HD84" s="120"/>
      <c r="HE84" s="120"/>
      <c r="HF84" s="120"/>
      <c r="HG84" s="120"/>
      <c r="HH84" s="120"/>
      <c r="HI84" s="120"/>
      <c r="HJ84" s="120"/>
      <c r="HK84" s="120"/>
      <c r="HL84" s="120"/>
      <c r="HM84" s="120"/>
      <c r="HN84" s="120"/>
      <c r="HO84" s="120"/>
      <c r="HP84" s="120"/>
      <c r="HQ84" s="120"/>
      <c r="HR84" s="120"/>
      <c r="HS84" s="120"/>
      <c r="HT84" s="120"/>
      <c r="HU84" s="120"/>
      <c r="HV84" s="120"/>
      <c r="HW84" s="120"/>
      <c r="HX84" s="120"/>
      <c r="HY84" s="120"/>
      <c r="HZ84" s="120"/>
      <c r="IA84" s="120"/>
      <c r="IB84" s="120"/>
      <c r="IC84" s="120"/>
      <c r="ID84" s="120"/>
      <c r="IE84" s="120"/>
      <c r="IF84" s="120"/>
      <c r="IG84" s="120"/>
      <c r="IH84" s="120"/>
      <c r="II84" s="120"/>
      <c r="IJ84" s="120"/>
      <c r="IK84" s="120"/>
      <c r="IL84" s="120"/>
      <c r="IM84" s="120"/>
      <c r="IN84" s="120"/>
      <c r="IO84" s="120"/>
      <c r="IP84" s="120"/>
      <c r="IQ84" s="120"/>
      <c r="IR84" s="120"/>
      <c r="IS84" s="120"/>
      <c r="IT84" s="120"/>
      <c r="IU84" s="120"/>
      <c r="IV84" s="120"/>
    </row>
    <row r="85" spans="1:17" ht="13.5">
      <c r="A85" s="105" t="s">
        <v>222</v>
      </c>
      <c r="B85" s="199" t="s">
        <v>734</v>
      </c>
      <c r="C85" s="199" t="s">
        <v>735</v>
      </c>
      <c r="D85" s="105" t="str">
        <f t="shared" si="14"/>
        <v>アンヴァース</v>
      </c>
      <c r="E85" s="105"/>
      <c r="F85" s="106" t="str">
        <f>A85</f>
        <v>あん０５</v>
      </c>
      <c r="G85" s="105" t="str">
        <f>B85&amp;C85</f>
        <v>西野美恵</v>
      </c>
      <c r="H85" s="122" t="str">
        <f t="shared" si="15"/>
        <v>アンヴァース</v>
      </c>
      <c r="I85" s="130" t="s">
        <v>9</v>
      </c>
      <c r="J85" s="114">
        <v>1988</v>
      </c>
      <c r="K85" s="207">
        <f>IF(J85="","",(2023-J85))</f>
        <v>35</v>
      </c>
      <c r="L85" s="106" t="str">
        <f>IF(G85="","",IF(COUNTIF($G$5:$G$639,G85)&gt;1,"2重登録","OK"))</f>
        <v>OK</v>
      </c>
      <c r="M85" s="128" t="s">
        <v>125</v>
      </c>
      <c r="N85" s="105"/>
      <c r="O85" s="105"/>
      <c r="P85" s="105"/>
      <c r="Q85" s="105"/>
    </row>
    <row r="86" spans="1:256" ht="13.5">
      <c r="A86" s="105" t="s">
        <v>225</v>
      </c>
      <c r="B86" s="120" t="s">
        <v>482</v>
      </c>
      <c r="C86" s="120" t="s">
        <v>483</v>
      </c>
      <c r="D86" s="105" t="str">
        <f t="shared" si="14"/>
        <v>アンヴァース</v>
      </c>
      <c r="E86" s="105"/>
      <c r="F86" s="126" t="str">
        <f t="shared" si="16"/>
        <v>あん０６</v>
      </c>
      <c r="G86" s="105" t="str">
        <f t="shared" si="17"/>
        <v>黒坂晶子</v>
      </c>
      <c r="H86" s="122" t="str">
        <f t="shared" si="15"/>
        <v>アンヴァース</v>
      </c>
      <c r="I86" s="130" t="s">
        <v>74</v>
      </c>
      <c r="J86" s="110">
        <v>1971</v>
      </c>
      <c r="K86" s="207">
        <f t="shared" si="13"/>
        <v>52</v>
      </c>
      <c r="L86" s="126" t="str">
        <f>IF(G86="","",IF(COUNTIF($G$5:$G$363,G86)&gt;1,"2重登録","OK"))</f>
        <v>OK</v>
      </c>
      <c r="M86" s="105" t="s">
        <v>103</v>
      </c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0"/>
      <c r="GL86" s="120"/>
      <c r="GM86" s="120"/>
      <c r="GN86" s="120"/>
      <c r="GO86" s="120"/>
      <c r="GP86" s="120"/>
      <c r="GQ86" s="120"/>
      <c r="GR86" s="120"/>
      <c r="GS86" s="120"/>
      <c r="GT86" s="120"/>
      <c r="GU86" s="120"/>
      <c r="GV86" s="120"/>
      <c r="GW86" s="120"/>
      <c r="GX86" s="120"/>
      <c r="GY86" s="120"/>
      <c r="GZ86" s="120"/>
      <c r="HA86" s="120"/>
      <c r="HB86" s="120"/>
      <c r="HC86" s="120"/>
      <c r="HD86" s="120"/>
      <c r="HE86" s="120"/>
      <c r="HF86" s="120"/>
      <c r="HG86" s="120"/>
      <c r="HH86" s="120"/>
      <c r="HI86" s="120"/>
      <c r="HJ86" s="120"/>
      <c r="HK86" s="120"/>
      <c r="HL86" s="120"/>
      <c r="HM86" s="120"/>
      <c r="HN86" s="120"/>
      <c r="HO86" s="120"/>
      <c r="HP86" s="120"/>
      <c r="HQ86" s="120"/>
      <c r="HR86" s="120"/>
      <c r="HS86" s="120"/>
      <c r="HT86" s="120"/>
      <c r="HU86" s="120"/>
      <c r="HV86" s="120"/>
      <c r="HW86" s="120"/>
      <c r="HX86" s="120"/>
      <c r="HY86" s="120"/>
      <c r="HZ86" s="120"/>
      <c r="IA86" s="120"/>
      <c r="IB86" s="120"/>
      <c r="IC86" s="120"/>
      <c r="ID86" s="120"/>
      <c r="IE86" s="120"/>
      <c r="IF86" s="120"/>
      <c r="IG86" s="120"/>
      <c r="IH86" s="120"/>
      <c r="II86" s="120"/>
      <c r="IJ86" s="120"/>
      <c r="IK86" s="120"/>
      <c r="IL86" s="120"/>
      <c r="IM86" s="120"/>
      <c r="IN86" s="120"/>
      <c r="IO86" s="120"/>
      <c r="IP86" s="120"/>
      <c r="IQ86" s="120"/>
      <c r="IR86" s="120"/>
      <c r="IS86" s="120"/>
      <c r="IT86" s="120"/>
      <c r="IU86" s="120"/>
      <c r="IV86" s="120"/>
    </row>
    <row r="87" spans="1:17" ht="13.5">
      <c r="A87" s="105" t="s">
        <v>228</v>
      </c>
      <c r="B87" s="199" t="s">
        <v>85</v>
      </c>
      <c r="C87" s="199" t="s">
        <v>495</v>
      </c>
      <c r="D87" s="105" t="str">
        <f t="shared" si="14"/>
        <v>アンヴァース</v>
      </c>
      <c r="E87" s="105"/>
      <c r="F87" s="106" t="str">
        <f>A87</f>
        <v>あん０７</v>
      </c>
      <c r="G87" s="105" t="str">
        <f>B87&amp;C87</f>
        <v>山口千恵</v>
      </c>
      <c r="H87" s="122" t="str">
        <f t="shared" si="15"/>
        <v>アンヴァース</v>
      </c>
      <c r="I87" s="130" t="s">
        <v>9</v>
      </c>
      <c r="J87" s="114">
        <v>1979</v>
      </c>
      <c r="K87" s="207">
        <f>IF(J87="","",(2023-J87))</f>
        <v>44</v>
      </c>
      <c r="L87" s="106" t="str">
        <f aca="true" t="shared" si="18" ref="L87:L108">IF(G87="","",IF(COUNTIF($G$5:$G$639,G87)&gt;1,"2重登録","OK"))</f>
        <v>OK</v>
      </c>
      <c r="M87" s="128" t="s">
        <v>113</v>
      </c>
      <c r="N87" s="105"/>
      <c r="O87" s="105"/>
      <c r="P87" s="105"/>
      <c r="Q87" s="105"/>
    </row>
    <row r="88" spans="1:17" ht="13.5">
      <c r="A88" s="105" t="s">
        <v>230</v>
      </c>
      <c r="B88" s="196" t="s">
        <v>736</v>
      </c>
      <c r="C88" s="196" t="s">
        <v>737</v>
      </c>
      <c r="D88" s="105" t="str">
        <f t="shared" si="14"/>
        <v>アンヴァース</v>
      </c>
      <c r="E88" s="105"/>
      <c r="F88" s="106" t="str">
        <f>A88</f>
        <v>あん０８</v>
      </c>
      <c r="G88" s="105" t="str">
        <f>B88&amp;C88</f>
        <v>小田紀彦</v>
      </c>
      <c r="H88" s="122" t="str">
        <f t="shared" si="15"/>
        <v>アンヴァース</v>
      </c>
      <c r="I88" s="117" t="s">
        <v>73</v>
      </c>
      <c r="J88" s="114">
        <v>1984</v>
      </c>
      <c r="K88" s="207">
        <f>IF(J88="","",(2023-J88))</f>
        <v>39</v>
      </c>
      <c r="L88" s="106" t="str">
        <f t="shared" si="18"/>
        <v>OK</v>
      </c>
      <c r="M88" s="128" t="s">
        <v>130</v>
      </c>
      <c r="N88" s="105"/>
      <c r="O88" s="105"/>
      <c r="P88" s="105"/>
      <c r="Q88" s="105"/>
    </row>
    <row r="89" spans="1:17" ht="13.5">
      <c r="A89" s="105" t="s">
        <v>234</v>
      </c>
      <c r="B89" s="109" t="s">
        <v>235</v>
      </c>
      <c r="C89" s="109" t="s">
        <v>236</v>
      </c>
      <c r="D89" s="105" t="str">
        <f t="shared" si="14"/>
        <v>アンヴァース</v>
      </c>
      <c r="E89" s="105"/>
      <c r="F89" s="106" t="str">
        <f>A89</f>
        <v>あん０９</v>
      </c>
      <c r="G89" s="105" t="str">
        <f>B89&amp;C89</f>
        <v>越智友基</v>
      </c>
      <c r="H89" s="122" t="str">
        <f t="shared" si="15"/>
        <v>アンヴァース</v>
      </c>
      <c r="I89" s="117" t="s">
        <v>0</v>
      </c>
      <c r="J89" s="114">
        <v>1987</v>
      </c>
      <c r="K89" s="207">
        <f>IF(J89="","",(2023-J89))</f>
        <v>36</v>
      </c>
      <c r="L89" s="106" t="str">
        <f t="shared" si="18"/>
        <v>OK</v>
      </c>
      <c r="M89" s="128" t="s">
        <v>130</v>
      </c>
      <c r="N89" s="105"/>
      <c r="O89" s="105"/>
      <c r="P89" s="105"/>
      <c r="Q89" s="105"/>
    </row>
    <row r="90" spans="1:17" ht="13.5">
      <c r="A90" s="105" t="s">
        <v>237</v>
      </c>
      <c r="B90" s="109" t="s">
        <v>238</v>
      </c>
      <c r="C90" s="109" t="s">
        <v>239</v>
      </c>
      <c r="D90" s="105" t="str">
        <f t="shared" si="14"/>
        <v>アンヴァース</v>
      </c>
      <c r="E90" s="105"/>
      <c r="F90" s="106" t="str">
        <f t="shared" si="16"/>
        <v>あん１０</v>
      </c>
      <c r="G90" s="105" t="str">
        <f t="shared" si="17"/>
        <v>辻本将士</v>
      </c>
      <c r="H90" s="122" t="str">
        <f t="shared" si="15"/>
        <v>アンヴァース</v>
      </c>
      <c r="I90" s="117" t="s">
        <v>0</v>
      </c>
      <c r="J90" s="114">
        <v>1986</v>
      </c>
      <c r="K90" s="207">
        <f t="shared" si="13"/>
        <v>37</v>
      </c>
      <c r="L90" s="106" t="str">
        <f t="shared" si="18"/>
        <v>OK</v>
      </c>
      <c r="M90" s="128" t="s">
        <v>130</v>
      </c>
      <c r="N90" s="105"/>
      <c r="O90" s="105"/>
      <c r="P90" s="105"/>
      <c r="Q90" s="105"/>
    </row>
    <row r="91" spans="1:17" ht="13.5">
      <c r="A91" s="105" t="s">
        <v>240</v>
      </c>
      <c r="B91" s="109" t="s">
        <v>231</v>
      </c>
      <c r="C91" s="109" t="s">
        <v>232</v>
      </c>
      <c r="D91" s="105" t="str">
        <f t="shared" si="14"/>
        <v>アンヴァース</v>
      </c>
      <c r="E91" s="105"/>
      <c r="F91" s="106" t="str">
        <f>A91</f>
        <v>あん１１</v>
      </c>
      <c r="G91" s="105" t="str">
        <f>B91&amp;C91</f>
        <v>津曲崇志</v>
      </c>
      <c r="H91" s="122" t="str">
        <f t="shared" si="15"/>
        <v>アンヴァース</v>
      </c>
      <c r="I91" s="117" t="s">
        <v>73</v>
      </c>
      <c r="J91" s="114">
        <v>1989</v>
      </c>
      <c r="K91" s="207">
        <f>IF(J91="","",(2023-J91))</f>
        <v>34</v>
      </c>
      <c r="L91" s="106" t="str">
        <f t="shared" si="18"/>
        <v>OK</v>
      </c>
      <c r="M91" s="128" t="s">
        <v>233</v>
      </c>
      <c r="N91" s="105"/>
      <c r="O91" s="105"/>
      <c r="P91" s="105"/>
      <c r="Q91" s="105"/>
    </row>
    <row r="92" spans="1:17" ht="13.5">
      <c r="A92" s="105" t="s">
        <v>243</v>
      </c>
      <c r="B92" s="109" t="s">
        <v>241</v>
      </c>
      <c r="C92" s="109" t="s">
        <v>242</v>
      </c>
      <c r="D92" s="105" t="str">
        <f t="shared" si="14"/>
        <v>アンヴァース</v>
      </c>
      <c r="E92" s="105"/>
      <c r="F92" s="106" t="str">
        <f t="shared" si="16"/>
        <v>あん１２</v>
      </c>
      <c r="G92" s="105" t="str">
        <f t="shared" si="17"/>
        <v>原智則</v>
      </c>
      <c r="H92" s="122" t="str">
        <f t="shared" si="15"/>
        <v>アンヴァース</v>
      </c>
      <c r="I92" s="117" t="s">
        <v>8</v>
      </c>
      <c r="J92" s="114">
        <v>1969</v>
      </c>
      <c r="K92" s="207">
        <f t="shared" si="13"/>
        <v>54</v>
      </c>
      <c r="L92" s="106" t="str">
        <f t="shared" si="18"/>
        <v>OK</v>
      </c>
      <c r="M92" s="128" t="s">
        <v>114</v>
      </c>
      <c r="N92" s="105"/>
      <c r="O92" s="105"/>
      <c r="P92" s="105"/>
      <c r="Q92" s="105"/>
    </row>
    <row r="93" spans="1:17" ht="13.5">
      <c r="A93" s="105" t="s">
        <v>247</v>
      </c>
      <c r="B93" s="109" t="s">
        <v>244</v>
      </c>
      <c r="C93" s="109" t="s">
        <v>245</v>
      </c>
      <c r="D93" s="105" t="str">
        <f t="shared" si="14"/>
        <v>アンヴァース</v>
      </c>
      <c r="E93" s="105"/>
      <c r="F93" s="106" t="str">
        <f t="shared" si="16"/>
        <v>あん１３</v>
      </c>
      <c r="G93" s="105" t="str">
        <f t="shared" si="17"/>
        <v>ピーターリーダー</v>
      </c>
      <c r="H93" s="122" t="str">
        <f t="shared" si="15"/>
        <v>アンヴァース</v>
      </c>
      <c r="I93" s="117" t="s">
        <v>8</v>
      </c>
      <c r="J93" s="114">
        <v>1981</v>
      </c>
      <c r="K93" s="207">
        <f t="shared" si="13"/>
        <v>42</v>
      </c>
      <c r="L93" s="106" t="str">
        <f t="shared" si="18"/>
        <v>OK</v>
      </c>
      <c r="M93" s="128" t="s">
        <v>574</v>
      </c>
      <c r="N93" s="105"/>
      <c r="O93" s="105"/>
      <c r="P93" s="105"/>
      <c r="Q93" s="105"/>
    </row>
    <row r="94" spans="1:17" ht="13.5">
      <c r="A94" s="105" t="s">
        <v>251</v>
      </c>
      <c r="B94" s="109" t="s">
        <v>248</v>
      </c>
      <c r="C94" s="109" t="s">
        <v>249</v>
      </c>
      <c r="D94" s="105" t="str">
        <f t="shared" si="14"/>
        <v>アンヴァース</v>
      </c>
      <c r="E94" s="105"/>
      <c r="F94" s="106" t="str">
        <f t="shared" si="16"/>
        <v>あん１４</v>
      </c>
      <c r="G94" s="105" t="str">
        <f t="shared" si="17"/>
        <v>鍋内雄樹</v>
      </c>
      <c r="H94" s="122" t="str">
        <f t="shared" si="15"/>
        <v>アンヴァース</v>
      </c>
      <c r="I94" s="117" t="s">
        <v>8</v>
      </c>
      <c r="J94" s="114">
        <v>1990</v>
      </c>
      <c r="K94" s="207">
        <f t="shared" si="13"/>
        <v>33</v>
      </c>
      <c r="L94" s="106" t="str">
        <f t="shared" si="18"/>
        <v>OK</v>
      </c>
      <c r="M94" s="128" t="s">
        <v>574</v>
      </c>
      <c r="N94" s="105"/>
      <c r="O94" s="105"/>
      <c r="P94" s="105"/>
      <c r="Q94" s="105"/>
    </row>
    <row r="95" spans="1:17" ht="13.5">
      <c r="A95" s="105" t="s">
        <v>252</v>
      </c>
      <c r="B95" s="109" t="s">
        <v>226</v>
      </c>
      <c r="C95" s="109" t="s">
        <v>229</v>
      </c>
      <c r="D95" s="105" t="str">
        <f t="shared" si="14"/>
        <v>アンヴァース</v>
      </c>
      <c r="E95" s="105"/>
      <c r="F95" s="106" t="str">
        <f t="shared" si="16"/>
        <v>あん１５</v>
      </c>
      <c r="G95" s="105" t="str">
        <f t="shared" si="17"/>
        <v>脇坂和樹</v>
      </c>
      <c r="H95" s="122" t="str">
        <f t="shared" si="15"/>
        <v>アンヴァース</v>
      </c>
      <c r="I95" s="117" t="s">
        <v>73</v>
      </c>
      <c r="J95" s="114">
        <v>1992</v>
      </c>
      <c r="K95" s="207">
        <f t="shared" si="13"/>
        <v>31</v>
      </c>
      <c r="L95" s="106" t="str">
        <f t="shared" si="18"/>
        <v>OK</v>
      </c>
      <c r="M95" s="128" t="s">
        <v>112</v>
      </c>
      <c r="N95" s="105"/>
      <c r="O95" s="105"/>
      <c r="P95" s="105"/>
      <c r="Q95" s="105"/>
    </row>
    <row r="96" spans="1:17" ht="13.5">
      <c r="A96" s="105" t="s">
        <v>254</v>
      </c>
      <c r="B96" s="196" t="s">
        <v>262</v>
      </c>
      <c r="C96" s="196" t="s">
        <v>263</v>
      </c>
      <c r="D96" s="105" t="str">
        <f t="shared" si="14"/>
        <v>アンヴァース</v>
      </c>
      <c r="E96" s="105"/>
      <c r="F96" s="106" t="str">
        <f t="shared" si="16"/>
        <v>あん１６</v>
      </c>
      <c r="G96" s="105" t="str">
        <f t="shared" si="17"/>
        <v>上津慶和</v>
      </c>
      <c r="H96" s="122" t="str">
        <f t="shared" si="15"/>
        <v>アンヴァース</v>
      </c>
      <c r="I96" s="117" t="s">
        <v>73</v>
      </c>
      <c r="J96" s="114">
        <v>1993</v>
      </c>
      <c r="K96" s="207">
        <f t="shared" si="13"/>
        <v>30</v>
      </c>
      <c r="L96" s="106" t="str">
        <f t="shared" si="18"/>
        <v>OK</v>
      </c>
      <c r="M96" s="128" t="s">
        <v>126</v>
      </c>
      <c r="N96" s="105"/>
      <c r="O96" s="105"/>
      <c r="P96" s="105"/>
      <c r="Q96" s="105"/>
    </row>
    <row r="97" spans="1:17" ht="13.5">
      <c r="A97" s="105" t="s">
        <v>257</v>
      </c>
      <c r="B97" s="109" t="s">
        <v>267</v>
      </c>
      <c r="C97" s="109" t="s">
        <v>268</v>
      </c>
      <c r="D97" s="105" t="str">
        <f t="shared" si="14"/>
        <v>アンヴァース</v>
      </c>
      <c r="E97" s="105"/>
      <c r="F97" s="106" t="str">
        <f t="shared" si="16"/>
        <v>あん１７</v>
      </c>
      <c r="G97" s="105" t="str">
        <f t="shared" si="17"/>
        <v>薮内豪</v>
      </c>
      <c r="H97" s="122" t="str">
        <f t="shared" si="15"/>
        <v>アンヴァース</v>
      </c>
      <c r="I97" s="117" t="s">
        <v>73</v>
      </c>
      <c r="J97" s="114">
        <v>1986</v>
      </c>
      <c r="K97" s="207">
        <f t="shared" si="13"/>
        <v>37</v>
      </c>
      <c r="L97" s="106" t="str">
        <f t="shared" si="18"/>
        <v>OK</v>
      </c>
      <c r="M97" s="128" t="s">
        <v>125</v>
      </c>
      <c r="N97" s="105"/>
      <c r="O97" s="105"/>
      <c r="P97" s="105"/>
      <c r="Q97" s="105"/>
    </row>
    <row r="98" spans="1:17" ht="13.5">
      <c r="A98" s="105" t="s">
        <v>261</v>
      </c>
      <c r="B98" s="109" t="s">
        <v>131</v>
      </c>
      <c r="C98" s="109" t="s">
        <v>270</v>
      </c>
      <c r="D98" s="105" t="str">
        <f t="shared" si="14"/>
        <v>アンヴァース</v>
      </c>
      <c r="E98" s="105"/>
      <c r="F98" s="106" t="str">
        <f t="shared" si="16"/>
        <v>あん１８</v>
      </c>
      <c r="G98" s="105" t="str">
        <f t="shared" si="17"/>
        <v>鈴木智彦</v>
      </c>
      <c r="H98" s="122" t="str">
        <f t="shared" si="15"/>
        <v>アンヴァース</v>
      </c>
      <c r="I98" s="117" t="s">
        <v>8</v>
      </c>
      <c r="J98" s="114">
        <v>1981</v>
      </c>
      <c r="K98" s="207">
        <f t="shared" si="13"/>
        <v>42</v>
      </c>
      <c r="L98" s="106" t="str">
        <f t="shared" si="18"/>
        <v>OK</v>
      </c>
      <c r="M98" s="128" t="s">
        <v>271</v>
      </c>
      <c r="N98" s="105"/>
      <c r="O98" s="105"/>
      <c r="P98" s="105"/>
      <c r="Q98" s="105"/>
    </row>
    <row r="99" spans="1:17" ht="13.5">
      <c r="A99" s="105" t="s">
        <v>264</v>
      </c>
      <c r="B99" s="196" t="s">
        <v>273</v>
      </c>
      <c r="C99" s="196" t="s">
        <v>274</v>
      </c>
      <c r="D99" s="105" t="str">
        <f t="shared" si="14"/>
        <v>アンヴァース</v>
      </c>
      <c r="E99" s="105"/>
      <c r="F99" s="106" t="str">
        <f t="shared" si="16"/>
        <v>あん１９</v>
      </c>
      <c r="G99" s="105" t="str">
        <f t="shared" si="17"/>
        <v>高森康志</v>
      </c>
      <c r="H99" s="122" t="str">
        <f t="shared" si="15"/>
        <v>アンヴァース</v>
      </c>
      <c r="I99" s="117" t="s">
        <v>8</v>
      </c>
      <c r="J99" s="114">
        <v>1986</v>
      </c>
      <c r="K99" s="207">
        <f t="shared" si="13"/>
        <v>37</v>
      </c>
      <c r="L99" s="106" t="str">
        <f t="shared" si="18"/>
        <v>OK</v>
      </c>
      <c r="M99" s="128" t="s">
        <v>104</v>
      </c>
      <c r="N99" s="105"/>
      <c r="O99" s="105"/>
      <c r="P99" s="105"/>
      <c r="Q99" s="105"/>
    </row>
    <row r="100" spans="1:17" ht="13.5">
      <c r="A100" s="105" t="s">
        <v>266</v>
      </c>
      <c r="B100" s="196" t="s">
        <v>276</v>
      </c>
      <c r="C100" s="196" t="s">
        <v>277</v>
      </c>
      <c r="D100" s="105" t="str">
        <f t="shared" si="14"/>
        <v>アンヴァース</v>
      </c>
      <c r="E100" s="105"/>
      <c r="F100" s="106" t="str">
        <f t="shared" si="16"/>
        <v>あん２０</v>
      </c>
      <c r="G100" s="105" t="str">
        <f t="shared" si="17"/>
        <v>松村友喜</v>
      </c>
      <c r="H100" s="122" t="str">
        <f t="shared" si="15"/>
        <v>アンヴァース</v>
      </c>
      <c r="I100" s="117" t="s">
        <v>73</v>
      </c>
      <c r="J100" s="114">
        <v>1988</v>
      </c>
      <c r="K100" s="207">
        <f t="shared" si="13"/>
        <v>35</v>
      </c>
      <c r="L100" s="106" t="str">
        <f t="shared" si="18"/>
        <v>OK</v>
      </c>
      <c r="M100" s="128" t="s">
        <v>112</v>
      </c>
      <c r="N100" s="105"/>
      <c r="O100" s="105"/>
      <c r="P100" s="105"/>
      <c r="Q100" s="105"/>
    </row>
    <row r="101" spans="1:17" ht="13.5">
      <c r="A101" s="105" t="s">
        <v>269</v>
      </c>
      <c r="B101" s="196" t="s">
        <v>279</v>
      </c>
      <c r="C101" s="196" t="s">
        <v>280</v>
      </c>
      <c r="D101" s="105" t="str">
        <f t="shared" si="14"/>
        <v>アンヴァース</v>
      </c>
      <c r="E101" s="105"/>
      <c r="F101" s="106" t="str">
        <f t="shared" si="16"/>
        <v>あん２１</v>
      </c>
      <c r="G101" s="105" t="str">
        <f t="shared" si="17"/>
        <v>原山侑己</v>
      </c>
      <c r="H101" s="122" t="str">
        <f t="shared" si="15"/>
        <v>アンヴァース</v>
      </c>
      <c r="I101" s="117" t="s">
        <v>73</v>
      </c>
      <c r="J101" s="114">
        <v>1996</v>
      </c>
      <c r="K101" s="207">
        <f t="shared" si="13"/>
        <v>27</v>
      </c>
      <c r="L101" s="106" t="str">
        <f t="shared" si="18"/>
        <v>OK</v>
      </c>
      <c r="M101" s="128" t="s">
        <v>103</v>
      </c>
      <c r="N101" s="105"/>
      <c r="O101" s="105"/>
      <c r="P101" s="105"/>
      <c r="Q101" s="105"/>
    </row>
    <row r="102" spans="1:17" ht="13.5">
      <c r="A102" s="105" t="s">
        <v>272</v>
      </c>
      <c r="B102" s="196" t="s">
        <v>443</v>
      </c>
      <c r="C102" s="196" t="s">
        <v>738</v>
      </c>
      <c r="D102" s="105" t="str">
        <f t="shared" si="14"/>
        <v>アンヴァース</v>
      </c>
      <c r="E102" s="105"/>
      <c r="F102" s="106" t="str">
        <f t="shared" si="16"/>
        <v>あん２２</v>
      </c>
      <c r="G102" s="105" t="str">
        <f t="shared" si="17"/>
        <v>森寿人</v>
      </c>
      <c r="H102" s="122" t="str">
        <f t="shared" si="15"/>
        <v>アンヴァース</v>
      </c>
      <c r="I102" s="117" t="s">
        <v>73</v>
      </c>
      <c r="J102" s="114">
        <v>1978</v>
      </c>
      <c r="K102" s="207">
        <f t="shared" si="13"/>
        <v>45</v>
      </c>
      <c r="L102" s="106" t="str">
        <f t="shared" si="18"/>
        <v>OK</v>
      </c>
      <c r="M102" s="128" t="s">
        <v>114</v>
      </c>
      <c r="N102" s="105"/>
      <c r="O102" s="105"/>
      <c r="P102" s="105"/>
      <c r="Q102" s="105"/>
    </row>
    <row r="103" spans="1:17" ht="13.5">
      <c r="A103" s="105" t="s">
        <v>275</v>
      </c>
      <c r="B103" s="196" t="s">
        <v>115</v>
      </c>
      <c r="C103" s="196" t="s">
        <v>739</v>
      </c>
      <c r="D103" s="105" t="str">
        <f t="shared" si="14"/>
        <v>アンヴァース</v>
      </c>
      <c r="E103" s="105"/>
      <c r="F103" s="106" t="str">
        <f t="shared" si="16"/>
        <v>あん２３</v>
      </c>
      <c r="G103" s="105" t="str">
        <f t="shared" si="17"/>
        <v>山田佳明</v>
      </c>
      <c r="H103" s="122" t="str">
        <f t="shared" si="15"/>
        <v>アンヴァース</v>
      </c>
      <c r="I103" s="117" t="s">
        <v>73</v>
      </c>
      <c r="J103" s="114">
        <v>1986</v>
      </c>
      <c r="K103" s="207">
        <f t="shared" si="13"/>
        <v>37</v>
      </c>
      <c r="L103" s="106" t="str">
        <f t="shared" si="18"/>
        <v>OK</v>
      </c>
      <c r="M103" s="128" t="s">
        <v>112</v>
      </c>
      <c r="N103" s="105"/>
      <c r="O103" s="105"/>
      <c r="P103" s="105"/>
      <c r="Q103" s="105"/>
    </row>
    <row r="104" spans="1:17" ht="13.5">
      <c r="A104" s="105" t="s">
        <v>278</v>
      </c>
      <c r="B104" s="109" t="s">
        <v>98</v>
      </c>
      <c r="C104" s="109" t="s">
        <v>253</v>
      </c>
      <c r="D104" s="105" t="str">
        <f t="shared" si="14"/>
        <v>アンヴァース</v>
      </c>
      <c r="E104" s="105"/>
      <c r="F104" s="106" t="str">
        <f t="shared" si="16"/>
        <v>あん２４</v>
      </c>
      <c r="G104" s="105" t="str">
        <f t="shared" si="17"/>
        <v>岡栄介</v>
      </c>
      <c r="H104" s="122" t="str">
        <f t="shared" si="15"/>
        <v>アンヴァース</v>
      </c>
      <c r="I104" s="117" t="s">
        <v>73</v>
      </c>
      <c r="J104" s="114">
        <v>1996</v>
      </c>
      <c r="K104" s="207">
        <f t="shared" si="13"/>
        <v>27</v>
      </c>
      <c r="L104" s="106" t="str">
        <f t="shared" si="18"/>
        <v>OK</v>
      </c>
      <c r="M104" s="128" t="s">
        <v>114</v>
      </c>
      <c r="N104" s="105"/>
      <c r="O104" s="105"/>
      <c r="P104" s="105"/>
      <c r="Q104" s="105"/>
    </row>
    <row r="105" spans="1:17" ht="13.5">
      <c r="A105" s="105" t="s">
        <v>281</v>
      </c>
      <c r="B105" s="109" t="s">
        <v>255</v>
      </c>
      <c r="C105" s="109" t="s">
        <v>256</v>
      </c>
      <c r="D105" s="105" t="str">
        <f t="shared" si="14"/>
        <v>アンヴァース</v>
      </c>
      <c r="E105" s="105"/>
      <c r="F105" s="106" t="str">
        <f t="shared" si="16"/>
        <v>あん２５</v>
      </c>
      <c r="G105" s="105" t="str">
        <f t="shared" si="17"/>
        <v>西嶌達也</v>
      </c>
      <c r="H105" s="122" t="str">
        <f t="shared" si="15"/>
        <v>アンヴァース</v>
      </c>
      <c r="I105" s="117" t="s">
        <v>73</v>
      </c>
      <c r="J105" s="114">
        <v>1989</v>
      </c>
      <c r="K105" s="207">
        <f t="shared" si="13"/>
        <v>34</v>
      </c>
      <c r="L105" s="106" t="str">
        <f t="shared" si="18"/>
        <v>OK</v>
      </c>
      <c r="M105" s="128" t="s">
        <v>125</v>
      </c>
      <c r="N105" s="105"/>
      <c r="O105" s="105"/>
      <c r="P105" s="105"/>
      <c r="Q105" s="105"/>
    </row>
    <row r="106" spans="1:17" ht="13.5">
      <c r="A106" s="105" t="s">
        <v>740</v>
      </c>
      <c r="B106" s="109" t="s">
        <v>258</v>
      </c>
      <c r="C106" s="109" t="s">
        <v>259</v>
      </c>
      <c r="D106" s="105" t="str">
        <f t="shared" si="14"/>
        <v>アンヴァース</v>
      </c>
      <c r="E106" s="105"/>
      <c r="F106" s="106" t="str">
        <f t="shared" si="16"/>
        <v>あん２６</v>
      </c>
      <c r="G106" s="105" t="str">
        <f t="shared" si="17"/>
        <v>寺元翔太</v>
      </c>
      <c r="H106" s="122" t="str">
        <f t="shared" si="15"/>
        <v>アンヴァース</v>
      </c>
      <c r="I106" s="117" t="s">
        <v>8</v>
      </c>
      <c r="J106" s="114">
        <v>1993</v>
      </c>
      <c r="K106" s="207">
        <f t="shared" si="13"/>
        <v>30</v>
      </c>
      <c r="L106" s="106" t="str">
        <f t="shared" si="18"/>
        <v>OK</v>
      </c>
      <c r="M106" s="128" t="s">
        <v>260</v>
      </c>
      <c r="N106" s="105"/>
      <c r="O106" s="105"/>
      <c r="P106" s="105"/>
      <c r="Q106" s="105"/>
    </row>
    <row r="107" spans="1:256" ht="13.5">
      <c r="A107" s="105" t="s">
        <v>741</v>
      </c>
      <c r="B107" s="208" t="s">
        <v>742</v>
      </c>
      <c r="C107" s="208" t="s">
        <v>239</v>
      </c>
      <c r="D107" s="105" t="str">
        <f t="shared" si="14"/>
        <v>アンヴァース</v>
      </c>
      <c r="E107" s="128"/>
      <c r="F107" s="209" t="str">
        <f t="shared" si="16"/>
        <v>あん２７</v>
      </c>
      <c r="G107" s="128" t="str">
        <f t="shared" si="17"/>
        <v>三箇将士</v>
      </c>
      <c r="H107" s="122" t="str">
        <f t="shared" si="15"/>
        <v>アンヴァース</v>
      </c>
      <c r="I107" s="210" t="s">
        <v>73</v>
      </c>
      <c r="J107" s="129">
        <v>1994</v>
      </c>
      <c r="K107" s="207">
        <f t="shared" si="13"/>
        <v>29</v>
      </c>
      <c r="L107" s="209" t="str">
        <f t="shared" si="18"/>
        <v>OK</v>
      </c>
      <c r="M107" s="128" t="s">
        <v>125</v>
      </c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  <c r="DT107" s="128"/>
      <c r="DU107" s="128"/>
      <c r="DV107" s="128"/>
      <c r="DW107" s="128"/>
      <c r="DX107" s="128"/>
      <c r="DY107" s="128"/>
      <c r="DZ107" s="128"/>
      <c r="EA107" s="128"/>
      <c r="EB107" s="128"/>
      <c r="EC107" s="128"/>
      <c r="ED107" s="128"/>
      <c r="EE107" s="128"/>
      <c r="EF107" s="128"/>
      <c r="EG107" s="128"/>
      <c r="EH107" s="128"/>
      <c r="EI107" s="128"/>
      <c r="EJ107" s="128"/>
      <c r="EK107" s="128"/>
      <c r="EL107" s="128"/>
      <c r="EM107" s="128"/>
      <c r="EN107" s="128"/>
      <c r="EO107" s="128"/>
      <c r="EP107" s="128"/>
      <c r="EQ107" s="128"/>
      <c r="ER107" s="128"/>
      <c r="ES107" s="128"/>
      <c r="ET107" s="128"/>
      <c r="EU107" s="128"/>
      <c r="EV107" s="128"/>
      <c r="EW107" s="128"/>
      <c r="EX107" s="128"/>
      <c r="EY107" s="128"/>
      <c r="EZ107" s="128"/>
      <c r="FA107" s="128"/>
      <c r="FB107" s="128"/>
      <c r="FC107" s="128"/>
      <c r="FD107" s="128"/>
      <c r="FE107" s="128"/>
      <c r="FF107" s="128"/>
      <c r="FG107" s="128"/>
      <c r="FH107" s="128"/>
      <c r="FI107" s="128"/>
      <c r="FJ107" s="128"/>
      <c r="FK107" s="128"/>
      <c r="FL107" s="128"/>
      <c r="FM107" s="128"/>
      <c r="FN107" s="128"/>
      <c r="FO107" s="128"/>
      <c r="FP107" s="128"/>
      <c r="FQ107" s="128"/>
      <c r="FR107" s="128"/>
      <c r="FS107" s="128"/>
      <c r="FT107" s="128"/>
      <c r="FU107" s="128"/>
      <c r="FV107" s="128"/>
      <c r="FW107" s="128"/>
      <c r="FX107" s="128"/>
      <c r="FY107" s="128"/>
      <c r="FZ107" s="128"/>
      <c r="GA107" s="128"/>
      <c r="GB107" s="128"/>
      <c r="GC107" s="128"/>
      <c r="GD107" s="128"/>
      <c r="GE107" s="128"/>
      <c r="GF107" s="128"/>
      <c r="GG107" s="128"/>
      <c r="GH107" s="128"/>
      <c r="GI107" s="128"/>
      <c r="GJ107" s="128"/>
      <c r="GK107" s="128"/>
      <c r="GL107" s="128"/>
      <c r="GM107" s="128"/>
      <c r="GN107" s="128"/>
      <c r="GO107" s="128"/>
      <c r="GP107" s="128"/>
      <c r="GQ107" s="128"/>
      <c r="GR107" s="128"/>
      <c r="GS107" s="128"/>
      <c r="GT107" s="128"/>
      <c r="GU107" s="128"/>
      <c r="GV107" s="128"/>
      <c r="GW107" s="128"/>
      <c r="GX107" s="128"/>
      <c r="GY107" s="128"/>
      <c r="GZ107" s="128"/>
      <c r="HA107" s="128"/>
      <c r="HB107" s="128"/>
      <c r="HC107" s="128"/>
      <c r="HD107" s="128"/>
      <c r="HE107" s="128"/>
      <c r="HF107" s="128"/>
      <c r="HG107" s="128"/>
      <c r="HH107" s="128"/>
      <c r="HI107" s="128"/>
      <c r="HJ107" s="128"/>
      <c r="HK107" s="128"/>
      <c r="HL107" s="128"/>
      <c r="HM107" s="128"/>
      <c r="HN107" s="128"/>
      <c r="HO107" s="128"/>
      <c r="HP107" s="128"/>
      <c r="HQ107" s="128"/>
      <c r="HR107" s="128"/>
      <c r="HS107" s="128"/>
      <c r="HT107" s="128"/>
      <c r="HU107" s="128"/>
      <c r="HV107" s="128"/>
      <c r="HW107" s="128"/>
      <c r="HX107" s="128"/>
      <c r="HY107" s="128"/>
      <c r="HZ107" s="128"/>
      <c r="IA107" s="128"/>
      <c r="IB107" s="128"/>
      <c r="IC107" s="128"/>
      <c r="ID107" s="128"/>
      <c r="IE107" s="128"/>
      <c r="IF107" s="128"/>
      <c r="IG107" s="128"/>
      <c r="IH107" s="128"/>
      <c r="II107" s="128"/>
      <c r="IJ107" s="128"/>
      <c r="IK107" s="128"/>
      <c r="IL107" s="128"/>
      <c r="IM107" s="128"/>
      <c r="IN107" s="128"/>
      <c r="IO107" s="128"/>
      <c r="IP107" s="128"/>
      <c r="IQ107" s="128"/>
      <c r="IR107" s="128"/>
      <c r="IS107" s="128"/>
      <c r="IT107" s="128"/>
      <c r="IU107" s="128"/>
      <c r="IV107" s="128"/>
    </row>
    <row r="108" spans="1:256" ht="13.5">
      <c r="A108" s="105" t="s">
        <v>743</v>
      </c>
      <c r="B108" s="208" t="s">
        <v>323</v>
      </c>
      <c r="C108" s="208" t="s">
        <v>744</v>
      </c>
      <c r="D108" s="105" t="str">
        <f t="shared" si="14"/>
        <v>アンヴァース</v>
      </c>
      <c r="E108" s="128"/>
      <c r="F108" s="209" t="str">
        <f t="shared" si="16"/>
        <v>あん２８</v>
      </c>
      <c r="G108" s="128" t="str">
        <f t="shared" si="17"/>
        <v>澤田純兵</v>
      </c>
      <c r="H108" s="122" t="str">
        <f t="shared" si="15"/>
        <v>アンヴァース</v>
      </c>
      <c r="I108" s="210" t="s">
        <v>8</v>
      </c>
      <c r="J108" s="129">
        <v>1997</v>
      </c>
      <c r="K108" s="207">
        <f t="shared" si="13"/>
        <v>26</v>
      </c>
      <c r="L108" s="209" t="str">
        <f t="shared" si="18"/>
        <v>OK</v>
      </c>
      <c r="M108" s="128" t="s">
        <v>125</v>
      </c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  <c r="EG108" s="128"/>
      <c r="EH108" s="128"/>
      <c r="EI108" s="128"/>
      <c r="EJ108" s="128"/>
      <c r="EK108" s="128"/>
      <c r="EL108" s="128"/>
      <c r="EM108" s="128"/>
      <c r="EN108" s="128"/>
      <c r="EO108" s="128"/>
      <c r="EP108" s="128"/>
      <c r="EQ108" s="128"/>
      <c r="ER108" s="128"/>
      <c r="ES108" s="128"/>
      <c r="ET108" s="128"/>
      <c r="EU108" s="128"/>
      <c r="EV108" s="128"/>
      <c r="EW108" s="128"/>
      <c r="EX108" s="128"/>
      <c r="EY108" s="128"/>
      <c r="EZ108" s="128"/>
      <c r="FA108" s="128"/>
      <c r="FB108" s="128"/>
      <c r="FC108" s="128"/>
      <c r="FD108" s="128"/>
      <c r="FE108" s="128"/>
      <c r="FF108" s="128"/>
      <c r="FG108" s="128"/>
      <c r="FH108" s="128"/>
      <c r="FI108" s="128"/>
      <c r="FJ108" s="128"/>
      <c r="FK108" s="128"/>
      <c r="FL108" s="128"/>
      <c r="FM108" s="128"/>
      <c r="FN108" s="128"/>
      <c r="FO108" s="128"/>
      <c r="FP108" s="128"/>
      <c r="FQ108" s="128"/>
      <c r="FR108" s="128"/>
      <c r="FS108" s="128"/>
      <c r="FT108" s="128"/>
      <c r="FU108" s="128"/>
      <c r="FV108" s="128"/>
      <c r="FW108" s="128"/>
      <c r="FX108" s="128"/>
      <c r="FY108" s="128"/>
      <c r="FZ108" s="128"/>
      <c r="GA108" s="128"/>
      <c r="GB108" s="128"/>
      <c r="GC108" s="128"/>
      <c r="GD108" s="128"/>
      <c r="GE108" s="128"/>
      <c r="GF108" s="128"/>
      <c r="GG108" s="128"/>
      <c r="GH108" s="128"/>
      <c r="GI108" s="128"/>
      <c r="GJ108" s="128"/>
      <c r="GK108" s="128"/>
      <c r="GL108" s="128"/>
      <c r="GM108" s="128"/>
      <c r="GN108" s="128"/>
      <c r="GO108" s="128"/>
      <c r="GP108" s="128"/>
      <c r="GQ108" s="128"/>
      <c r="GR108" s="128"/>
      <c r="GS108" s="128"/>
      <c r="GT108" s="128"/>
      <c r="GU108" s="128"/>
      <c r="GV108" s="128"/>
      <c r="GW108" s="128"/>
      <c r="GX108" s="128"/>
      <c r="GY108" s="128"/>
      <c r="GZ108" s="128"/>
      <c r="HA108" s="128"/>
      <c r="HB108" s="128"/>
      <c r="HC108" s="128"/>
      <c r="HD108" s="128"/>
      <c r="HE108" s="128"/>
      <c r="HF108" s="128"/>
      <c r="HG108" s="128"/>
      <c r="HH108" s="128"/>
      <c r="HI108" s="128"/>
      <c r="HJ108" s="128"/>
      <c r="HK108" s="128"/>
      <c r="HL108" s="128"/>
      <c r="HM108" s="128"/>
      <c r="HN108" s="128"/>
      <c r="HO108" s="128"/>
      <c r="HP108" s="128"/>
      <c r="HQ108" s="128"/>
      <c r="HR108" s="128"/>
      <c r="HS108" s="128"/>
      <c r="HT108" s="128"/>
      <c r="HU108" s="128"/>
      <c r="HV108" s="128"/>
      <c r="HW108" s="128"/>
      <c r="HX108" s="128"/>
      <c r="HY108" s="128"/>
      <c r="HZ108" s="128"/>
      <c r="IA108" s="128"/>
      <c r="IB108" s="128"/>
      <c r="IC108" s="128"/>
      <c r="ID108" s="128"/>
      <c r="IE108" s="128"/>
      <c r="IF108" s="128"/>
      <c r="IG108" s="128"/>
      <c r="IH108" s="128"/>
      <c r="II108" s="128"/>
      <c r="IJ108" s="128"/>
      <c r="IK108" s="128"/>
      <c r="IL108" s="128"/>
      <c r="IM108" s="128"/>
      <c r="IN108" s="128"/>
      <c r="IO108" s="128"/>
      <c r="IP108" s="128"/>
      <c r="IQ108" s="128"/>
      <c r="IR108" s="128"/>
      <c r="IS108" s="128"/>
      <c r="IT108" s="128"/>
      <c r="IU108" s="128"/>
      <c r="IV108" s="128"/>
    </row>
    <row r="109" spans="1:256" ht="13.5">
      <c r="A109" s="86"/>
      <c r="B109" s="211"/>
      <c r="C109" s="211"/>
      <c r="D109" s="105"/>
      <c r="E109" s="105"/>
      <c r="F109" s="212"/>
      <c r="G109" s="124"/>
      <c r="H109" s="117"/>
      <c r="I109" s="213"/>
      <c r="J109" s="214"/>
      <c r="K109" s="215"/>
      <c r="L109" s="212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  <c r="BV109" s="124"/>
      <c r="BW109" s="124"/>
      <c r="BX109" s="124"/>
      <c r="BY109" s="124"/>
      <c r="BZ109" s="124"/>
      <c r="CA109" s="124"/>
      <c r="CB109" s="124"/>
      <c r="CC109" s="124"/>
      <c r="CD109" s="124"/>
      <c r="CE109" s="124"/>
      <c r="CF109" s="124"/>
      <c r="CG109" s="124"/>
      <c r="CH109" s="124"/>
      <c r="CI109" s="124"/>
      <c r="CJ109" s="124"/>
      <c r="CK109" s="124"/>
      <c r="CL109" s="124"/>
      <c r="CM109" s="124"/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24"/>
      <c r="CX109" s="124"/>
      <c r="CY109" s="124"/>
      <c r="CZ109" s="124"/>
      <c r="DA109" s="124"/>
      <c r="DB109" s="124"/>
      <c r="DC109" s="124"/>
      <c r="DD109" s="124"/>
      <c r="DE109" s="124"/>
      <c r="DF109" s="124"/>
      <c r="DG109" s="124"/>
      <c r="DH109" s="124"/>
      <c r="DI109" s="124"/>
      <c r="DJ109" s="124"/>
      <c r="DK109" s="124"/>
      <c r="DL109" s="124"/>
      <c r="DM109" s="124"/>
      <c r="DN109" s="124"/>
      <c r="DO109" s="124"/>
      <c r="DP109" s="124"/>
      <c r="DQ109" s="124"/>
      <c r="DR109" s="124"/>
      <c r="DS109" s="124"/>
      <c r="DT109" s="124"/>
      <c r="DU109" s="124"/>
      <c r="DV109" s="124"/>
      <c r="DW109" s="124"/>
      <c r="DX109" s="124"/>
      <c r="DY109" s="124"/>
      <c r="DZ109" s="124"/>
      <c r="EA109" s="124"/>
      <c r="EB109" s="124"/>
      <c r="EC109" s="124"/>
      <c r="ED109" s="124"/>
      <c r="EE109" s="124"/>
      <c r="EF109" s="124"/>
      <c r="EG109" s="124"/>
      <c r="EH109" s="124"/>
      <c r="EI109" s="124"/>
      <c r="EJ109" s="124"/>
      <c r="EK109" s="124"/>
      <c r="EL109" s="124"/>
      <c r="EM109" s="124"/>
      <c r="EN109" s="124"/>
      <c r="EO109" s="124"/>
      <c r="EP109" s="124"/>
      <c r="EQ109" s="124"/>
      <c r="ER109" s="124"/>
      <c r="ES109" s="124"/>
      <c r="ET109" s="124"/>
      <c r="EU109" s="124"/>
      <c r="EV109" s="124"/>
      <c r="EW109" s="124"/>
      <c r="EX109" s="124"/>
      <c r="EY109" s="124"/>
      <c r="EZ109" s="124"/>
      <c r="FA109" s="124"/>
      <c r="FB109" s="124"/>
      <c r="FC109" s="124"/>
      <c r="FD109" s="124"/>
      <c r="FE109" s="124"/>
      <c r="FF109" s="124"/>
      <c r="FG109" s="124"/>
      <c r="FH109" s="124"/>
      <c r="FI109" s="124"/>
      <c r="FJ109" s="124"/>
      <c r="FK109" s="124"/>
      <c r="FL109" s="124"/>
      <c r="FM109" s="124"/>
      <c r="FN109" s="124"/>
      <c r="FO109" s="124"/>
      <c r="FP109" s="124"/>
      <c r="FQ109" s="124"/>
      <c r="FR109" s="124"/>
      <c r="FS109" s="124"/>
      <c r="FT109" s="124"/>
      <c r="FU109" s="124"/>
      <c r="FV109" s="124"/>
      <c r="FW109" s="124"/>
      <c r="FX109" s="124"/>
      <c r="FY109" s="124"/>
      <c r="FZ109" s="124"/>
      <c r="GA109" s="124"/>
      <c r="GB109" s="124"/>
      <c r="GC109" s="124"/>
      <c r="GD109" s="124"/>
      <c r="GE109" s="124"/>
      <c r="GF109" s="124"/>
      <c r="GG109" s="124"/>
      <c r="GH109" s="124"/>
      <c r="GI109" s="124"/>
      <c r="GJ109" s="124"/>
      <c r="GK109" s="124"/>
      <c r="GL109" s="124"/>
      <c r="GM109" s="124"/>
      <c r="GN109" s="124"/>
      <c r="GO109" s="124"/>
      <c r="GP109" s="124"/>
      <c r="GQ109" s="124"/>
      <c r="GR109" s="124"/>
      <c r="GS109" s="124"/>
      <c r="GT109" s="124"/>
      <c r="GU109" s="124"/>
      <c r="GV109" s="124"/>
      <c r="GW109" s="124"/>
      <c r="GX109" s="124"/>
      <c r="GY109" s="124"/>
      <c r="GZ109" s="124"/>
      <c r="HA109" s="124"/>
      <c r="HB109" s="124"/>
      <c r="HC109" s="124"/>
      <c r="HD109" s="124"/>
      <c r="HE109" s="124"/>
      <c r="HF109" s="124"/>
      <c r="HG109" s="124"/>
      <c r="HH109" s="124"/>
      <c r="HI109" s="124"/>
      <c r="HJ109" s="124"/>
      <c r="HK109" s="124"/>
      <c r="HL109" s="124"/>
      <c r="HM109" s="124"/>
      <c r="HN109" s="124"/>
      <c r="HO109" s="124"/>
      <c r="HP109" s="124"/>
      <c r="HQ109" s="124"/>
      <c r="HR109" s="124"/>
      <c r="HS109" s="124"/>
      <c r="HT109" s="124"/>
      <c r="HU109" s="124"/>
      <c r="HV109" s="124"/>
      <c r="HW109" s="124"/>
      <c r="HX109" s="124"/>
      <c r="HY109" s="124"/>
      <c r="HZ109" s="124"/>
      <c r="IA109" s="124"/>
      <c r="IB109" s="124"/>
      <c r="IC109" s="124"/>
      <c r="ID109" s="124"/>
      <c r="IE109" s="124"/>
      <c r="IF109" s="124"/>
      <c r="IG109" s="124"/>
      <c r="IH109" s="124"/>
      <c r="II109" s="124"/>
      <c r="IJ109" s="124"/>
      <c r="IK109" s="124"/>
      <c r="IL109" s="124"/>
      <c r="IM109" s="124"/>
      <c r="IN109" s="124"/>
      <c r="IO109" s="124"/>
      <c r="IP109" s="124"/>
      <c r="IQ109" s="124"/>
      <c r="IR109" s="124"/>
      <c r="IS109" s="124"/>
      <c r="IT109" s="124"/>
      <c r="IU109" s="124"/>
      <c r="IV109" s="124"/>
    </row>
    <row r="110" spans="1:256" ht="13.5">
      <c r="A110" s="86"/>
      <c r="B110" s="89"/>
      <c r="C110" s="89"/>
      <c r="F110" s="90"/>
      <c r="G110" s="77"/>
      <c r="H110" s="85"/>
      <c r="I110" s="91"/>
      <c r="J110" s="92"/>
      <c r="K110" s="93"/>
      <c r="L110" s="90"/>
      <c r="M110" s="86"/>
      <c r="N110" s="77"/>
      <c r="O110" s="77"/>
      <c r="P110" s="77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6"/>
      <c r="BA110" s="216"/>
      <c r="BB110" s="216"/>
      <c r="BC110" s="216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  <c r="BZ110" s="216"/>
      <c r="CA110" s="216"/>
      <c r="CB110" s="216"/>
      <c r="CC110" s="216"/>
      <c r="CD110" s="216"/>
      <c r="CE110" s="216"/>
      <c r="CF110" s="216"/>
      <c r="CG110" s="216"/>
      <c r="CH110" s="216"/>
      <c r="CI110" s="216"/>
      <c r="CJ110" s="216"/>
      <c r="CK110" s="216"/>
      <c r="CL110" s="216"/>
      <c r="CM110" s="216"/>
      <c r="CN110" s="216"/>
      <c r="CO110" s="216"/>
      <c r="CP110" s="216"/>
      <c r="CQ110" s="216"/>
      <c r="CR110" s="216"/>
      <c r="CS110" s="216"/>
      <c r="CT110" s="216"/>
      <c r="CU110" s="216"/>
      <c r="CV110" s="216"/>
      <c r="CW110" s="216"/>
      <c r="CX110" s="216"/>
      <c r="CY110" s="216"/>
      <c r="CZ110" s="216"/>
      <c r="DA110" s="216"/>
      <c r="DB110" s="216"/>
      <c r="DC110" s="216"/>
      <c r="DD110" s="216"/>
      <c r="DE110" s="216"/>
      <c r="DF110" s="216"/>
      <c r="DG110" s="216"/>
      <c r="DH110" s="216"/>
      <c r="DI110" s="216"/>
      <c r="DJ110" s="216"/>
      <c r="DK110" s="216"/>
      <c r="DL110" s="216"/>
      <c r="DM110" s="216"/>
      <c r="DN110" s="216"/>
      <c r="DO110" s="216"/>
      <c r="DP110" s="216"/>
      <c r="DQ110" s="216"/>
      <c r="DR110" s="216"/>
      <c r="DS110" s="216"/>
      <c r="DT110" s="216"/>
      <c r="DU110" s="216"/>
      <c r="DV110" s="216"/>
      <c r="DW110" s="216"/>
      <c r="DX110" s="216"/>
      <c r="DY110" s="216"/>
      <c r="DZ110" s="216"/>
      <c r="EA110" s="216"/>
      <c r="EB110" s="216"/>
      <c r="EC110" s="216"/>
      <c r="ED110" s="216"/>
      <c r="EE110" s="216"/>
      <c r="EF110" s="216"/>
      <c r="EG110" s="216"/>
      <c r="EH110" s="216"/>
      <c r="EI110" s="216"/>
      <c r="EJ110" s="216"/>
      <c r="EK110" s="216"/>
      <c r="EL110" s="216"/>
      <c r="EM110" s="216"/>
      <c r="EN110" s="216"/>
      <c r="EO110" s="216"/>
      <c r="EP110" s="216"/>
      <c r="EQ110" s="216"/>
      <c r="ER110" s="216"/>
      <c r="ES110" s="216"/>
      <c r="ET110" s="216"/>
      <c r="EU110" s="216"/>
      <c r="EV110" s="216"/>
      <c r="EW110" s="216"/>
      <c r="EX110" s="216"/>
      <c r="EY110" s="216"/>
      <c r="EZ110" s="216"/>
      <c r="FA110" s="216"/>
      <c r="FB110" s="216"/>
      <c r="FC110" s="216"/>
      <c r="FD110" s="216"/>
      <c r="FE110" s="216"/>
      <c r="FF110" s="216"/>
      <c r="FG110" s="216"/>
      <c r="FH110" s="216"/>
      <c r="FI110" s="216"/>
      <c r="FJ110" s="216"/>
      <c r="FK110" s="216"/>
      <c r="FL110" s="216"/>
      <c r="FM110" s="216"/>
      <c r="FN110" s="216"/>
      <c r="FO110" s="216"/>
      <c r="FP110" s="216"/>
      <c r="FQ110" s="216"/>
      <c r="FR110" s="216"/>
      <c r="FS110" s="216"/>
      <c r="FT110" s="216"/>
      <c r="FU110" s="216"/>
      <c r="FV110" s="216"/>
      <c r="FW110" s="216"/>
      <c r="FX110" s="216"/>
      <c r="FY110" s="216"/>
      <c r="FZ110" s="216"/>
      <c r="GA110" s="216"/>
      <c r="GB110" s="216"/>
      <c r="GC110" s="216"/>
      <c r="GD110" s="216"/>
      <c r="GE110" s="216"/>
      <c r="GF110" s="216"/>
      <c r="GG110" s="216"/>
      <c r="GH110" s="216"/>
      <c r="GI110" s="216"/>
      <c r="GJ110" s="216"/>
      <c r="GK110" s="216"/>
      <c r="GL110" s="216"/>
      <c r="GM110" s="216"/>
      <c r="GN110" s="216"/>
      <c r="GO110" s="216"/>
      <c r="GP110" s="216"/>
      <c r="GQ110" s="216"/>
      <c r="GR110" s="216"/>
      <c r="GS110" s="216"/>
      <c r="GT110" s="216"/>
      <c r="GU110" s="216"/>
      <c r="GV110" s="216"/>
      <c r="GW110" s="216"/>
      <c r="GX110" s="216"/>
      <c r="GY110" s="216"/>
      <c r="GZ110" s="216"/>
      <c r="HA110" s="216"/>
      <c r="HB110" s="216"/>
      <c r="HC110" s="216"/>
      <c r="HD110" s="216"/>
      <c r="HE110" s="216"/>
      <c r="HF110" s="216"/>
      <c r="HG110" s="216"/>
      <c r="HH110" s="216"/>
      <c r="HI110" s="216"/>
      <c r="HJ110" s="216"/>
      <c r="HK110" s="216"/>
      <c r="HL110" s="216"/>
      <c r="HM110" s="216"/>
      <c r="HN110" s="216"/>
      <c r="HO110" s="216"/>
      <c r="HP110" s="216"/>
      <c r="HQ110" s="216"/>
      <c r="HR110" s="216"/>
      <c r="HS110" s="216"/>
      <c r="HT110" s="216"/>
      <c r="HU110" s="216"/>
      <c r="HV110" s="216"/>
      <c r="HW110" s="216"/>
      <c r="HX110" s="216"/>
      <c r="HY110" s="216"/>
      <c r="HZ110" s="216"/>
      <c r="IA110" s="216"/>
      <c r="IB110" s="216"/>
      <c r="IC110" s="216"/>
      <c r="ID110" s="216"/>
      <c r="IE110" s="216"/>
      <c r="IF110" s="216"/>
      <c r="IG110" s="216"/>
      <c r="IH110" s="216"/>
      <c r="II110" s="216"/>
      <c r="IJ110" s="216"/>
      <c r="IK110" s="216"/>
      <c r="IL110" s="216"/>
      <c r="IM110" s="216"/>
      <c r="IN110" s="216"/>
      <c r="IO110" s="216"/>
      <c r="IP110" s="216"/>
      <c r="IQ110" s="216"/>
      <c r="IR110" s="216"/>
      <c r="IS110" s="216"/>
      <c r="IT110" s="216"/>
      <c r="IU110" s="216"/>
      <c r="IV110" s="216"/>
    </row>
    <row r="111" spans="1:256" ht="13.5">
      <c r="A111" s="86"/>
      <c r="B111" s="94"/>
      <c r="C111" s="94"/>
      <c r="F111" s="90"/>
      <c r="G111" s="77"/>
      <c r="H111" s="85"/>
      <c r="I111" s="91"/>
      <c r="J111" s="92"/>
      <c r="K111" s="93"/>
      <c r="L111" s="90"/>
      <c r="M111" s="86"/>
      <c r="N111" s="77"/>
      <c r="O111" s="77"/>
      <c r="P111" s="77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6"/>
      <c r="AZ111" s="216"/>
      <c r="BA111" s="216"/>
      <c r="BB111" s="216"/>
      <c r="BC111" s="216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  <c r="BZ111" s="216"/>
      <c r="CA111" s="216"/>
      <c r="CB111" s="216"/>
      <c r="CC111" s="216"/>
      <c r="CD111" s="216"/>
      <c r="CE111" s="216"/>
      <c r="CF111" s="216"/>
      <c r="CG111" s="216"/>
      <c r="CH111" s="216"/>
      <c r="CI111" s="216"/>
      <c r="CJ111" s="216"/>
      <c r="CK111" s="216"/>
      <c r="CL111" s="216"/>
      <c r="CM111" s="216"/>
      <c r="CN111" s="216"/>
      <c r="CO111" s="216"/>
      <c r="CP111" s="216"/>
      <c r="CQ111" s="216"/>
      <c r="CR111" s="216"/>
      <c r="CS111" s="216"/>
      <c r="CT111" s="216"/>
      <c r="CU111" s="216"/>
      <c r="CV111" s="216"/>
      <c r="CW111" s="216"/>
      <c r="CX111" s="216"/>
      <c r="CY111" s="216"/>
      <c r="CZ111" s="216"/>
      <c r="DA111" s="216"/>
      <c r="DB111" s="216"/>
      <c r="DC111" s="216"/>
      <c r="DD111" s="216"/>
      <c r="DE111" s="216"/>
      <c r="DF111" s="216"/>
      <c r="DG111" s="216"/>
      <c r="DH111" s="216"/>
      <c r="DI111" s="216"/>
      <c r="DJ111" s="216"/>
      <c r="DK111" s="216"/>
      <c r="DL111" s="216"/>
      <c r="DM111" s="216"/>
      <c r="DN111" s="216"/>
      <c r="DO111" s="216"/>
      <c r="DP111" s="216"/>
      <c r="DQ111" s="216"/>
      <c r="DR111" s="216"/>
      <c r="DS111" s="216"/>
      <c r="DT111" s="216"/>
      <c r="DU111" s="216"/>
      <c r="DV111" s="216"/>
      <c r="DW111" s="216"/>
      <c r="DX111" s="216"/>
      <c r="DY111" s="216"/>
      <c r="DZ111" s="216"/>
      <c r="EA111" s="216"/>
      <c r="EB111" s="216"/>
      <c r="EC111" s="216"/>
      <c r="ED111" s="216"/>
      <c r="EE111" s="216"/>
      <c r="EF111" s="216"/>
      <c r="EG111" s="216"/>
      <c r="EH111" s="216"/>
      <c r="EI111" s="216"/>
      <c r="EJ111" s="216"/>
      <c r="EK111" s="216"/>
      <c r="EL111" s="216"/>
      <c r="EM111" s="216"/>
      <c r="EN111" s="216"/>
      <c r="EO111" s="216"/>
      <c r="EP111" s="216"/>
      <c r="EQ111" s="216"/>
      <c r="ER111" s="216"/>
      <c r="ES111" s="216"/>
      <c r="ET111" s="216"/>
      <c r="EU111" s="216"/>
      <c r="EV111" s="216"/>
      <c r="EW111" s="216"/>
      <c r="EX111" s="216"/>
      <c r="EY111" s="216"/>
      <c r="EZ111" s="216"/>
      <c r="FA111" s="216"/>
      <c r="FB111" s="216"/>
      <c r="FC111" s="216"/>
      <c r="FD111" s="216"/>
      <c r="FE111" s="216"/>
      <c r="FF111" s="216"/>
      <c r="FG111" s="216"/>
      <c r="FH111" s="216"/>
      <c r="FI111" s="216"/>
      <c r="FJ111" s="216"/>
      <c r="FK111" s="216"/>
      <c r="FL111" s="216"/>
      <c r="FM111" s="216"/>
      <c r="FN111" s="216"/>
      <c r="FO111" s="216"/>
      <c r="FP111" s="216"/>
      <c r="FQ111" s="216"/>
      <c r="FR111" s="216"/>
      <c r="FS111" s="216"/>
      <c r="FT111" s="216"/>
      <c r="FU111" s="216"/>
      <c r="FV111" s="216"/>
      <c r="FW111" s="216"/>
      <c r="FX111" s="216"/>
      <c r="FY111" s="216"/>
      <c r="FZ111" s="216"/>
      <c r="GA111" s="216"/>
      <c r="GB111" s="216"/>
      <c r="GC111" s="216"/>
      <c r="GD111" s="216"/>
      <c r="GE111" s="216"/>
      <c r="GF111" s="216"/>
      <c r="GG111" s="216"/>
      <c r="GH111" s="216"/>
      <c r="GI111" s="216"/>
      <c r="GJ111" s="216"/>
      <c r="GK111" s="216"/>
      <c r="GL111" s="216"/>
      <c r="GM111" s="216"/>
      <c r="GN111" s="216"/>
      <c r="GO111" s="216"/>
      <c r="GP111" s="216"/>
      <c r="GQ111" s="216"/>
      <c r="GR111" s="216"/>
      <c r="GS111" s="216"/>
      <c r="GT111" s="216"/>
      <c r="GU111" s="216"/>
      <c r="GV111" s="216"/>
      <c r="GW111" s="216"/>
      <c r="GX111" s="216"/>
      <c r="GY111" s="216"/>
      <c r="GZ111" s="216"/>
      <c r="HA111" s="216"/>
      <c r="HB111" s="216"/>
      <c r="HC111" s="216"/>
      <c r="HD111" s="216"/>
      <c r="HE111" s="216"/>
      <c r="HF111" s="216"/>
      <c r="HG111" s="216"/>
      <c r="HH111" s="216"/>
      <c r="HI111" s="216"/>
      <c r="HJ111" s="216"/>
      <c r="HK111" s="216"/>
      <c r="HL111" s="216"/>
      <c r="HM111" s="216"/>
      <c r="HN111" s="216"/>
      <c r="HO111" s="216"/>
      <c r="HP111" s="216"/>
      <c r="HQ111" s="216"/>
      <c r="HR111" s="216"/>
      <c r="HS111" s="216"/>
      <c r="HT111" s="216"/>
      <c r="HU111" s="216"/>
      <c r="HV111" s="216"/>
      <c r="HW111" s="216"/>
      <c r="HX111" s="216"/>
      <c r="HY111" s="216"/>
      <c r="HZ111" s="216"/>
      <c r="IA111" s="216"/>
      <c r="IB111" s="216"/>
      <c r="IC111" s="216"/>
      <c r="ID111" s="216"/>
      <c r="IE111" s="216"/>
      <c r="IF111" s="216"/>
      <c r="IG111" s="216"/>
      <c r="IH111" s="216"/>
      <c r="II111" s="216"/>
      <c r="IJ111" s="216"/>
      <c r="IK111" s="216"/>
      <c r="IL111" s="216"/>
      <c r="IM111" s="216"/>
      <c r="IN111" s="216"/>
      <c r="IO111" s="216"/>
      <c r="IP111" s="216"/>
      <c r="IQ111" s="216"/>
      <c r="IR111" s="216"/>
      <c r="IS111" s="216"/>
      <c r="IT111" s="216"/>
      <c r="IU111" s="216"/>
      <c r="IV111" s="216"/>
    </row>
    <row r="112" spans="1:256" ht="13.5">
      <c r="A112" s="86"/>
      <c r="B112" s="88"/>
      <c r="C112" s="88"/>
      <c r="F112" s="72"/>
      <c r="H112" s="78"/>
      <c r="I112" s="78"/>
      <c r="J112" s="79"/>
      <c r="K112" s="76"/>
      <c r="L112" s="72"/>
      <c r="M112" s="8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  <c r="AW112" s="217"/>
      <c r="AX112" s="217"/>
      <c r="AY112" s="217"/>
      <c r="AZ112" s="217"/>
      <c r="BA112" s="217"/>
      <c r="BB112" s="217"/>
      <c r="BC112" s="217"/>
      <c r="BD112" s="217"/>
      <c r="BE112" s="217"/>
      <c r="BF112" s="217"/>
      <c r="BG112" s="217"/>
      <c r="BH112" s="217"/>
      <c r="BI112" s="217"/>
      <c r="BJ112" s="217"/>
      <c r="BK112" s="217"/>
      <c r="BL112" s="217"/>
      <c r="BM112" s="217"/>
      <c r="BN112" s="217"/>
      <c r="BO112" s="217"/>
      <c r="BP112" s="217"/>
      <c r="BQ112" s="217"/>
      <c r="BR112" s="217"/>
      <c r="BS112" s="217"/>
      <c r="BT112" s="217"/>
      <c r="BU112" s="217"/>
      <c r="BV112" s="217"/>
      <c r="BW112" s="217"/>
      <c r="BX112" s="217"/>
      <c r="BY112" s="217"/>
      <c r="BZ112" s="217"/>
      <c r="CA112" s="217"/>
      <c r="CB112" s="217"/>
      <c r="CC112" s="217"/>
      <c r="CD112" s="217"/>
      <c r="CE112" s="217"/>
      <c r="CF112" s="217"/>
      <c r="CG112" s="217"/>
      <c r="CH112" s="217"/>
      <c r="CI112" s="217"/>
      <c r="CJ112" s="217"/>
      <c r="CK112" s="217"/>
      <c r="CL112" s="217"/>
      <c r="CM112" s="217"/>
      <c r="CN112" s="217"/>
      <c r="CO112" s="217"/>
      <c r="CP112" s="217"/>
      <c r="CQ112" s="217"/>
      <c r="CR112" s="217"/>
      <c r="CS112" s="217"/>
      <c r="CT112" s="217"/>
      <c r="CU112" s="217"/>
      <c r="CV112" s="217"/>
      <c r="CW112" s="217"/>
      <c r="CX112" s="217"/>
      <c r="CY112" s="217"/>
      <c r="CZ112" s="217"/>
      <c r="DA112" s="217"/>
      <c r="DB112" s="217"/>
      <c r="DC112" s="217"/>
      <c r="DD112" s="217"/>
      <c r="DE112" s="217"/>
      <c r="DF112" s="217"/>
      <c r="DG112" s="217"/>
      <c r="DH112" s="217"/>
      <c r="DI112" s="217"/>
      <c r="DJ112" s="217"/>
      <c r="DK112" s="217"/>
      <c r="DL112" s="217"/>
      <c r="DM112" s="217"/>
      <c r="DN112" s="217"/>
      <c r="DO112" s="217"/>
      <c r="DP112" s="217"/>
      <c r="DQ112" s="217"/>
      <c r="DR112" s="217"/>
      <c r="DS112" s="217"/>
      <c r="DT112" s="217"/>
      <c r="DU112" s="217"/>
      <c r="DV112" s="217"/>
      <c r="DW112" s="217"/>
      <c r="DX112" s="217"/>
      <c r="DY112" s="217"/>
      <c r="DZ112" s="217"/>
      <c r="EA112" s="217"/>
      <c r="EB112" s="217"/>
      <c r="EC112" s="217"/>
      <c r="ED112" s="217"/>
      <c r="EE112" s="217"/>
      <c r="EF112" s="217"/>
      <c r="EG112" s="217"/>
      <c r="EH112" s="217"/>
      <c r="EI112" s="217"/>
      <c r="EJ112" s="217"/>
      <c r="EK112" s="217"/>
      <c r="EL112" s="217"/>
      <c r="EM112" s="217"/>
      <c r="EN112" s="217"/>
      <c r="EO112" s="217"/>
      <c r="EP112" s="217"/>
      <c r="EQ112" s="217"/>
      <c r="ER112" s="217"/>
      <c r="ES112" s="217"/>
      <c r="ET112" s="217"/>
      <c r="EU112" s="217"/>
      <c r="EV112" s="217"/>
      <c r="EW112" s="217"/>
      <c r="EX112" s="217"/>
      <c r="EY112" s="217"/>
      <c r="EZ112" s="217"/>
      <c r="FA112" s="217"/>
      <c r="FB112" s="217"/>
      <c r="FC112" s="217"/>
      <c r="FD112" s="217"/>
      <c r="FE112" s="217"/>
      <c r="FF112" s="217"/>
      <c r="FG112" s="217"/>
      <c r="FH112" s="217"/>
      <c r="FI112" s="217"/>
      <c r="FJ112" s="217"/>
      <c r="FK112" s="217"/>
      <c r="FL112" s="217"/>
      <c r="FM112" s="217"/>
      <c r="FN112" s="217"/>
      <c r="FO112" s="217"/>
      <c r="FP112" s="217"/>
      <c r="FQ112" s="217"/>
      <c r="FR112" s="217"/>
      <c r="FS112" s="217"/>
      <c r="FT112" s="217"/>
      <c r="FU112" s="217"/>
      <c r="FV112" s="217"/>
      <c r="FW112" s="217"/>
      <c r="FX112" s="217"/>
      <c r="FY112" s="217"/>
      <c r="FZ112" s="217"/>
      <c r="GA112" s="217"/>
      <c r="GB112" s="217"/>
      <c r="GC112" s="217"/>
      <c r="GD112" s="217"/>
      <c r="GE112" s="217"/>
      <c r="GF112" s="217"/>
      <c r="GG112" s="217"/>
      <c r="GH112" s="217"/>
      <c r="GI112" s="217"/>
      <c r="GJ112" s="217"/>
      <c r="GK112" s="217"/>
      <c r="GL112" s="217"/>
      <c r="GM112" s="217"/>
      <c r="GN112" s="217"/>
      <c r="GO112" s="217"/>
      <c r="GP112" s="217"/>
      <c r="GQ112" s="217"/>
      <c r="GR112" s="217"/>
      <c r="GS112" s="217"/>
      <c r="GT112" s="217"/>
      <c r="GU112" s="217"/>
      <c r="GV112" s="217"/>
      <c r="GW112" s="217"/>
      <c r="GX112" s="217"/>
      <c r="GY112" s="217"/>
      <c r="GZ112" s="217"/>
      <c r="HA112" s="217"/>
      <c r="HB112" s="217"/>
      <c r="HC112" s="217"/>
      <c r="HD112" s="217"/>
      <c r="HE112" s="217"/>
      <c r="HF112" s="217"/>
      <c r="HG112" s="217"/>
      <c r="HH112" s="217"/>
      <c r="HI112" s="217"/>
      <c r="HJ112" s="217"/>
      <c r="HK112" s="217"/>
      <c r="HL112" s="217"/>
      <c r="HM112" s="217"/>
      <c r="HN112" s="217"/>
      <c r="HO112" s="217"/>
      <c r="HP112" s="217"/>
      <c r="HQ112" s="217"/>
      <c r="HR112" s="217"/>
      <c r="HS112" s="217"/>
      <c r="HT112" s="217"/>
      <c r="HU112" s="217"/>
      <c r="HV112" s="217"/>
      <c r="HW112" s="217"/>
      <c r="HX112" s="217"/>
      <c r="HY112" s="217"/>
      <c r="HZ112" s="217"/>
      <c r="IA112" s="217"/>
      <c r="IB112" s="217"/>
      <c r="IC112" s="217"/>
      <c r="ID112" s="217"/>
      <c r="IE112" s="217"/>
      <c r="IF112" s="217"/>
      <c r="IG112" s="217"/>
      <c r="IH112" s="217"/>
      <c r="II112" s="217"/>
      <c r="IJ112" s="217"/>
      <c r="IK112" s="217"/>
      <c r="IL112" s="217"/>
      <c r="IM112" s="217"/>
      <c r="IN112" s="217"/>
      <c r="IO112" s="217"/>
      <c r="IP112" s="217"/>
      <c r="IQ112" s="217"/>
      <c r="IR112" s="217"/>
      <c r="IS112" s="217"/>
      <c r="IT112" s="217"/>
      <c r="IU112" s="217"/>
      <c r="IV112" s="217"/>
    </row>
    <row r="113" spans="1:256" ht="13.5">
      <c r="A113" s="95"/>
      <c r="B113" s="96"/>
      <c r="C113" s="96"/>
      <c r="D113" s="97"/>
      <c r="E113" s="97"/>
      <c r="F113" s="98"/>
      <c r="G113" s="97"/>
      <c r="H113" s="99"/>
      <c r="I113" s="99"/>
      <c r="J113" s="100"/>
      <c r="K113" s="101"/>
      <c r="L113" s="98"/>
      <c r="M113" s="102"/>
      <c r="N113" s="97"/>
      <c r="O113" s="97"/>
      <c r="P113" s="97"/>
      <c r="Q113" s="97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  <c r="BZ113" s="216"/>
      <c r="CA113" s="216"/>
      <c r="CB113" s="216"/>
      <c r="CC113" s="216"/>
      <c r="CD113" s="216"/>
      <c r="CE113" s="216"/>
      <c r="CF113" s="216"/>
      <c r="CG113" s="216"/>
      <c r="CH113" s="216"/>
      <c r="CI113" s="216"/>
      <c r="CJ113" s="216"/>
      <c r="CK113" s="216"/>
      <c r="CL113" s="216"/>
      <c r="CM113" s="216"/>
      <c r="CN113" s="216"/>
      <c r="CO113" s="216"/>
      <c r="CP113" s="216"/>
      <c r="CQ113" s="216"/>
      <c r="CR113" s="216"/>
      <c r="CS113" s="216"/>
      <c r="CT113" s="216"/>
      <c r="CU113" s="216"/>
      <c r="CV113" s="216"/>
      <c r="CW113" s="216"/>
      <c r="CX113" s="216"/>
      <c r="CY113" s="216"/>
      <c r="CZ113" s="216"/>
      <c r="DA113" s="216"/>
      <c r="DB113" s="216"/>
      <c r="DC113" s="216"/>
      <c r="DD113" s="216"/>
      <c r="DE113" s="216"/>
      <c r="DF113" s="216"/>
      <c r="DG113" s="216"/>
      <c r="DH113" s="216"/>
      <c r="DI113" s="216"/>
      <c r="DJ113" s="216"/>
      <c r="DK113" s="216"/>
      <c r="DL113" s="216"/>
      <c r="DM113" s="216"/>
      <c r="DN113" s="216"/>
      <c r="DO113" s="216"/>
      <c r="DP113" s="216"/>
      <c r="DQ113" s="216"/>
      <c r="DR113" s="216"/>
      <c r="DS113" s="216"/>
      <c r="DT113" s="216"/>
      <c r="DU113" s="216"/>
      <c r="DV113" s="216"/>
      <c r="DW113" s="216"/>
      <c r="DX113" s="216"/>
      <c r="DY113" s="216"/>
      <c r="DZ113" s="216"/>
      <c r="EA113" s="216"/>
      <c r="EB113" s="216"/>
      <c r="EC113" s="216"/>
      <c r="ED113" s="216"/>
      <c r="EE113" s="216"/>
      <c r="EF113" s="216"/>
      <c r="EG113" s="216"/>
      <c r="EH113" s="216"/>
      <c r="EI113" s="216"/>
      <c r="EJ113" s="216"/>
      <c r="EK113" s="216"/>
      <c r="EL113" s="216"/>
      <c r="EM113" s="216"/>
      <c r="EN113" s="216"/>
      <c r="EO113" s="216"/>
      <c r="EP113" s="216"/>
      <c r="EQ113" s="216"/>
      <c r="ER113" s="216"/>
      <c r="ES113" s="216"/>
      <c r="ET113" s="216"/>
      <c r="EU113" s="216"/>
      <c r="EV113" s="216"/>
      <c r="EW113" s="216"/>
      <c r="EX113" s="216"/>
      <c r="EY113" s="216"/>
      <c r="EZ113" s="216"/>
      <c r="FA113" s="216"/>
      <c r="FB113" s="216"/>
      <c r="FC113" s="216"/>
      <c r="FD113" s="216"/>
      <c r="FE113" s="216"/>
      <c r="FF113" s="216"/>
      <c r="FG113" s="216"/>
      <c r="FH113" s="216"/>
      <c r="FI113" s="216"/>
      <c r="FJ113" s="216"/>
      <c r="FK113" s="216"/>
      <c r="FL113" s="216"/>
      <c r="FM113" s="216"/>
      <c r="FN113" s="216"/>
      <c r="FO113" s="216"/>
      <c r="FP113" s="216"/>
      <c r="FQ113" s="216"/>
      <c r="FR113" s="216"/>
      <c r="FS113" s="216"/>
      <c r="FT113" s="216"/>
      <c r="FU113" s="216"/>
      <c r="FV113" s="216"/>
      <c r="FW113" s="216"/>
      <c r="FX113" s="216"/>
      <c r="FY113" s="216"/>
      <c r="FZ113" s="216"/>
      <c r="GA113" s="216"/>
      <c r="GB113" s="216"/>
      <c r="GC113" s="216"/>
      <c r="GD113" s="216"/>
      <c r="GE113" s="216"/>
      <c r="GF113" s="216"/>
      <c r="GG113" s="216"/>
      <c r="GH113" s="216"/>
      <c r="GI113" s="216"/>
      <c r="GJ113" s="216"/>
      <c r="GK113" s="216"/>
      <c r="GL113" s="216"/>
      <c r="GM113" s="216"/>
      <c r="GN113" s="216"/>
      <c r="GO113" s="216"/>
      <c r="GP113" s="216"/>
      <c r="GQ113" s="216"/>
      <c r="GR113" s="216"/>
      <c r="GS113" s="216"/>
      <c r="GT113" s="216"/>
      <c r="GU113" s="216"/>
      <c r="GV113" s="216"/>
      <c r="GW113" s="216"/>
      <c r="GX113" s="216"/>
      <c r="GY113" s="216"/>
      <c r="GZ113" s="216"/>
      <c r="HA113" s="216"/>
      <c r="HB113" s="216"/>
      <c r="HC113" s="216"/>
      <c r="HD113" s="216"/>
      <c r="HE113" s="216"/>
      <c r="HF113" s="216"/>
      <c r="HG113" s="216"/>
      <c r="HH113" s="216"/>
      <c r="HI113" s="216"/>
      <c r="HJ113" s="216"/>
      <c r="HK113" s="216"/>
      <c r="HL113" s="216"/>
      <c r="HM113" s="216"/>
      <c r="HN113" s="216"/>
      <c r="HO113" s="216"/>
      <c r="HP113" s="216"/>
      <c r="HQ113" s="216"/>
      <c r="HR113" s="216"/>
      <c r="HS113" s="216"/>
      <c r="HT113" s="216"/>
      <c r="HU113" s="216"/>
      <c r="HV113" s="216"/>
      <c r="HW113" s="216"/>
      <c r="HX113" s="216"/>
      <c r="HY113" s="216"/>
      <c r="HZ113" s="216"/>
      <c r="IA113" s="216"/>
      <c r="IB113" s="216"/>
      <c r="IC113" s="216"/>
      <c r="ID113" s="216"/>
      <c r="IE113" s="216"/>
      <c r="IF113" s="216"/>
      <c r="IG113" s="216"/>
      <c r="IH113" s="216"/>
      <c r="II113" s="216"/>
      <c r="IJ113" s="216"/>
      <c r="IK113" s="216"/>
      <c r="IL113" s="216"/>
      <c r="IM113" s="216"/>
      <c r="IN113" s="216"/>
      <c r="IO113" s="216"/>
      <c r="IP113" s="216"/>
      <c r="IQ113" s="216"/>
      <c r="IR113" s="216"/>
      <c r="IS113" s="216"/>
      <c r="IT113" s="216"/>
      <c r="IU113" s="216"/>
      <c r="IV113" s="216"/>
    </row>
    <row r="114" spans="1:17" ht="13.5">
      <c r="A114" s="105"/>
      <c r="B114" s="761" t="s">
        <v>745</v>
      </c>
      <c r="C114" s="761"/>
      <c r="D114" s="759" t="s">
        <v>746</v>
      </c>
      <c r="E114" s="762"/>
      <c r="F114" s="762"/>
      <c r="G114" s="762"/>
      <c r="H114" s="105" t="s">
        <v>144</v>
      </c>
      <c r="I114" s="758" t="s">
        <v>145</v>
      </c>
      <c r="J114" s="758"/>
      <c r="K114" s="758"/>
      <c r="L114" s="106">
        <f>IF(G114="","",IF(COUNTIF($G$3:$G$610,G114)&gt;1,"2重登録","OK"))</f>
      </c>
      <c r="M114" s="105"/>
      <c r="N114" s="105"/>
      <c r="O114" s="105"/>
      <c r="P114" s="105"/>
      <c r="Q114" s="105"/>
    </row>
    <row r="115" spans="1:17" ht="13.5">
      <c r="A115" s="105"/>
      <c r="B115" s="761"/>
      <c r="C115" s="761"/>
      <c r="D115" s="762"/>
      <c r="E115" s="762"/>
      <c r="F115" s="762"/>
      <c r="G115" s="762"/>
      <c r="H115" s="107">
        <f>COUNTIF(M118:M154,"東近江市")</f>
        <v>11</v>
      </c>
      <c r="I115" s="756">
        <f>(H115/RIGHT(F142,2))</f>
        <v>0.44</v>
      </c>
      <c r="J115" s="756"/>
      <c r="K115" s="756"/>
      <c r="L115" s="106">
        <f>IF(G115="","",IF(COUNTIF($G$3:$G$610,G115)&gt;1,"2重登録","OK"))</f>
      </c>
      <c r="M115" s="105"/>
      <c r="N115" s="105"/>
      <c r="O115" s="105"/>
      <c r="P115" s="105"/>
      <c r="Q115" s="105"/>
    </row>
    <row r="116" spans="1:17" ht="13.5">
      <c r="A116" s="105"/>
      <c r="B116" s="109" t="s">
        <v>283</v>
      </c>
      <c r="C116" s="109"/>
      <c r="D116" s="104" t="s">
        <v>147</v>
      </c>
      <c r="E116" s="105" t="s">
        <v>284</v>
      </c>
      <c r="F116" s="106">
        <f>A116</f>
        <v>0</v>
      </c>
      <c r="G116" s="105"/>
      <c r="H116" s="105"/>
      <c r="I116" s="105"/>
      <c r="J116" s="110"/>
      <c r="K116" s="111">
        <f>IF(J116="","",(2012-J116))</f>
      </c>
      <c r="L116" s="106">
        <f>IF(G116="","",IF(COUNTIF($G$3:$G$610,G116)&gt;1,"2重登録","OK"))</f>
      </c>
      <c r="M116" s="105"/>
      <c r="N116" s="105"/>
      <c r="O116" s="105"/>
      <c r="P116" s="105"/>
      <c r="Q116" s="105"/>
    </row>
    <row r="117" spans="1:17" ht="13.5">
      <c r="A117" s="105"/>
      <c r="B117" s="757" t="s">
        <v>285</v>
      </c>
      <c r="C117" s="757"/>
      <c r="D117" s="105" t="s">
        <v>149</v>
      </c>
      <c r="E117" s="105" t="s">
        <v>286</v>
      </c>
      <c r="F117" s="106">
        <f>A117</f>
        <v>0</v>
      </c>
      <c r="G117" s="105"/>
      <c r="H117" s="105"/>
      <c r="I117" s="105"/>
      <c r="J117" s="110"/>
      <c r="K117" s="111">
        <f>IF(J117="","",(2012-J117))</f>
      </c>
      <c r="L117" s="106"/>
      <c r="M117" s="105"/>
      <c r="N117" s="105"/>
      <c r="O117" s="105"/>
      <c r="P117" s="105"/>
      <c r="Q117" s="105"/>
    </row>
    <row r="118" spans="1:17" ht="13.5">
      <c r="A118" s="105" t="s">
        <v>287</v>
      </c>
      <c r="B118" s="112" t="s">
        <v>288</v>
      </c>
      <c r="C118" s="112" t="s">
        <v>289</v>
      </c>
      <c r="D118" s="109" t="s">
        <v>75</v>
      </c>
      <c r="E118" s="105"/>
      <c r="F118" s="113" t="str">
        <f>A118</f>
        <v>き０１</v>
      </c>
      <c r="G118" s="105" t="str">
        <f>B118&amp;C118</f>
        <v>赤木拓</v>
      </c>
      <c r="H118" s="109" t="s">
        <v>28</v>
      </c>
      <c r="I118" s="109" t="s">
        <v>73</v>
      </c>
      <c r="J118" s="114">
        <v>1980</v>
      </c>
      <c r="K118" s="115">
        <f aca="true" t="shared" si="19" ref="K118:K153">IF(J118="","",(2023-J118))</f>
        <v>43</v>
      </c>
      <c r="L118" s="209" t="str">
        <f aca="true" t="shared" si="20" ref="L118:L153">IF(G118="","",IF(COUNTIF($G$5:$G$639,G118)&gt;1,"2重登録","OK"))</f>
        <v>OK</v>
      </c>
      <c r="M118" s="218" t="s">
        <v>105</v>
      </c>
      <c r="N118" s="105"/>
      <c r="O118" s="105"/>
      <c r="P118" s="105"/>
      <c r="Q118" s="105"/>
    </row>
    <row r="119" spans="1:17" ht="13.5">
      <c r="A119" s="105" t="s">
        <v>290</v>
      </c>
      <c r="B119" s="117" t="s">
        <v>291</v>
      </c>
      <c r="C119" s="117" t="s">
        <v>747</v>
      </c>
      <c r="D119" s="109" t="s">
        <v>75</v>
      </c>
      <c r="E119" s="105"/>
      <c r="F119" s="113" t="str">
        <f aca="true" t="shared" si="21" ref="F119:F153">A119</f>
        <v>き０２</v>
      </c>
      <c r="G119" s="105" t="str">
        <f>B119&amp;C119</f>
        <v>井澤　匡志</v>
      </c>
      <c r="H119" s="109" t="s">
        <v>28</v>
      </c>
      <c r="I119" s="109" t="s">
        <v>73</v>
      </c>
      <c r="J119" s="114">
        <v>1967</v>
      </c>
      <c r="K119" s="115">
        <f t="shared" si="19"/>
        <v>56</v>
      </c>
      <c r="L119" s="209" t="str">
        <f t="shared" si="20"/>
        <v>OK</v>
      </c>
      <c r="M119" s="218" t="s">
        <v>117</v>
      </c>
      <c r="N119" s="105"/>
      <c r="O119" s="105"/>
      <c r="P119" s="105"/>
      <c r="Q119" s="105"/>
    </row>
    <row r="120" spans="1:13" ht="13.5">
      <c r="A120" s="105" t="s">
        <v>292</v>
      </c>
      <c r="B120" s="112" t="s">
        <v>748</v>
      </c>
      <c r="C120" s="117" t="s">
        <v>749</v>
      </c>
      <c r="D120" s="109" t="s">
        <v>75</v>
      </c>
      <c r="E120" s="105"/>
      <c r="F120" s="113" t="str">
        <f>A120</f>
        <v>き０３</v>
      </c>
      <c r="G120" s="105" t="str">
        <f>B120&amp;C120</f>
        <v>石井耶真斗</v>
      </c>
      <c r="H120" s="109" t="s">
        <v>28</v>
      </c>
      <c r="I120" s="109" t="s">
        <v>73</v>
      </c>
      <c r="J120" s="114">
        <v>1995</v>
      </c>
      <c r="K120" s="115">
        <f t="shared" si="19"/>
        <v>28</v>
      </c>
      <c r="L120" s="209" t="str">
        <f t="shared" si="20"/>
        <v>OK</v>
      </c>
      <c r="M120" s="218" t="s">
        <v>10</v>
      </c>
    </row>
    <row r="121" spans="1:13" ht="13.5">
      <c r="A121" s="105" t="s">
        <v>295</v>
      </c>
      <c r="B121" s="112" t="s">
        <v>750</v>
      </c>
      <c r="C121" s="117" t="s">
        <v>751</v>
      </c>
      <c r="D121" s="109" t="s">
        <v>75</v>
      </c>
      <c r="E121" s="105"/>
      <c r="F121" s="113" t="str">
        <f>A121</f>
        <v>き０４</v>
      </c>
      <c r="G121" s="105" t="str">
        <f>B121&amp;C121</f>
        <v>石川和洋</v>
      </c>
      <c r="H121" s="109" t="s">
        <v>28</v>
      </c>
      <c r="I121" s="109" t="s">
        <v>73</v>
      </c>
      <c r="J121" s="114">
        <v>1978</v>
      </c>
      <c r="K121" s="115">
        <f t="shared" si="19"/>
        <v>45</v>
      </c>
      <c r="L121" s="209" t="str">
        <f t="shared" si="20"/>
        <v>OK</v>
      </c>
      <c r="M121" s="218" t="s">
        <v>752</v>
      </c>
    </row>
    <row r="122" spans="1:17" ht="13.5">
      <c r="A122" s="105" t="s">
        <v>297</v>
      </c>
      <c r="B122" s="112" t="s">
        <v>128</v>
      </c>
      <c r="C122" s="117" t="s">
        <v>293</v>
      </c>
      <c r="D122" s="109" t="s">
        <v>75</v>
      </c>
      <c r="E122" s="105"/>
      <c r="F122" s="113" t="str">
        <f t="shared" si="21"/>
        <v>き０５</v>
      </c>
      <c r="G122" s="105" t="s">
        <v>294</v>
      </c>
      <c r="H122" s="109" t="s">
        <v>28</v>
      </c>
      <c r="I122" s="109" t="s">
        <v>73</v>
      </c>
      <c r="J122" s="114">
        <v>1993</v>
      </c>
      <c r="K122" s="115">
        <f t="shared" si="19"/>
        <v>30</v>
      </c>
      <c r="L122" s="209" t="str">
        <f t="shared" si="20"/>
        <v>OK</v>
      </c>
      <c r="M122" s="218" t="s">
        <v>105</v>
      </c>
      <c r="N122" s="105"/>
      <c r="O122" s="105"/>
      <c r="P122" s="105"/>
      <c r="Q122" s="105"/>
    </row>
    <row r="123" spans="1:13" ht="13.5">
      <c r="A123" s="105" t="s">
        <v>298</v>
      </c>
      <c r="B123" s="118" t="s">
        <v>753</v>
      </c>
      <c r="C123" s="118" t="s">
        <v>754</v>
      </c>
      <c r="D123" s="109" t="s">
        <v>296</v>
      </c>
      <c r="E123" s="119"/>
      <c r="F123" s="113" t="str">
        <f>A123</f>
        <v>き０６</v>
      </c>
      <c r="G123" s="120" t="str">
        <f>B123&amp;C123</f>
        <v>石田愛捺花</v>
      </c>
      <c r="H123" s="109" t="s">
        <v>28</v>
      </c>
      <c r="I123" s="109" t="s">
        <v>1</v>
      </c>
      <c r="J123" s="114">
        <v>1998</v>
      </c>
      <c r="K123" s="115">
        <f t="shared" si="19"/>
        <v>25</v>
      </c>
      <c r="L123" s="209" t="str">
        <f t="shared" si="20"/>
        <v>OK</v>
      </c>
      <c r="M123" s="218" t="s">
        <v>105</v>
      </c>
    </row>
    <row r="124" spans="1:17" ht="13.5">
      <c r="A124" s="105" t="s">
        <v>301</v>
      </c>
      <c r="B124" s="117" t="s">
        <v>755</v>
      </c>
      <c r="C124" s="117" t="s">
        <v>756</v>
      </c>
      <c r="D124" s="109" t="s">
        <v>75</v>
      </c>
      <c r="E124" s="105"/>
      <c r="F124" s="113" t="str">
        <f t="shared" si="21"/>
        <v>き０７</v>
      </c>
      <c r="G124" s="105" t="str">
        <f aca="true" t="shared" si="22" ref="G124:G153">B124&amp;C124</f>
        <v>一色翼</v>
      </c>
      <c r="H124" s="109" t="s">
        <v>28</v>
      </c>
      <c r="I124" s="109" t="s">
        <v>73</v>
      </c>
      <c r="J124" s="114">
        <v>1984</v>
      </c>
      <c r="K124" s="115">
        <f t="shared" si="19"/>
        <v>39</v>
      </c>
      <c r="L124" s="209" t="str">
        <f t="shared" si="20"/>
        <v>OK</v>
      </c>
      <c r="M124" s="218" t="s">
        <v>137</v>
      </c>
      <c r="N124" s="105"/>
      <c r="O124" s="105"/>
      <c r="P124" s="105"/>
      <c r="Q124" s="105"/>
    </row>
    <row r="125" spans="1:13" ht="13.5">
      <c r="A125" s="105" t="s">
        <v>302</v>
      </c>
      <c r="B125" s="70" t="s">
        <v>299</v>
      </c>
      <c r="C125" s="70" t="s">
        <v>300</v>
      </c>
      <c r="D125" s="109" t="s">
        <v>75</v>
      </c>
      <c r="F125" s="113" t="str">
        <f>A125</f>
        <v>き０８</v>
      </c>
      <c r="G125" s="105" t="str">
        <f>B125&amp;C125</f>
        <v>岩本祥平</v>
      </c>
      <c r="H125" s="109" t="s">
        <v>28</v>
      </c>
      <c r="I125" s="109" t="s">
        <v>73</v>
      </c>
      <c r="J125" s="114">
        <v>1983</v>
      </c>
      <c r="K125" s="115">
        <f t="shared" si="19"/>
        <v>40</v>
      </c>
      <c r="L125" s="209" t="str">
        <f t="shared" si="20"/>
        <v>OK</v>
      </c>
      <c r="M125" s="105" t="s">
        <v>130</v>
      </c>
    </row>
    <row r="126" spans="1:13" ht="13.5">
      <c r="A126" s="105" t="s">
        <v>303</v>
      </c>
      <c r="B126" s="117" t="s">
        <v>48</v>
      </c>
      <c r="C126" s="117" t="s">
        <v>49</v>
      </c>
      <c r="D126" s="109" t="s">
        <v>75</v>
      </c>
      <c r="E126" s="105"/>
      <c r="F126" s="113" t="str">
        <f t="shared" si="21"/>
        <v>き０９</v>
      </c>
      <c r="G126" s="105" t="str">
        <f t="shared" si="22"/>
        <v>牛尾紳之介</v>
      </c>
      <c r="H126" s="109" t="s">
        <v>28</v>
      </c>
      <c r="I126" s="109" t="s">
        <v>73</v>
      </c>
      <c r="J126" s="114">
        <v>1984</v>
      </c>
      <c r="K126" s="115">
        <f t="shared" si="19"/>
        <v>39</v>
      </c>
      <c r="L126" s="209" t="str">
        <f t="shared" si="20"/>
        <v>OK</v>
      </c>
      <c r="M126" s="218" t="s">
        <v>10</v>
      </c>
    </row>
    <row r="127" spans="1:13" ht="13.5">
      <c r="A127" s="105" t="s">
        <v>304</v>
      </c>
      <c r="B127" s="112" t="s">
        <v>31</v>
      </c>
      <c r="C127" s="112" t="s">
        <v>32</v>
      </c>
      <c r="D127" s="109" t="s">
        <v>75</v>
      </c>
      <c r="E127" s="105"/>
      <c r="F127" s="113" t="str">
        <f t="shared" si="21"/>
        <v>き１０</v>
      </c>
      <c r="G127" s="105" t="str">
        <f t="shared" si="22"/>
        <v>太田圭亮</v>
      </c>
      <c r="H127" s="109" t="s">
        <v>28</v>
      </c>
      <c r="I127" s="109" t="s">
        <v>73</v>
      </c>
      <c r="J127" s="114">
        <v>1981</v>
      </c>
      <c r="K127" s="115">
        <f t="shared" si="19"/>
        <v>42</v>
      </c>
      <c r="L127" s="209" t="str">
        <f t="shared" si="20"/>
        <v>OK</v>
      </c>
      <c r="M127" s="218" t="s">
        <v>105</v>
      </c>
    </row>
    <row r="128" spans="1:13" ht="13.5">
      <c r="A128" s="105" t="s">
        <v>305</v>
      </c>
      <c r="B128" s="117" t="s">
        <v>24</v>
      </c>
      <c r="C128" s="117" t="s">
        <v>306</v>
      </c>
      <c r="D128" s="109" t="s">
        <v>75</v>
      </c>
      <c r="E128" s="105"/>
      <c r="F128" s="113" t="str">
        <f t="shared" si="21"/>
        <v>き１１</v>
      </c>
      <c r="G128" s="105" t="str">
        <f t="shared" si="22"/>
        <v>岡本彰</v>
      </c>
      <c r="H128" s="109" t="s">
        <v>28</v>
      </c>
      <c r="I128" s="109" t="s">
        <v>73</v>
      </c>
      <c r="J128" s="114">
        <v>1986</v>
      </c>
      <c r="K128" s="115">
        <f t="shared" si="19"/>
        <v>37</v>
      </c>
      <c r="L128" s="209" t="str">
        <f t="shared" si="20"/>
        <v>OK</v>
      </c>
      <c r="M128" s="218" t="s">
        <v>105</v>
      </c>
    </row>
    <row r="129" spans="1:13" ht="13.5">
      <c r="A129" s="105" t="s">
        <v>307</v>
      </c>
      <c r="B129" s="70" t="s">
        <v>308</v>
      </c>
      <c r="C129" s="70" t="s">
        <v>309</v>
      </c>
      <c r="D129" s="109" t="s">
        <v>75</v>
      </c>
      <c r="F129" s="113" t="str">
        <f>A129</f>
        <v>き１２</v>
      </c>
      <c r="G129" s="105" t="str">
        <f>B129&amp;C129</f>
        <v>奥田司</v>
      </c>
      <c r="H129" s="109" t="s">
        <v>28</v>
      </c>
      <c r="I129" s="109" t="s">
        <v>73</v>
      </c>
      <c r="J129" s="114">
        <v>1997</v>
      </c>
      <c r="K129" s="115">
        <f t="shared" si="19"/>
        <v>26</v>
      </c>
      <c r="L129" s="209" t="str">
        <f t="shared" si="20"/>
        <v>OK</v>
      </c>
      <c r="M129" s="105" t="s">
        <v>4</v>
      </c>
    </row>
    <row r="130" spans="1:13" ht="13.5">
      <c r="A130" s="105" t="s">
        <v>310</v>
      </c>
      <c r="B130" s="196" t="s">
        <v>311</v>
      </c>
      <c r="C130" s="196" t="s">
        <v>312</v>
      </c>
      <c r="D130" s="105" t="s">
        <v>296</v>
      </c>
      <c r="E130" s="105"/>
      <c r="F130" s="113" t="str">
        <f t="shared" si="21"/>
        <v>き１３</v>
      </c>
      <c r="G130" s="105" t="str">
        <f t="shared" si="22"/>
        <v>片渕友結</v>
      </c>
      <c r="H130" s="109" t="s">
        <v>28</v>
      </c>
      <c r="I130" s="117" t="s">
        <v>1</v>
      </c>
      <c r="J130" s="114">
        <v>2000</v>
      </c>
      <c r="K130" s="115">
        <f t="shared" si="19"/>
        <v>23</v>
      </c>
      <c r="L130" s="209" t="str">
        <f t="shared" si="20"/>
        <v>OK</v>
      </c>
      <c r="M130" s="105" t="s">
        <v>127</v>
      </c>
    </row>
    <row r="131" spans="1:13" ht="13.5">
      <c r="A131" s="105" t="s">
        <v>313</v>
      </c>
      <c r="B131" s="112" t="s">
        <v>757</v>
      </c>
      <c r="C131" s="70" t="s">
        <v>758</v>
      </c>
      <c r="D131" s="109" t="s">
        <v>75</v>
      </c>
      <c r="F131" s="113" t="str">
        <f>A131</f>
        <v>き１４</v>
      </c>
      <c r="G131" s="105" t="str">
        <f>B131&amp;C131</f>
        <v>木村圭</v>
      </c>
      <c r="H131" s="109" t="s">
        <v>28</v>
      </c>
      <c r="I131" s="109" t="s">
        <v>73</v>
      </c>
      <c r="J131" s="114">
        <v>1968</v>
      </c>
      <c r="K131" s="115">
        <f t="shared" si="19"/>
        <v>55</v>
      </c>
      <c r="L131" s="209" t="str">
        <f t="shared" si="20"/>
        <v>OK</v>
      </c>
      <c r="M131" s="105" t="s">
        <v>127</v>
      </c>
    </row>
    <row r="132" spans="1:13" ht="13.5">
      <c r="A132" s="105" t="s">
        <v>316</v>
      </c>
      <c r="B132" s="112" t="s">
        <v>314</v>
      </c>
      <c r="C132" s="70" t="s">
        <v>315</v>
      </c>
      <c r="D132" s="109" t="s">
        <v>75</v>
      </c>
      <c r="F132" s="113" t="str">
        <f>A132</f>
        <v>き１５</v>
      </c>
      <c r="G132" s="105" t="str">
        <f>B132&amp;C132</f>
        <v>栗山飛鳥</v>
      </c>
      <c r="H132" s="109" t="s">
        <v>28</v>
      </c>
      <c r="I132" s="109" t="s">
        <v>73</v>
      </c>
      <c r="J132" s="114">
        <v>1997</v>
      </c>
      <c r="K132" s="115">
        <f t="shared" si="19"/>
        <v>26</v>
      </c>
      <c r="L132" s="209" t="str">
        <f t="shared" si="20"/>
        <v>OK</v>
      </c>
      <c r="M132" s="105" t="s">
        <v>137</v>
      </c>
    </row>
    <row r="133" spans="1:13" ht="13.5">
      <c r="A133" s="105" t="s">
        <v>317</v>
      </c>
      <c r="B133" s="112" t="s">
        <v>37</v>
      </c>
      <c r="C133" s="117" t="s">
        <v>38</v>
      </c>
      <c r="D133" s="109" t="s">
        <v>75</v>
      </c>
      <c r="E133" s="105"/>
      <c r="F133" s="113" t="str">
        <f t="shared" si="21"/>
        <v>き１６</v>
      </c>
      <c r="G133" s="105" t="str">
        <f t="shared" si="22"/>
        <v>坂元智成</v>
      </c>
      <c r="H133" s="109" t="s">
        <v>28</v>
      </c>
      <c r="I133" s="109" t="s">
        <v>73</v>
      </c>
      <c r="J133" s="114">
        <v>1975</v>
      </c>
      <c r="K133" s="115">
        <f t="shared" si="19"/>
        <v>48</v>
      </c>
      <c r="L133" s="209" t="str">
        <f t="shared" si="20"/>
        <v>OK</v>
      </c>
      <c r="M133" s="218" t="s">
        <v>10</v>
      </c>
    </row>
    <row r="134" spans="1:13" ht="13.5">
      <c r="A134" s="105" t="s">
        <v>318</v>
      </c>
      <c r="B134" s="70" t="s">
        <v>319</v>
      </c>
      <c r="C134" s="70" t="s">
        <v>320</v>
      </c>
      <c r="D134" s="109" t="s">
        <v>75</v>
      </c>
      <c r="F134" s="113" t="str">
        <f>A134</f>
        <v>き１７</v>
      </c>
      <c r="G134" s="105" t="str">
        <f>B134&amp;C134</f>
        <v>佐治武</v>
      </c>
      <c r="H134" s="109" t="s">
        <v>28</v>
      </c>
      <c r="I134" s="109" t="s">
        <v>73</v>
      </c>
      <c r="J134" s="114">
        <v>1964</v>
      </c>
      <c r="K134" s="115">
        <f t="shared" si="19"/>
        <v>59</v>
      </c>
      <c r="L134" s="209" t="str">
        <f t="shared" si="20"/>
        <v>OK</v>
      </c>
      <c r="M134" s="105" t="s">
        <v>321</v>
      </c>
    </row>
    <row r="135" spans="1:256" s="69" customFormat="1" ht="13.5">
      <c r="A135" s="105" t="s">
        <v>322</v>
      </c>
      <c r="B135" s="109" t="s">
        <v>323</v>
      </c>
      <c r="C135" s="109" t="s">
        <v>324</v>
      </c>
      <c r="D135" s="109" t="s">
        <v>296</v>
      </c>
      <c r="E135" s="105"/>
      <c r="F135" s="113" t="str">
        <f t="shared" si="21"/>
        <v>き１８</v>
      </c>
      <c r="G135" s="105" t="str">
        <f t="shared" si="22"/>
        <v>澤田啓一</v>
      </c>
      <c r="H135" s="109" t="s">
        <v>28</v>
      </c>
      <c r="I135" s="109" t="s">
        <v>73</v>
      </c>
      <c r="J135" s="114">
        <v>1970</v>
      </c>
      <c r="K135" s="115">
        <f t="shared" si="19"/>
        <v>53</v>
      </c>
      <c r="L135" s="209" t="str">
        <f t="shared" si="20"/>
        <v>OK</v>
      </c>
      <c r="M135" s="105" t="s">
        <v>117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69" customFormat="1" ht="13.5">
      <c r="A136" s="105" t="s">
        <v>325</v>
      </c>
      <c r="B136" s="109" t="s">
        <v>326</v>
      </c>
      <c r="C136" s="109" t="s">
        <v>327</v>
      </c>
      <c r="D136" s="105" t="s">
        <v>296</v>
      </c>
      <c r="E136" s="105"/>
      <c r="F136" s="113" t="str">
        <f t="shared" si="21"/>
        <v>き１９</v>
      </c>
      <c r="G136" s="105" t="str">
        <f>B136&amp;C136</f>
        <v>篠原弘法</v>
      </c>
      <c r="H136" s="109" t="s">
        <v>28</v>
      </c>
      <c r="I136" s="117" t="s">
        <v>0</v>
      </c>
      <c r="J136" s="114">
        <v>1992</v>
      </c>
      <c r="K136" s="115">
        <f t="shared" si="19"/>
        <v>31</v>
      </c>
      <c r="L136" s="209" t="str">
        <f t="shared" si="20"/>
        <v>OK</v>
      </c>
      <c r="M136" s="105" t="s">
        <v>113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3.5">
      <c r="A137" s="105" t="s">
        <v>328</v>
      </c>
      <c r="B137" s="105" t="s">
        <v>759</v>
      </c>
      <c r="C137" s="105" t="s">
        <v>760</v>
      </c>
      <c r="D137" s="109" t="s">
        <v>296</v>
      </c>
      <c r="E137" s="119"/>
      <c r="F137" s="113" t="str">
        <f t="shared" si="21"/>
        <v>き２０</v>
      </c>
      <c r="G137" s="105" t="str">
        <f t="shared" si="22"/>
        <v>清水陽介</v>
      </c>
      <c r="H137" s="109" t="s">
        <v>28</v>
      </c>
      <c r="I137" s="109" t="s">
        <v>73</v>
      </c>
      <c r="J137" s="114">
        <v>1991</v>
      </c>
      <c r="K137" s="115">
        <f t="shared" si="19"/>
        <v>32</v>
      </c>
      <c r="L137" s="209" t="str">
        <f t="shared" si="20"/>
        <v>OK</v>
      </c>
      <c r="M137" s="218" t="s">
        <v>113</v>
      </c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3.5">
      <c r="A138" s="105" t="s">
        <v>329</v>
      </c>
      <c r="B138" s="122" t="s">
        <v>45</v>
      </c>
      <c r="C138" s="122" t="s">
        <v>46</v>
      </c>
      <c r="D138" s="109" t="s">
        <v>296</v>
      </c>
      <c r="E138" s="105"/>
      <c r="F138" s="113" t="str">
        <f t="shared" si="21"/>
        <v>き２１</v>
      </c>
      <c r="G138" s="105" t="str">
        <f t="shared" si="22"/>
        <v>曽我卓矢</v>
      </c>
      <c r="H138" s="109" t="s">
        <v>28</v>
      </c>
      <c r="I138" s="109" t="s">
        <v>73</v>
      </c>
      <c r="J138" s="114">
        <v>1986</v>
      </c>
      <c r="K138" s="115">
        <f t="shared" si="19"/>
        <v>37</v>
      </c>
      <c r="L138" s="209" t="str">
        <f t="shared" si="20"/>
        <v>OK</v>
      </c>
      <c r="M138" s="218" t="s">
        <v>105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63" customFormat="1" ht="13.5">
      <c r="A139" s="105" t="s">
        <v>330</v>
      </c>
      <c r="B139" s="122" t="s">
        <v>331</v>
      </c>
      <c r="C139" s="122" t="s">
        <v>332</v>
      </c>
      <c r="D139" s="109" t="s">
        <v>296</v>
      </c>
      <c r="E139" s="105"/>
      <c r="F139" s="113" t="str">
        <f t="shared" si="21"/>
        <v>き２２</v>
      </c>
      <c r="G139" s="105" t="str">
        <f t="shared" si="22"/>
        <v>滝本照夫</v>
      </c>
      <c r="H139" s="109" t="s">
        <v>28</v>
      </c>
      <c r="I139" s="109" t="s">
        <v>73</v>
      </c>
      <c r="J139" s="114">
        <v>1959</v>
      </c>
      <c r="K139" s="115">
        <f t="shared" si="19"/>
        <v>64</v>
      </c>
      <c r="L139" s="209" t="str">
        <f t="shared" si="20"/>
        <v>OK</v>
      </c>
      <c r="M139" s="105" t="s">
        <v>137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63" customFormat="1" ht="13.5">
      <c r="A140" s="105" t="s">
        <v>333</v>
      </c>
      <c r="B140" s="70" t="s">
        <v>335</v>
      </c>
      <c r="C140" s="70" t="s">
        <v>336</v>
      </c>
      <c r="D140" s="109" t="s">
        <v>75</v>
      </c>
      <c r="E140"/>
      <c r="F140" s="113" t="str">
        <f>A140</f>
        <v>き２３</v>
      </c>
      <c r="G140" s="105" t="str">
        <f>B140&amp;C140</f>
        <v>直川悟</v>
      </c>
      <c r="H140" s="109" t="s">
        <v>28</v>
      </c>
      <c r="I140" s="109" t="s">
        <v>73</v>
      </c>
      <c r="J140" s="114">
        <v>1982</v>
      </c>
      <c r="K140" s="115">
        <f t="shared" si="19"/>
        <v>41</v>
      </c>
      <c r="L140" s="209" t="str">
        <f t="shared" si="20"/>
        <v>OK</v>
      </c>
      <c r="M140" s="105" t="s">
        <v>130</v>
      </c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63" customFormat="1" ht="13.5">
      <c r="A141" s="105" t="s">
        <v>334</v>
      </c>
      <c r="B141" s="112" t="s">
        <v>338</v>
      </c>
      <c r="C141" s="112" t="s">
        <v>339</v>
      </c>
      <c r="D141" s="109" t="s">
        <v>75</v>
      </c>
      <c r="E141" s="105"/>
      <c r="F141" s="113" t="str">
        <f>A141</f>
        <v>き２４</v>
      </c>
      <c r="G141" s="105" t="str">
        <f>B141&amp;C141</f>
        <v>中尾慶太</v>
      </c>
      <c r="H141" s="109" t="s">
        <v>28</v>
      </c>
      <c r="I141" s="109" t="s">
        <v>73</v>
      </c>
      <c r="J141" s="114">
        <v>1993</v>
      </c>
      <c r="K141" s="115">
        <f t="shared" si="19"/>
        <v>30</v>
      </c>
      <c r="L141" s="209" t="str">
        <f t="shared" si="20"/>
        <v>OK</v>
      </c>
      <c r="M141" s="105" t="s">
        <v>137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63" customFormat="1" ht="13.5">
      <c r="A142" s="105" t="s">
        <v>337</v>
      </c>
      <c r="B142" s="112" t="s">
        <v>761</v>
      </c>
      <c r="C142" s="117" t="s">
        <v>762</v>
      </c>
      <c r="D142" s="109" t="s">
        <v>75</v>
      </c>
      <c r="E142" s="105"/>
      <c r="F142" s="113" t="str">
        <f>A142</f>
        <v>き２５</v>
      </c>
      <c r="G142" s="105" t="str">
        <f>B142&amp;C142</f>
        <v>仲田慶介</v>
      </c>
      <c r="H142" s="109" t="s">
        <v>28</v>
      </c>
      <c r="I142" s="109" t="s">
        <v>73</v>
      </c>
      <c r="J142" s="114">
        <v>1996</v>
      </c>
      <c r="K142" s="115">
        <f t="shared" si="19"/>
        <v>27</v>
      </c>
      <c r="L142" s="209" t="str">
        <f t="shared" si="20"/>
        <v>OK</v>
      </c>
      <c r="M142" s="218" t="s">
        <v>130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63" customFormat="1" ht="13.5">
      <c r="A143" s="105" t="s">
        <v>340</v>
      </c>
      <c r="B143" s="112" t="s">
        <v>35</v>
      </c>
      <c r="C143" s="112" t="s">
        <v>36</v>
      </c>
      <c r="D143" s="109" t="s">
        <v>75</v>
      </c>
      <c r="E143" s="105"/>
      <c r="F143" s="113" t="str">
        <f t="shared" si="21"/>
        <v>き２６</v>
      </c>
      <c r="G143" s="105" t="str">
        <f t="shared" si="22"/>
        <v>馬場英年</v>
      </c>
      <c r="H143" s="109" t="s">
        <v>28</v>
      </c>
      <c r="I143" s="109" t="s">
        <v>73</v>
      </c>
      <c r="J143" s="114">
        <v>1980</v>
      </c>
      <c r="K143" s="115">
        <f t="shared" si="19"/>
        <v>43</v>
      </c>
      <c r="L143" s="209" t="str">
        <f t="shared" si="20"/>
        <v>OK</v>
      </c>
      <c r="M143" s="218" t="s">
        <v>10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63" customFormat="1" ht="13.5">
      <c r="A144" s="105" t="s">
        <v>341</v>
      </c>
      <c r="B144" s="105" t="s">
        <v>342</v>
      </c>
      <c r="C144" s="105" t="s">
        <v>343</v>
      </c>
      <c r="D144" s="109" t="s">
        <v>75</v>
      </c>
      <c r="E144" s="105"/>
      <c r="F144" s="105" t="str">
        <f>A144</f>
        <v>き２７</v>
      </c>
      <c r="G144" s="105" t="str">
        <f>B144&amp;C144</f>
        <v>濵口里穂</v>
      </c>
      <c r="H144" s="109" t="s">
        <v>28</v>
      </c>
      <c r="I144" s="109" t="s">
        <v>9</v>
      </c>
      <c r="J144" s="114">
        <v>1993</v>
      </c>
      <c r="K144" s="115">
        <f t="shared" si="19"/>
        <v>30</v>
      </c>
      <c r="L144" s="209" t="str">
        <f t="shared" si="20"/>
        <v>OK</v>
      </c>
      <c r="M144" s="105" t="s">
        <v>108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63" customFormat="1" ht="13.5">
      <c r="A145" s="105" t="s">
        <v>344</v>
      </c>
      <c r="B145" s="112" t="s">
        <v>29</v>
      </c>
      <c r="C145" s="112" t="s">
        <v>30</v>
      </c>
      <c r="D145" s="109" t="s">
        <v>75</v>
      </c>
      <c r="E145" s="105"/>
      <c r="F145" s="113" t="str">
        <f t="shared" si="21"/>
        <v>き２８</v>
      </c>
      <c r="G145" s="105" t="str">
        <f t="shared" si="22"/>
        <v>廣瀬智也</v>
      </c>
      <c r="H145" s="109" t="s">
        <v>28</v>
      </c>
      <c r="I145" s="109" t="s">
        <v>73</v>
      </c>
      <c r="J145" s="114">
        <v>1977</v>
      </c>
      <c r="K145" s="115">
        <f t="shared" si="19"/>
        <v>46</v>
      </c>
      <c r="L145" s="209" t="str">
        <f t="shared" si="20"/>
        <v>OK</v>
      </c>
      <c r="M145" s="105" t="s">
        <v>130</v>
      </c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63" customFormat="1" ht="13.5">
      <c r="A146" s="105" t="s">
        <v>345</v>
      </c>
      <c r="B146" s="112" t="s">
        <v>95</v>
      </c>
      <c r="C146" s="117" t="s">
        <v>347</v>
      </c>
      <c r="D146" s="109" t="s">
        <v>75</v>
      </c>
      <c r="E146" s="105"/>
      <c r="F146" s="113" t="str">
        <f>A146</f>
        <v>き２９</v>
      </c>
      <c r="G146" s="105" t="str">
        <f>B146&amp;C146</f>
        <v>福島勇輔</v>
      </c>
      <c r="H146" s="109" t="s">
        <v>28</v>
      </c>
      <c r="I146" s="109" t="s">
        <v>73</v>
      </c>
      <c r="J146" s="114">
        <v>1996</v>
      </c>
      <c r="K146" s="115">
        <f t="shared" si="19"/>
        <v>27</v>
      </c>
      <c r="L146" s="209" t="str">
        <f t="shared" si="20"/>
        <v>OK</v>
      </c>
      <c r="M146" s="105" t="s">
        <v>137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63" customFormat="1" ht="13.5">
      <c r="A147" s="105" t="s">
        <v>346</v>
      </c>
      <c r="B147" s="122" t="s">
        <v>349</v>
      </c>
      <c r="C147" s="122" t="s">
        <v>47</v>
      </c>
      <c r="D147" s="109" t="s">
        <v>296</v>
      </c>
      <c r="E147" s="105"/>
      <c r="F147" s="113" t="str">
        <f t="shared" si="21"/>
        <v>き３０</v>
      </c>
      <c r="G147" s="105" t="str">
        <f t="shared" si="22"/>
        <v>松島理和</v>
      </c>
      <c r="H147" s="109" t="s">
        <v>28</v>
      </c>
      <c r="I147" s="109" t="s">
        <v>73</v>
      </c>
      <c r="J147" s="114">
        <v>1981</v>
      </c>
      <c r="K147" s="115">
        <f t="shared" si="19"/>
        <v>42</v>
      </c>
      <c r="L147" s="209" t="str">
        <f t="shared" si="20"/>
        <v>OK</v>
      </c>
      <c r="M147" s="218" t="s">
        <v>104</v>
      </c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63" customFormat="1" ht="13.5">
      <c r="A148" s="105" t="s">
        <v>348</v>
      </c>
      <c r="B148" s="112" t="s">
        <v>43</v>
      </c>
      <c r="C148" s="117" t="s">
        <v>44</v>
      </c>
      <c r="D148" s="109" t="s">
        <v>75</v>
      </c>
      <c r="E148" s="105"/>
      <c r="F148" s="113" t="str">
        <f t="shared" si="21"/>
        <v>き３１</v>
      </c>
      <c r="G148" s="105" t="str">
        <f t="shared" si="22"/>
        <v>宮道祐介</v>
      </c>
      <c r="H148" s="109" t="s">
        <v>28</v>
      </c>
      <c r="I148" s="109" t="s">
        <v>73</v>
      </c>
      <c r="J148" s="114">
        <v>1983</v>
      </c>
      <c r="K148" s="115">
        <f t="shared" si="19"/>
        <v>40</v>
      </c>
      <c r="L148" s="209" t="str">
        <f t="shared" si="20"/>
        <v>OK</v>
      </c>
      <c r="M148" s="218" t="s">
        <v>112</v>
      </c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63" customFormat="1" ht="13.5">
      <c r="A149" s="105" t="s">
        <v>350</v>
      </c>
      <c r="B149" s="70" t="s">
        <v>39</v>
      </c>
      <c r="C149" s="70" t="s">
        <v>40</v>
      </c>
      <c r="D149" s="109" t="s">
        <v>75</v>
      </c>
      <c r="E149"/>
      <c r="F149" s="113" t="str">
        <f>A149</f>
        <v>き３２</v>
      </c>
      <c r="G149" s="105" t="str">
        <f>B149&amp;C149</f>
        <v>村尾彰了</v>
      </c>
      <c r="H149" s="109" t="s">
        <v>28</v>
      </c>
      <c r="I149" s="109" t="s">
        <v>73</v>
      </c>
      <c r="J149" s="114">
        <v>1982</v>
      </c>
      <c r="K149" s="115">
        <f t="shared" si="19"/>
        <v>41</v>
      </c>
      <c r="L149" s="209" t="str">
        <f t="shared" si="20"/>
        <v>OK</v>
      </c>
      <c r="M149" s="105" t="s">
        <v>130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63" customFormat="1" ht="13.5">
      <c r="A150" s="105" t="s">
        <v>351</v>
      </c>
      <c r="B150" s="117" t="s">
        <v>763</v>
      </c>
      <c r="C150" s="117" t="s">
        <v>764</v>
      </c>
      <c r="D150" s="109" t="s">
        <v>75</v>
      </c>
      <c r="E150" s="105"/>
      <c r="F150" s="113" t="str">
        <f t="shared" si="21"/>
        <v>き３３</v>
      </c>
      <c r="G150" s="105" t="str">
        <f t="shared" si="22"/>
        <v>村西徹</v>
      </c>
      <c r="H150" s="109" t="s">
        <v>28</v>
      </c>
      <c r="I150" s="109" t="s">
        <v>73</v>
      </c>
      <c r="J150" s="114">
        <v>1988</v>
      </c>
      <c r="K150" s="115">
        <f t="shared" si="19"/>
        <v>35</v>
      </c>
      <c r="L150" s="209" t="str">
        <f t="shared" si="20"/>
        <v>OK</v>
      </c>
      <c r="M150" s="218" t="s">
        <v>353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s="63" customFormat="1" ht="13.5">
      <c r="A151" s="105" t="s">
        <v>352</v>
      </c>
      <c r="B151" s="118" t="s">
        <v>712</v>
      </c>
      <c r="C151" s="118" t="s">
        <v>765</v>
      </c>
      <c r="D151" s="109" t="s">
        <v>296</v>
      </c>
      <c r="E151" s="119"/>
      <c r="F151" s="113" t="str">
        <f t="shared" si="21"/>
        <v>き３４</v>
      </c>
      <c r="G151" s="120" t="str">
        <f t="shared" si="22"/>
        <v>森涼花</v>
      </c>
      <c r="H151" s="109" t="s">
        <v>28</v>
      </c>
      <c r="I151" s="109" t="s">
        <v>1</v>
      </c>
      <c r="J151" s="114">
        <v>2003</v>
      </c>
      <c r="K151" s="115">
        <f t="shared" si="19"/>
        <v>20</v>
      </c>
      <c r="L151" s="209" t="str">
        <f t="shared" si="20"/>
        <v>OK</v>
      </c>
      <c r="M151" s="218" t="s">
        <v>108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63" customFormat="1" ht="13.5">
      <c r="A152" s="105" t="s">
        <v>354</v>
      </c>
      <c r="B152" s="112" t="s">
        <v>766</v>
      </c>
      <c r="C152" s="117" t="s">
        <v>767</v>
      </c>
      <c r="D152" s="109" t="s">
        <v>75</v>
      </c>
      <c r="E152" s="105"/>
      <c r="F152" s="113" t="str">
        <f t="shared" si="21"/>
        <v>き３５</v>
      </c>
      <c r="G152" s="105" t="str">
        <f t="shared" si="22"/>
        <v>山本和樹</v>
      </c>
      <c r="H152" s="109" t="s">
        <v>28</v>
      </c>
      <c r="I152" s="109" t="s">
        <v>73</v>
      </c>
      <c r="J152" s="114">
        <v>1997</v>
      </c>
      <c r="K152" s="115">
        <f t="shared" si="19"/>
        <v>26</v>
      </c>
      <c r="L152" s="209" t="str">
        <f t="shared" si="20"/>
        <v>OK</v>
      </c>
      <c r="M152" s="218" t="s">
        <v>356</v>
      </c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63" customFormat="1" ht="13.5">
      <c r="A153" s="105" t="s">
        <v>355</v>
      </c>
      <c r="B153" s="112" t="s">
        <v>41</v>
      </c>
      <c r="C153" s="117" t="s">
        <v>42</v>
      </c>
      <c r="D153" s="109" t="s">
        <v>75</v>
      </c>
      <c r="E153" s="105"/>
      <c r="F153" s="113" t="str">
        <f t="shared" si="21"/>
        <v>き３６</v>
      </c>
      <c r="G153" s="105" t="str">
        <f t="shared" si="22"/>
        <v>吉本泰二</v>
      </c>
      <c r="H153" s="109" t="s">
        <v>28</v>
      </c>
      <c r="I153" s="109" t="s">
        <v>73</v>
      </c>
      <c r="J153" s="114">
        <v>1976</v>
      </c>
      <c r="K153" s="115">
        <f t="shared" si="19"/>
        <v>47</v>
      </c>
      <c r="L153" s="209" t="str">
        <f t="shared" si="20"/>
        <v>OK</v>
      </c>
      <c r="M153" s="218" t="s">
        <v>10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63" customFormat="1" ht="13.5">
      <c r="A154" s="103"/>
      <c r="B154" s="112"/>
      <c r="C154" s="117"/>
      <c r="D154" s="109"/>
      <c r="E154" s="105"/>
      <c r="F154" s="219"/>
      <c r="G154" s="105"/>
      <c r="H154" s="109"/>
      <c r="I154" s="109"/>
      <c r="J154" s="114"/>
      <c r="K154" s="220"/>
      <c r="L154" s="219"/>
      <c r="M154" s="116"/>
      <c r="N154"/>
      <c r="O154"/>
      <c r="P154"/>
      <c r="Q154"/>
      <c r="R154" s="221"/>
      <c r="S154" s="221"/>
      <c r="T154" s="221"/>
      <c r="U154" s="221"/>
      <c r="V154" s="221"/>
      <c r="W154" s="221"/>
      <c r="X154" s="221"/>
      <c r="Y154" s="221"/>
      <c r="Z154" s="221"/>
      <c r="AA154" s="221"/>
      <c r="AB154" s="221"/>
      <c r="AC154" s="221"/>
      <c r="AD154" s="221"/>
      <c r="AE154" s="221"/>
      <c r="AF154" s="221"/>
      <c r="AG154" s="221"/>
      <c r="AH154" s="221"/>
      <c r="AI154" s="221"/>
      <c r="AJ154" s="221"/>
      <c r="AK154" s="221"/>
      <c r="AL154" s="221"/>
      <c r="AM154" s="221"/>
      <c r="AN154" s="221"/>
      <c r="AO154" s="221"/>
      <c r="AP154" s="221"/>
      <c r="AQ154" s="221"/>
      <c r="AR154" s="221"/>
      <c r="AS154" s="221"/>
      <c r="AT154" s="221"/>
      <c r="AU154" s="221"/>
      <c r="AV154" s="221"/>
      <c r="AW154" s="221"/>
      <c r="AX154" s="221"/>
      <c r="AY154" s="221"/>
      <c r="AZ154" s="221"/>
      <c r="BA154" s="221"/>
      <c r="BB154" s="221"/>
      <c r="BC154" s="221"/>
      <c r="BD154" s="221"/>
      <c r="BE154" s="221"/>
      <c r="BF154" s="221"/>
      <c r="BG154" s="221"/>
      <c r="BH154" s="221"/>
      <c r="BI154" s="221"/>
      <c r="BJ154" s="221"/>
      <c r="BK154" s="221"/>
      <c r="BL154" s="221"/>
      <c r="BM154" s="221"/>
      <c r="BN154" s="221"/>
      <c r="BO154" s="221"/>
      <c r="BP154" s="221"/>
      <c r="BQ154" s="221"/>
      <c r="BR154" s="221"/>
      <c r="BS154" s="221"/>
      <c r="BT154" s="221"/>
      <c r="BU154" s="221"/>
      <c r="BV154" s="221"/>
      <c r="BW154" s="221"/>
      <c r="BX154" s="221"/>
      <c r="BY154" s="221"/>
      <c r="BZ154" s="221"/>
      <c r="CA154" s="221"/>
      <c r="CB154" s="221"/>
      <c r="CC154" s="221"/>
      <c r="CD154" s="221"/>
      <c r="CE154" s="221"/>
      <c r="CF154" s="221"/>
      <c r="CG154" s="221"/>
      <c r="CH154" s="221"/>
      <c r="CI154" s="221"/>
      <c r="CJ154" s="221"/>
      <c r="CK154" s="221"/>
      <c r="CL154" s="221"/>
      <c r="CM154" s="221"/>
      <c r="CN154" s="221"/>
      <c r="CO154" s="221"/>
      <c r="CP154" s="221"/>
      <c r="CQ154" s="221"/>
      <c r="CR154" s="221"/>
      <c r="CS154" s="221"/>
      <c r="CT154" s="221"/>
      <c r="CU154" s="221"/>
      <c r="CV154" s="221"/>
      <c r="CW154" s="221"/>
      <c r="CX154" s="221"/>
      <c r="CY154" s="221"/>
      <c r="CZ154" s="221"/>
      <c r="DA154" s="221"/>
      <c r="DB154" s="221"/>
      <c r="DC154" s="221"/>
      <c r="DD154" s="221"/>
      <c r="DE154" s="221"/>
      <c r="DF154" s="221"/>
      <c r="DG154" s="221"/>
      <c r="DH154" s="221"/>
      <c r="DI154" s="221"/>
      <c r="DJ154" s="221"/>
      <c r="DK154" s="221"/>
      <c r="DL154" s="221"/>
      <c r="DM154" s="221"/>
      <c r="DN154" s="221"/>
      <c r="DO154" s="221"/>
      <c r="DP154" s="221"/>
      <c r="DQ154" s="221"/>
      <c r="DR154" s="221"/>
      <c r="DS154" s="221"/>
      <c r="DT154" s="221"/>
      <c r="DU154" s="221"/>
      <c r="DV154" s="221"/>
      <c r="DW154" s="221"/>
      <c r="DX154" s="221"/>
      <c r="DY154" s="221"/>
      <c r="DZ154" s="221"/>
      <c r="EA154" s="221"/>
      <c r="EB154" s="221"/>
      <c r="EC154" s="221"/>
      <c r="ED154" s="221"/>
      <c r="EE154" s="221"/>
      <c r="EF154" s="221"/>
      <c r="EG154" s="221"/>
      <c r="EH154" s="221"/>
      <c r="EI154" s="221"/>
      <c r="EJ154" s="221"/>
      <c r="EK154" s="221"/>
      <c r="EL154" s="221"/>
      <c r="EM154" s="221"/>
      <c r="EN154" s="221"/>
      <c r="EO154" s="221"/>
      <c r="EP154" s="221"/>
      <c r="EQ154" s="221"/>
      <c r="ER154" s="221"/>
      <c r="ES154" s="221"/>
      <c r="ET154" s="221"/>
      <c r="EU154" s="221"/>
      <c r="EV154" s="221"/>
      <c r="EW154" s="221"/>
      <c r="EX154" s="221"/>
      <c r="EY154" s="221"/>
      <c r="EZ154" s="221"/>
      <c r="FA154" s="221"/>
      <c r="FB154" s="221"/>
      <c r="FC154" s="221"/>
      <c r="FD154" s="221"/>
      <c r="FE154" s="221"/>
      <c r="FF154" s="221"/>
      <c r="FG154" s="221"/>
      <c r="FH154" s="221"/>
      <c r="FI154" s="221"/>
      <c r="FJ154" s="221"/>
      <c r="FK154" s="221"/>
      <c r="FL154" s="221"/>
      <c r="FM154" s="221"/>
      <c r="FN154" s="221"/>
      <c r="FO154" s="221"/>
      <c r="FP154" s="221"/>
      <c r="FQ154" s="221"/>
      <c r="FR154" s="221"/>
      <c r="FS154" s="221"/>
      <c r="FT154" s="221"/>
      <c r="FU154" s="221"/>
      <c r="FV154" s="221"/>
      <c r="FW154" s="221"/>
      <c r="FX154" s="221"/>
      <c r="FY154" s="221"/>
      <c r="FZ154" s="221"/>
      <c r="GA154" s="221"/>
      <c r="GB154" s="221"/>
      <c r="GC154" s="221"/>
      <c r="GD154" s="221"/>
      <c r="GE154" s="221"/>
      <c r="GF154" s="221"/>
      <c r="GG154" s="221"/>
      <c r="GH154" s="221"/>
      <c r="GI154" s="221"/>
      <c r="GJ154" s="221"/>
      <c r="GK154" s="221"/>
      <c r="GL154" s="221"/>
      <c r="GM154" s="221"/>
      <c r="GN154" s="221"/>
      <c r="GO154" s="221"/>
      <c r="GP154" s="221"/>
      <c r="GQ154" s="221"/>
      <c r="GR154" s="221"/>
      <c r="GS154" s="221"/>
      <c r="GT154" s="221"/>
      <c r="GU154" s="221"/>
      <c r="GV154" s="221"/>
      <c r="GW154" s="221"/>
      <c r="GX154" s="221"/>
      <c r="GY154" s="221"/>
      <c r="GZ154" s="221"/>
      <c r="HA154" s="221"/>
      <c r="HB154" s="221"/>
      <c r="HC154" s="221"/>
      <c r="HD154" s="221"/>
      <c r="HE154" s="221"/>
      <c r="HF154" s="221"/>
      <c r="HG154" s="221"/>
      <c r="HH154" s="221"/>
      <c r="HI154" s="221"/>
      <c r="HJ154" s="221"/>
      <c r="HK154" s="221"/>
      <c r="HL154" s="221"/>
      <c r="HM154" s="221"/>
      <c r="HN154" s="221"/>
      <c r="HO154" s="221"/>
      <c r="HP154" s="221"/>
      <c r="HQ154" s="221"/>
      <c r="HR154" s="221"/>
      <c r="HS154" s="221"/>
      <c r="HT154" s="221"/>
      <c r="HU154" s="221"/>
      <c r="HV154" s="221"/>
      <c r="HW154" s="221"/>
      <c r="HX154" s="221"/>
      <c r="HY154" s="221"/>
      <c r="HZ154" s="221"/>
      <c r="IA154" s="221"/>
      <c r="IB154" s="221"/>
      <c r="IC154" s="221"/>
      <c r="ID154" s="221"/>
      <c r="IE154" s="221"/>
      <c r="IF154" s="221"/>
      <c r="IG154" s="221"/>
      <c r="IH154" s="221"/>
      <c r="II154" s="221"/>
      <c r="IJ154" s="221"/>
      <c r="IK154" s="221"/>
      <c r="IL154" s="221"/>
      <c r="IM154" s="221"/>
      <c r="IN154" s="221"/>
      <c r="IO154" s="221"/>
      <c r="IP154" s="221"/>
      <c r="IQ154" s="221"/>
      <c r="IR154" s="221"/>
      <c r="IS154" s="221"/>
      <c r="IT154" s="221"/>
      <c r="IU154" s="221"/>
      <c r="IV154" s="221"/>
    </row>
    <row r="155" spans="1:256" s="63" customFormat="1" ht="13.5">
      <c r="A155" s="105"/>
      <c r="B155" s="112"/>
      <c r="C155" s="117"/>
      <c r="D155" s="109"/>
      <c r="E155" s="105"/>
      <c r="F155" s="113"/>
      <c r="G155" s="105"/>
      <c r="H155" s="109"/>
      <c r="I155" s="109"/>
      <c r="J155" s="114"/>
      <c r="K155" s="115"/>
      <c r="L155" s="113"/>
      <c r="M155" s="218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s="63" customFormat="1" ht="13.5">
      <c r="A156" s="105"/>
      <c r="B156" s="112"/>
      <c r="C156" s="117"/>
      <c r="D156" s="109"/>
      <c r="E156" s="105"/>
      <c r="F156" s="113"/>
      <c r="G156" s="105"/>
      <c r="H156" s="109"/>
      <c r="I156" s="109"/>
      <c r="J156" s="114"/>
      <c r="K156" s="115"/>
      <c r="L156" s="113"/>
      <c r="M156" s="218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63" customFormat="1" ht="13.5">
      <c r="A157" s="77"/>
      <c r="B157" s="185"/>
      <c r="C157" s="185"/>
      <c r="D157" s="74"/>
      <c r="E157" s="186"/>
      <c r="F157" s="222"/>
      <c r="G157" s="71"/>
      <c r="H157" s="74"/>
      <c r="I157" s="74"/>
      <c r="J157" s="79"/>
      <c r="K157" s="223"/>
      <c r="L157" s="222"/>
      <c r="M157" s="71"/>
      <c r="N157" s="186"/>
      <c r="O157" s="186"/>
      <c r="P157" s="186"/>
      <c r="Q157" s="186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8"/>
      <c r="DE157" s="68"/>
      <c r="DF157" s="68"/>
      <c r="DG157" s="68"/>
      <c r="DH157" s="68"/>
      <c r="DI157" s="68"/>
      <c r="DJ157" s="68"/>
      <c r="DK157" s="68"/>
      <c r="DL157" s="68"/>
      <c r="DM157" s="68"/>
      <c r="DN157" s="68"/>
      <c r="DO157" s="68"/>
      <c r="DP157" s="68"/>
      <c r="DQ157" s="68"/>
      <c r="DR157" s="68"/>
      <c r="DS157" s="68"/>
      <c r="DT157" s="68"/>
      <c r="DU157" s="68"/>
      <c r="DV157" s="68"/>
      <c r="DW157" s="68"/>
      <c r="DX157" s="68"/>
      <c r="DY157" s="68"/>
      <c r="DZ157" s="68"/>
      <c r="EA157" s="68"/>
      <c r="EB157" s="68"/>
      <c r="EC157" s="68"/>
      <c r="ED157" s="68"/>
      <c r="EE157" s="68"/>
      <c r="EF157" s="68"/>
      <c r="EG157" s="68"/>
      <c r="EH157" s="68"/>
      <c r="EI157" s="68"/>
      <c r="EJ157" s="68"/>
      <c r="EK157" s="68"/>
      <c r="EL157" s="68"/>
      <c r="EM157" s="68"/>
      <c r="EN157" s="68"/>
      <c r="EO157" s="68"/>
      <c r="EP157" s="68"/>
      <c r="EQ157" s="68"/>
      <c r="ER157" s="68"/>
      <c r="ES157" s="68"/>
      <c r="ET157" s="68"/>
      <c r="EU157" s="68"/>
      <c r="EV157" s="68"/>
      <c r="EW157" s="68"/>
      <c r="EX157" s="68"/>
      <c r="EY157" s="68"/>
      <c r="EZ157" s="68"/>
      <c r="FA157" s="68"/>
      <c r="FB157" s="68"/>
      <c r="FC157" s="68"/>
      <c r="FD157" s="68"/>
      <c r="FE157" s="68"/>
      <c r="FF157" s="68"/>
      <c r="FG157" s="68"/>
      <c r="FH157" s="68"/>
      <c r="FI157" s="68"/>
      <c r="FJ157" s="68"/>
      <c r="FK157" s="68"/>
      <c r="FL157" s="68"/>
      <c r="FM157" s="68"/>
      <c r="FN157" s="68"/>
      <c r="FO157" s="68"/>
      <c r="FP157" s="68"/>
      <c r="FQ157" s="68"/>
      <c r="FR157" s="68"/>
      <c r="FS157" s="68"/>
      <c r="FT157" s="68"/>
      <c r="FU157" s="68"/>
      <c r="FV157" s="68"/>
      <c r="FW157" s="68"/>
      <c r="FX157" s="68"/>
      <c r="FY157" s="68"/>
      <c r="FZ157" s="68"/>
      <c r="GA157" s="68"/>
      <c r="GB157" s="68"/>
      <c r="GC157" s="68"/>
      <c r="GD157" s="68"/>
      <c r="GE157" s="68"/>
      <c r="GF157" s="68"/>
      <c r="GG157" s="68"/>
      <c r="GH157" s="68"/>
      <c r="GI157" s="68"/>
      <c r="GJ157" s="68"/>
      <c r="GK157" s="68"/>
      <c r="GL157" s="68"/>
      <c r="GM157" s="68"/>
      <c r="GN157" s="68"/>
      <c r="GO157" s="68"/>
      <c r="GP157" s="68"/>
      <c r="GQ157" s="68"/>
      <c r="GR157" s="68"/>
      <c r="GS157" s="68"/>
      <c r="GT157" s="68"/>
      <c r="GU157" s="68"/>
      <c r="GV157" s="68"/>
      <c r="GW157" s="68"/>
      <c r="GX157" s="68"/>
      <c r="GY157" s="68"/>
      <c r="GZ157" s="68"/>
      <c r="HA157" s="68"/>
      <c r="HB157" s="68"/>
      <c r="HC157" s="68"/>
      <c r="HD157" s="68"/>
      <c r="HE157" s="68"/>
      <c r="HF157" s="68"/>
      <c r="HG157" s="68"/>
      <c r="HH157" s="68"/>
      <c r="HI157" s="68"/>
      <c r="HJ157" s="68"/>
      <c r="HK157" s="68"/>
      <c r="HL157" s="68"/>
      <c r="HM157" s="68"/>
      <c r="HN157" s="68"/>
      <c r="HO157" s="68"/>
      <c r="HP157" s="68"/>
      <c r="HQ157" s="68"/>
      <c r="HR157" s="68"/>
      <c r="HS157" s="68"/>
      <c r="HT157" s="68"/>
      <c r="HU157" s="68"/>
      <c r="HV157" s="68"/>
      <c r="HW157" s="68"/>
      <c r="HX157" s="68"/>
      <c r="HY157" s="68"/>
      <c r="HZ157" s="68"/>
      <c r="IA157" s="68"/>
      <c r="IB157" s="68"/>
      <c r="IC157" s="68"/>
      <c r="ID157" s="68"/>
      <c r="IE157" s="68"/>
      <c r="IF157" s="68"/>
      <c r="IG157" s="68"/>
      <c r="IH157" s="68"/>
      <c r="II157" s="68"/>
      <c r="IJ157" s="68"/>
      <c r="IK157" s="68"/>
      <c r="IL157" s="68"/>
      <c r="IM157" s="68"/>
      <c r="IN157" s="68"/>
      <c r="IO157" s="68"/>
      <c r="IP157" s="68"/>
      <c r="IQ157" s="68"/>
      <c r="IR157" s="68"/>
      <c r="IS157" s="68"/>
      <c r="IT157" s="68"/>
      <c r="IU157" s="68"/>
      <c r="IV157" s="68"/>
    </row>
    <row r="158" spans="1:256" s="63" customFormat="1" ht="13.5">
      <c r="A158" s="77"/>
      <c r="B158" s="71"/>
      <c r="C158" s="71"/>
      <c r="D158" s="74"/>
      <c r="E158" s="71"/>
      <c r="F158" s="71"/>
      <c r="G158" s="71"/>
      <c r="H158" s="74"/>
      <c r="I158" s="74"/>
      <c r="J158" s="79"/>
      <c r="K158" s="223"/>
      <c r="L158" s="222"/>
      <c r="M158" s="71"/>
      <c r="N158" s="71"/>
      <c r="O158" s="71"/>
      <c r="P158" s="71"/>
      <c r="Q158" s="71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8"/>
      <c r="DE158" s="68"/>
      <c r="DF158" s="68"/>
      <c r="DG158" s="68"/>
      <c r="DH158" s="68"/>
      <c r="DI158" s="68"/>
      <c r="DJ158" s="68"/>
      <c r="DK158" s="68"/>
      <c r="DL158" s="68"/>
      <c r="DM158" s="68"/>
      <c r="DN158" s="68"/>
      <c r="DO158" s="68"/>
      <c r="DP158" s="68"/>
      <c r="DQ158" s="68"/>
      <c r="DR158" s="68"/>
      <c r="DS158" s="68"/>
      <c r="DT158" s="68"/>
      <c r="DU158" s="68"/>
      <c r="DV158" s="68"/>
      <c r="DW158" s="68"/>
      <c r="DX158" s="68"/>
      <c r="DY158" s="68"/>
      <c r="DZ158" s="68"/>
      <c r="EA158" s="68"/>
      <c r="EB158" s="68"/>
      <c r="EC158" s="68"/>
      <c r="ED158" s="68"/>
      <c r="EE158" s="68"/>
      <c r="EF158" s="68"/>
      <c r="EG158" s="68"/>
      <c r="EH158" s="68"/>
      <c r="EI158" s="68"/>
      <c r="EJ158" s="68"/>
      <c r="EK158" s="68"/>
      <c r="EL158" s="68"/>
      <c r="EM158" s="68"/>
      <c r="EN158" s="68"/>
      <c r="EO158" s="68"/>
      <c r="EP158" s="68"/>
      <c r="EQ158" s="68"/>
      <c r="ER158" s="68"/>
      <c r="ES158" s="68"/>
      <c r="ET158" s="68"/>
      <c r="EU158" s="68"/>
      <c r="EV158" s="68"/>
      <c r="EW158" s="68"/>
      <c r="EX158" s="68"/>
      <c r="EY158" s="68"/>
      <c r="EZ158" s="68"/>
      <c r="FA158" s="68"/>
      <c r="FB158" s="68"/>
      <c r="FC158" s="68"/>
      <c r="FD158" s="68"/>
      <c r="FE158" s="68"/>
      <c r="FF158" s="68"/>
      <c r="FG158" s="68"/>
      <c r="FH158" s="68"/>
      <c r="FI158" s="68"/>
      <c r="FJ158" s="68"/>
      <c r="FK158" s="68"/>
      <c r="FL158" s="68"/>
      <c r="FM158" s="68"/>
      <c r="FN158" s="68"/>
      <c r="FO158" s="68"/>
      <c r="FP158" s="68"/>
      <c r="FQ158" s="68"/>
      <c r="FR158" s="68"/>
      <c r="FS158" s="68"/>
      <c r="FT158" s="68"/>
      <c r="FU158" s="68"/>
      <c r="FV158" s="68"/>
      <c r="FW158" s="68"/>
      <c r="FX158" s="68"/>
      <c r="FY158" s="68"/>
      <c r="FZ158" s="68"/>
      <c r="GA158" s="68"/>
      <c r="GB158" s="68"/>
      <c r="GC158" s="68"/>
      <c r="GD158" s="68"/>
      <c r="GE158" s="68"/>
      <c r="GF158" s="68"/>
      <c r="GG158" s="68"/>
      <c r="GH158" s="68"/>
      <c r="GI158" s="68"/>
      <c r="GJ158" s="68"/>
      <c r="GK158" s="68"/>
      <c r="GL158" s="68"/>
      <c r="GM158" s="68"/>
      <c r="GN158" s="68"/>
      <c r="GO158" s="68"/>
      <c r="GP158" s="68"/>
      <c r="GQ158" s="68"/>
      <c r="GR158" s="68"/>
      <c r="GS158" s="68"/>
      <c r="GT158" s="68"/>
      <c r="GU158" s="68"/>
      <c r="GV158" s="68"/>
      <c r="GW158" s="68"/>
      <c r="GX158" s="68"/>
      <c r="GY158" s="68"/>
      <c r="GZ158" s="68"/>
      <c r="HA158" s="68"/>
      <c r="HB158" s="68"/>
      <c r="HC158" s="68"/>
      <c r="HD158" s="68"/>
      <c r="HE158" s="68"/>
      <c r="HF158" s="68"/>
      <c r="HG158" s="68"/>
      <c r="HH158" s="68"/>
      <c r="HI158" s="68"/>
      <c r="HJ158" s="68"/>
      <c r="HK158" s="68"/>
      <c r="HL158" s="68"/>
      <c r="HM158" s="68"/>
      <c r="HN158" s="68"/>
      <c r="HO158" s="68"/>
      <c r="HP158" s="68"/>
      <c r="HQ158" s="68"/>
      <c r="HR158" s="68"/>
      <c r="HS158" s="68"/>
      <c r="HT158" s="68"/>
      <c r="HU158" s="68"/>
      <c r="HV158" s="68"/>
      <c r="HW158" s="68"/>
      <c r="HX158" s="68"/>
      <c r="HY158" s="68"/>
      <c r="HZ158" s="68"/>
      <c r="IA158" s="68"/>
      <c r="IB158" s="68"/>
      <c r="IC158" s="68"/>
      <c r="ID158" s="68"/>
      <c r="IE158" s="68"/>
      <c r="IF158" s="68"/>
      <c r="IG158" s="68"/>
      <c r="IH158" s="68"/>
      <c r="II158" s="68"/>
      <c r="IJ158" s="68"/>
      <c r="IK158" s="68"/>
      <c r="IL158" s="68"/>
      <c r="IM158" s="68"/>
      <c r="IN158" s="68"/>
      <c r="IO158" s="68"/>
      <c r="IP158" s="68"/>
      <c r="IQ158" s="68"/>
      <c r="IR158" s="68"/>
      <c r="IS158" s="68"/>
      <c r="IT158" s="68"/>
      <c r="IU158" s="68"/>
      <c r="IV158" s="68"/>
    </row>
    <row r="159" spans="1:256" s="63" customFormat="1" ht="13.5">
      <c r="A159" s="77"/>
      <c r="B159" s="71"/>
      <c r="C159" s="71"/>
      <c r="D159" s="74"/>
      <c r="E159" s="71"/>
      <c r="F159" s="71"/>
      <c r="G159" s="71"/>
      <c r="H159" s="74"/>
      <c r="I159" s="74"/>
      <c r="J159" s="79"/>
      <c r="K159" s="223"/>
      <c r="L159" s="222"/>
      <c r="M159" s="71"/>
      <c r="N159" s="71"/>
      <c r="O159" s="71"/>
      <c r="P159" s="71"/>
      <c r="Q159" s="71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8"/>
      <c r="DE159" s="68"/>
      <c r="DF159" s="68"/>
      <c r="DG159" s="68"/>
      <c r="DH159" s="68"/>
      <c r="DI159" s="68"/>
      <c r="DJ159" s="68"/>
      <c r="DK159" s="68"/>
      <c r="DL159" s="68"/>
      <c r="DM159" s="68"/>
      <c r="DN159" s="68"/>
      <c r="DO159" s="68"/>
      <c r="DP159" s="68"/>
      <c r="DQ159" s="68"/>
      <c r="DR159" s="68"/>
      <c r="DS159" s="68"/>
      <c r="DT159" s="68"/>
      <c r="DU159" s="68"/>
      <c r="DV159" s="68"/>
      <c r="DW159" s="68"/>
      <c r="DX159" s="68"/>
      <c r="DY159" s="68"/>
      <c r="DZ159" s="68"/>
      <c r="EA159" s="68"/>
      <c r="EB159" s="68"/>
      <c r="EC159" s="68"/>
      <c r="ED159" s="68"/>
      <c r="EE159" s="68"/>
      <c r="EF159" s="68"/>
      <c r="EG159" s="68"/>
      <c r="EH159" s="68"/>
      <c r="EI159" s="68"/>
      <c r="EJ159" s="68"/>
      <c r="EK159" s="68"/>
      <c r="EL159" s="68"/>
      <c r="EM159" s="68"/>
      <c r="EN159" s="68"/>
      <c r="EO159" s="68"/>
      <c r="EP159" s="68"/>
      <c r="EQ159" s="68"/>
      <c r="ER159" s="68"/>
      <c r="ES159" s="68"/>
      <c r="ET159" s="68"/>
      <c r="EU159" s="68"/>
      <c r="EV159" s="68"/>
      <c r="EW159" s="68"/>
      <c r="EX159" s="68"/>
      <c r="EY159" s="68"/>
      <c r="EZ159" s="68"/>
      <c r="FA159" s="68"/>
      <c r="FB159" s="68"/>
      <c r="FC159" s="68"/>
      <c r="FD159" s="68"/>
      <c r="FE159" s="68"/>
      <c r="FF159" s="68"/>
      <c r="FG159" s="68"/>
      <c r="FH159" s="68"/>
      <c r="FI159" s="68"/>
      <c r="FJ159" s="68"/>
      <c r="FK159" s="68"/>
      <c r="FL159" s="68"/>
      <c r="FM159" s="68"/>
      <c r="FN159" s="68"/>
      <c r="FO159" s="68"/>
      <c r="FP159" s="68"/>
      <c r="FQ159" s="68"/>
      <c r="FR159" s="68"/>
      <c r="FS159" s="68"/>
      <c r="FT159" s="68"/>
      <c r="FU159" s="68"/>
      <c r="FV159" s="68"/>
      <c r="FW159" s="68"/>
      <c r="FX159" s="68"/>
      <c r="FY159" s="68"/>
      <c r="FZ159" s="68"/>
      <c r="GA159" s="68"/>
      <c r="GB159" s="68"/>
      <c r="GC159" s="68"/>
      <c r="GD159" s="68"/>
      <c r="GE159" s="68"/>
      <c r="GF159" s="68"/>
      <c r="GG159" s="68"/>
      <c r="GH159" s="68"/>
      <c r="GI159" s="68"/>
      <c r="GJ159" s="68"/>
      <c r="GK159" s="68"/>
      <c r="GL159" s="68"/>
      <c r="GM159" s="68"/>
      <c r="GN159" s="68"/>
      <c r="GO159" s="68"/>
      <c r="GP159" s="68"/>
      <c r="GQ159" s="68"/>
      <c r="GR159" s="68"/>
      <c r="GS159" s="68"/>
      <c r="GT159" s="68"/>
      <c r="GU159" s="68"/>
      <c r="GV159" s="68"/>
      <c r="GW159" s="68"/>
      <c r="GX159" s="68"/>
      <c r="GY159" s="68"/>
      <c r="GZ159" s="68"/>
      <c r="HA159" s="68"/>
      <c r="HB159" s="68"/>
      <c r="HC159" s="68"/>
      <c r="HD159" s="68"/>
      <c r="HE159" s="68"/>
      <c r="HF159" s="68"/>
      <c r="HG159" s="68"/>
      <c r="HH159" s="68"/>
      <c r="HI159" s="68"/>
      <c r="HJ159" s="68"/>
      <c r="HK159" s="68"/>
      <c r="HL159" s="68"/>
      <c r="HM159" s="68"/>
      <c r="HN159" s="68"/>
      <c r="HO159" s="68"/>
      <c r="HP159" s="68"/>
      <c r="HQ159" s="68"/>
      <c r="HR159" s="68"/>
      <c r="HS159" s="68"/>
      <c r="HT159" s="68"/>
      <c r="HU159" s="68"/>
      <c r="HV159" s="68"/>
      <c r="HW159" s="68"/>
      <c r="HX159" s="68"/>
      <c r="HY159" s="68"/>
      <c r="HZ159" s="68"/>
      <c r="IA159" s="68"/>
      <c r="IB159" s="68"/>
      <c r="IC159" s="68"/>
      <c r="ID159" s="68"/>
      <c r="IE159" s="68"/>
      <c r="IF159" s="68"/>
      <c r="IG159" s="68"/>
      <c r="IH159" s="68"/>
      <c r="II159" s="68"/>
      <c r="IJ159" s="68"/>
      <c r="IK159" s="68"/>
      <c r="IL159" s="68"/>
      <c r="IM159" s="68"/>
      <c r="IN159" s="68"/>
      <c r="IO159" s="68"/>
      <c r="IP159" s="68"/>
      <c r="IQ159" s="68"/>
      <c r="IR159" s="68"/>
      <c r="IS159" s="68"/>
      <c r="IT159" s="68"/>
      <c r="IU159" s="68"/>
      <c r="IV159" s="68"/>
    </row>
    <row r="160" spans="1:256" s="63" customFormat="1" ht="13.5" customHeight="1">
      <c r="A160" s="77"/>
      <c r="B160" s="71"/>
      <c r="C160" s="71"/>
      <c r="D160" s="74"/>
      <c r="E160" s="71"/>
      <c r="F160" s="71"/>
      <c r="G160" s="71"/>
      <c r="H160" s="74"/>
      <c r="I160" s="74"/>
      <c r="J160" s="79"/>
      <c r="K160" s="223"/>
      <c r="L160" s="222"/>
      <c r="M160" s="71"/>
      <c r="N160" s="71"/>
      <c r="O160" s="71"/>
      <c r="P160" s="71"/>
      <c r="Q160" s="71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  <c r="DF160" s="68"/>
      <c r="DG160" s="68"/>
      <c r="DH160" s="68"/>
      <c r="DI160" s="68"/>
      <c r="DJ160" s="68"/>
      <c r="DK160" s="68"/>
      <c r="DL160" s="68"/>
      <c r="DM160" s="68"/>
      <c r="DN160" s="68"/>
      <c r="DO160" s="68"/>
      <c r="DP160" s="68"/>
      <c r="DQ160" s="68"/>
      <c r="DR160" s="68"/>
      <c r="DS160" s="68"/>
      <c r="DT160" s="68"/>
      <c r="DU160" s="68"/>
      <c r="DV160" s="68"/>
      <c r="DW160" s="68"/>
      <c r="DX160" s="68"/>
      <c r="DY160" s="68"/>
      <c r="DZ160" s="68"/>
      <c r="EA160" s="68"/>
      <c r="EB160" s="68"/>
      <c r="EC160" s="68"/>
      <c r="ED160" s="68"/>
      <c r="EE160" s="68"/>
      <c r="EF160" s="68"/>
      <c r="EG160" s="68"/>
      <c r="EH160" s="68"/>
      <c r="EI160" s="68"/>
      <c r="EJ160" s="68"/>
      <c r="EK160" s="68"/>
      <c r="EL160" s="68"/>
      <c r="EM160" s="68"/>
      <c r="EN160" s="68"/>
      <c r="EO160" s="68"/>
      <c r="EP160" s="68"/>
      <c r="EQ160" s="68"/>
      <c r="ER160" s="68"/>
      <c r="ES160" s="68"/>
      <c r="ET160" s="68"/>
      <c r="EU160" s="68"/>
      <c r="EV160" s="68"/>
      <c r="EW160" s="68"/>
      <c r="EX160" s="68"/>
      <c r="EY160" s="68"/>
      <c r="EZ160" s="68"/>
      <c r="FA160" s="68"/>
      <c r="FB160" s="68"/>
      <c r="FC160" s="68"/>
      <c r="FD160" s="68"/>
      <c r="FE160" s="68"/>
      <c r="FF160" s="68"/>
      <c r="FG160" s="68"/>
      <c r="FH160" s="68"/>
      <c r="FI160" s="68"/>
      <c r="FJ160" s="68"/>
      <c r="FK160" s="68"/>
      <c r="FL160" s="68"/>
      <c r="FM160" s="68"/>
      <c r="FN160" s="68"/>
      <c r="FO160" s="68"/>
      <c r="FP160" s="68"/>
      <c r="FQ160" s="68"/>
      <c r="FR160" s="68"/>
      <c r="FS160" s="68"/>
      <c r="FT160" s="68"/>
      <c r="FU160" s="68"/>
      <c r="FV160" s="68"/>
      <c r="FW160" s="68"/>
      <c r="FX160" s="68"/>
      <c r="FY160" s="68"/>
      <c r="FZ160" s="68"/>
      <c r="GA160" s="68"/>
      <c r="GB160" s="68"/>
      <c r="GC160" s="68"/>
      <c r="GD160" s="68"/>
      <c r="GE160" s="68"/>
      <c r="GF160" s="68"/>
      <c r="GG160" s="68"/>
      <c r="GH160" s="68"/>
      <c r="GI160" s="68"/>
      <c r="GJ160" s="68"/>
      <c r="GK160" s="68"/>
      <c r="GL160" s="68"/>
      <c r="GM160" s="68"/>
      <c r="GN160" s="68"/>
      <c r="GO160" s="68"/>
      <c r="GP160" s="68"/>
      <c r="GQ160" s="68"/>
      <c r="GR160" s="68"/>
      <c r="GS160" s="68"/>
      <c r="GT160" s="68"/>
      <c r="GU160" s="68"/>
      <c r="GV160" s="68"/>
      <c r="GW160" s="68"/>
      <c r="GX160" s="68"/>
      <c r="GY160" s="68"/>
      <c r="GZ160" s="68"/>
      <c r="HA160" s="68"/>
      <c r="HB160" s="68"/>
      <c r="HC160" s="68"/>
      <c r="HD160" s="68"/>
      <c r="HE160" s="68"/>
      <c r="HF160" s="68"/>
      <c r="HG160" s="68"/>
      <c r="HH160" s="68"/>
      <c r="HI160" s="68"/>
      <c r="HJ160" s="68"/>
      <c r="HK160" s="68"/>
      <c r="HL160" s="68"/>
      <c r="HM160" s="68"/>
      <c r="HN160" s="68"/>
      <c r="HO160" s="68"/>
      <c r="HP160" s="68"/>
      <c r="HQ160" s="68"/>
      <c r="HR160" s="68"/>
      <c r="HS160" s="68"/>
      <c r="HT160" s="68"/>
      <c r="HU160" s="68"/>
      <c r="HV160" s="68"/>
      <c r="HW160" s="68"/>
      <c r="HX160" s="68"/>
      <c r="HY160" s="68"/>
      <c r="HZ160" s="68"/>
      <c r="IA160" s="68"/>
      <c r="IB160" s="68"/>
      <c r="IC160" s="68"/>
      <c r="ID160" s="68"/>
      <c r="IE160" s="68"/>
      <c r="IF160" s="68"/>
      <c r="IG160" s="68"/>
      <c r="IH160" s="68"/>
      <c r="II160" s="68"/>
      <c r="IJ160" s="68"/>
      <c r="IK160" s="68"/>
      <c r="IL160" s="68"/>
      <c r="IM160" s="68"/>
      <c r="IN160" s="68"/>
      <c r="IO160" s="68"/>
      <c r="IP160" s="68"/>
      <c r="IQ160" s="68"/>
      <c r="IR160" s="68"/>
      <c r="IS160" s="68"/>
      <c r="IT160" s="68"/>
      <c r="IU160" s="68"/>
      <c r="IV160" s="68"/>
    </row>
    <row r="161" spans="1:256" s="63" customFormat="1" ht="13.5" customHeight="1">
      <c r="A161" s="86"/>
      <c r="B161" s="81"/>
      <c r="C161" s="81"/>
      <c r="D161" s="74"/>
      <c r="E161" s="71"/>
      <c r="F161" s="72"/>
      <c r="G161" s="80"/>
      <c r="H161" s="74"/>
      <c r="I161" s="74"/>
      <c r="J161" s="79"/>
      <c r="K161" s="223">
        <f>IF(J161="","",(2023-J161))</f>
      </c>
      <c r="L161" s="222">
        <f>IF(G161="","",IF(COUNTIF($G$15:$G$370,G161)&gt;1,"2重登録","OK"))</f>
      </c>
      <c r="M161" s="123"/>
      <c r="N161" s="123"/>
      <c r="O161" s="123"/>
      <c r="P161" s="123"/>
      <c r="Q161" s="123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68"/>
      <c r="DG161" s="68"/>
      <c r="DH161" s="68"/>
      <c r="DI161" s="68"/>
      <c r="DJ161" s="68"/>
      <c r="DK161" s="68"/>
      <c r="DL161" s="68"/>
      <c r="DM161" s="68"/>
      <c r="DN161" s="68"/>
      <c r="DO161" s="68"/>
      <c r="DP161" s="68"/>
      <c r="DQ161" s="68"/>
      <c r="DR161" s="68"/>
      <c r="DS161" s="68"/>
      <c r="DT161" s="68"/>
      <c r="DU161" s="68"/>
      <c r="DV161" s="68"/>
      <c r="DW161" s="68"/>
      <c r="DX161" s="68"/>
      <c r="DY161" s="68"/>
      <c r="DZ161" s="68"/>
      <c r="EA161" s="68"/>
      <c r="EB161" s="68"/>
      <c r="EC161" s="68"/>
      <c r="ED161" s="68"/>
      <c r="EE161" s="68"/>
      <c r="EF161" s="68"/>
      <c r="EG161" s="68"/>
      <c r="EH161" s="68"/>
      <c r="EI161" s="68"/>
      <c r="EJ161" s="68"/>
      <c r="EK161" s="68"/>
      <c r="EL161" s="68"/>
      <c r="EM161" s="68"/>
      <c r="EN161" s="68"/>
      <c r="EO161" s="68"/>
      <c r="EP161" s="68"/>
      <c r="EQ161" s="68"/>
      <c r="ER161" s="68"/>
      <c r="ES161" s="68"/>
      <c r="ET161" s="68"/>
      <c r="EU161" s="68"/>
      <c r="EV161" s="68"/>
      <c r="EW161" s="68"/>
      <c r="EX161" s="68"/>
      <c r="EY161" s="68"/>
      <c r="EZ161" s="68"/>
      <c r="FA161" s="68"/>
      <c r="FB161" s="68"/>
      <c r="FC161" s="68"/>
      <c r="FD161" s="68"/>
      <c r="FE161" s="68"/>
      <c r="FF161" s="68"/>
      <c r="FG161" s="68"/>
      <c r="FH161" s="68"/>
      <c r="FI161" s="68"/>
      <c r="FJ161" s="68"/>
      <c r="FK161" s="68"/>
      <c r="FL161" s="68"/>
      <c r="FM161" s="68"/>
      <c r="FN161" s="68"/>
      <c r="FO161" s="68"/>
      <c r="FP161" s="68"/>
      <c r="FQ161" s="68"/>
      <c r="FR161" s="68"/>
      <c r="FS161" s="68"/>
      <c r="FT161" s="68"/>
      <c r="FU161" s="68"/>
      <c r="FV161" s="68"/>
      <c r="FW161" s="68"/>
      <c r="FX161" s="68"/>
      <c r="FY161" s="68"/>
      <c r="FZ161" s="68"/>
      <c r="GA161" s="68"/>
      <c r="GB161" s="68"/>
      <c r="GC161" s="68"/>
      <c r="GD161" s="68"/>
      <c r="GE161" s="68"/>
      <c r="GF161" s="68"/>
      <c r="GG161" s="68"/>
      <c r="GH161" s="68"/>
      <c r="GI161" s="68"/>
      <c r="GJ161" s="68"/>
      <c r="GK161" s="68"/>
      <c r="GL161" s="68"/>
      <c r="GM161" s="68"/>
      <c r="GN161" s="68"/>
      <c r="GO161" s="68"/>
      <c r="GP161" s="68"/>
      <c r="GQ161" s="68"/>
      <c r="GR161" s="68"/>
      <c r="GS161" s="68"/>
      <c r="GT161" s="68"/>
      <c r="GU161" s="68"/>
      <c r="GV161" s="68"/>
      <c r="GW161" s="68"/>
      <c r="GX161" s="68"/>
      <c r="GY161" s="68"/>
      <c r="GZ161" s="68"/>
      <c r="HA161" s="68"/>
      <c r="HB161" s="68"/>
      <c r="HC161" s="68"/>
      <c r="HD161" s="68"/>
      <c r="HE161" s="68"/>
      <c r="HF161" s="68"/>
      <c r="HG161" s="68"/>
      <c r="HH161" s="68"/>
      <c r="HI161" s="68"/>
      <c r="HJ161" s="68"/>
      <c r="HK161" s="68"/>
      <c r="HL161" s="68"/>
      <c r="HM161" s="68"/>
      <c r="HN161" s="68"/>
      <c r="HO161" s="68"/>
      <c r="HP161" s="68"/>
      <c r="HQ161" s="68"/>
      <c r="HR161" s="68"/>
      <c r="HS161" s="68"/>
      <c r="HT161" s="68"/>
      <c r="HU161" s="68"/>
      <c r="HV161" s="68"/>
      <c r="HW161" s="68"/>
      <c r="HX161" s="68"/>
      <c r="HY161" s="68"/>
      <c r="HZ161" s="68"/>
      <c r="IA161" s="68"/>
      <c r="IB161" s="68"/>
      <c r="IC161" s="68"/>
      <c r="ID161" s="68"/>
      <c r="IE161" s="68"/>
      <c r="IF161" s="68"/>
      <c r="IG161" s="68"/>
      <c r="IH161" s="68"/>
      <c r="II161" s="68"/>
      <c r="IJ161" s="68"/>
      <c r="IK161" s="68"/>
      <c r="IL161" s="68"/>
      <c r="IM161" s="68"/>
      <c r="IN161" s="68"/>
      <c r="IO161" s="68"/>
      <c r="IP161" s="68"/>
      <c r="IQ161" s="68"/>
      <c r="IR161" s="68"/>
      <c r="IS161" s="68"/>
      <c r="IT161" s="68"/>
      <c r="IU161" s="68"/>
      <c r="IV161" s="68"/>
    </row>
    <row r="162" spans="1:256" s="63" customFormat="1" ht="13.5">
      <c r="A162" s="86"/>
      <c r="B162" s="81"/>
      <c r="C162" s="81"/>
      <c r="D162" s="74"/>
      <c r="E162" s="71"/>
      <c r="F162" s="72"/>
      <c r="G162" s="80"/>
      <c r="H162" s="74"/>
      <c r="I162" s="74"/>
      <c r="J162" s="79"/>
      <c r="K162" s="223">
        <f>IF(J162="","",(2023-J162))</f>
      </c>
      <c r="L162" s="222">
        <f>IF(G162="","",IF(COUNTIF($G$15:$G$370,G162)&gt;1,"2重登録","OK"))</f>
      </c>
      <c r="M162" s="123"/>
      <c r="N162" s="123"/>
      <c r="O162" s="123"/>
      <c r="P162" s="123"/>
      <c r="Q162" s="123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8"/>
      <c r="DF162" s="68"/>
      <c r="DG162" s="68"/>
      <c r="DH162" s="68"/>
      <c r="DI162" s="68"/>
      <c r="DJ162" s="68"/>
      <c r="DK162" s="68"/>
      <c r="DL162" s="68"/>
      <c r="DM162" s="68"/>
      <c r="DN162" s="68"/>
      <c r="DO162" s="68"/>
      <c r="DP162" s="68"/>
      <c r="DQ162" s="68"/>
      <c r="DR162" s="68"/>
      <c r="DS162" s="68"/>
      <c r="DT162" s="68"/>
      <c r="DU162" s="68"/>
      <c r="DV162" s="68"/>
      <c r="DW162" s="68"/>
      <c r="DX162" s="68"/>
      <c r="DY162" s="68"/>
      <c r="DZ162" s="68"/>
      <c r="EA162" s="68"/>
      <c r="EB162" s="68"/>
      <c r="EC162" s="68"/>
      <c r="ED162" s="68"/>
      <c r="EE162" s="68"/>
      <c r="EF162" s="68"/>
      <c r="EG162" s="68"/>
      <c r="EH162" s="68"/>
      <c r="EI162" s="68"/>
      <c r="EJ162" s="68"/>
      <c r="EK162" s="68"/>
      <c r="EL162" s="68"/>
      <c r="EM162" s="68"/>
      <c r="EN162" s="68"/>
      <c r="EO162" s="68"/>
      <c r="EP162" s="68"/>
      <c r="EQ162" s="68"/>
      <c r="ER162" s="68"/>
      <c r="ES162" s="68"/>
      <c r="ET162" s="68"/>
      <c r="EU162" s="68"/>
      <c r="EV162" s="68"/>
      <c r="EW162" s="68"/>
      <c r="EX162" s="68"/>
      <c r="EY162" s="68"/>
      <c r="EZ162" s="68"/>
      <c r="FA162" s="68"/>
      <c r="FB162" s="68"/>
      <c r="FC162" s="68"/>
      <c r="FD162" s="68"/>
      <c r="FE162" s="68"/>
      <c r="FF162" s="68"/>
      <c r="FG162" s="68"/>
      <c r="FH162" s="68"/>
      <c r="FI162" s="68"/>
      <c r="FJ162" s="68"/>
      <c r="FK162" s="68"/>
      <c r="FL162" s="68"/>
      <c r="FM162" s="68"/>
      <c r="FN162" s="68"/>
      <c r="FO162" s="68"/>
      <c r="FP162" s="68"/>
      <c r="FQ162" s="68"/>
      <c r="FR162" s="68"/>
      <c r="FS162" s="68"/>
      <c r="FT162" s="68"/>
      <c r="FU162" s="68"/>
      <c r="FV162" s="68"/>
      <c r="FW162" s="68"/>
      <c r="FX162" s="68"/>
      <c r="FY162" s="68"/>
      <c r="FZ162" s="68"/>
      <c r="GA162" s="68"/>
      <c r="GB162" s="68"/>
      <c r="GC162" s="68"/>
      <c r="GD162" s="68"/>
      <c r="GE162" s="68"/>
      <c r="GF162" s="68"/>
      <c r="GG162" s="68"/>
      <c r="GH162" s="68"/>
      <c r="GI162" s="68"/>
      <c r="GJ162" s="68"/>
      <c r="GK162" s="68"/>
      <c r="GL162" s="68"/>
      <c r="GM162" s="68"/>
      <c r="GN162" s="68"/>
      <c r="GO162" s="68"/>
      <c r="GP162" s="68"/>
      <c r="GQ162" s="68"/>
      <c r="GR162" s="68"/>
      <c r="GS162" s="68"/>
      <c r="GT162" s="68"/>
      <c r="GU162" s="68"/>
      <c r="GV162" s="68"/>
      <c r="GW162" s="68"/>
      <c r="GX162" s="68"/>
      <c r="GY162" s="68"/>
      <c r="GZ162" s="68"/>
      <c r="HA162" s="68"/>
      <c r="HB162" s="68"/>
      <c r="HC162" s="68"/>
      <c r="HD162" s="68"/>
      <c r="HE162" s="68"/>
      <c r="HF162" s="68"/>
      <c r="HG162" s="68"/>
      <c r="HH162" s="68"/>
      <c r="HI162" s="68"/>
      <c r="HJ162" s="68"/>
      <c r="HK162" s="68"/>
      <c r="HL162" s="68"/>
      <c r="HM162" s="68"/>
      <c r="HN162" s="68"/>
      <c r="HO162" s="68"/>
      <c r="HP162" s="68"/>
      <c r="HQ162" s="68"/>
      <c r="HR162" s="68"/>
      <c r="HS162" s="68"/>
      <c r="HT162" s="68"/>
      <c r="HU162" s="68"/>
      <c r="HV162" s="68"/>
      <c r="HW162" s="68"/>
      <c r="HX162" s="68"/>
      <c r="HY162" s="68"/>
      <c r="HZ162" s="68"/>
      <c r="IA162" s="68"/>
      <c r="IB162" s="68"/>
      <c r="IC162" s="68"/>
      <c r="ID162" s="68"/>
      <c r="IE162" s="68"/>
      <c r="IF162" s="68"/>
      <c r="IG162" s="68"/>
      <c r="IH162" s="68"/>
      <c r="II162" s="68"/>
      <c r="IJ162" s="68"/>
      <c r="IK162" s="68"/>
      <c r="IL162" s="68"/>
      <c r="IM162" s="68"/>
      <c r="IN162" s="68"/>
      <c r="IO162" s="68"/>
      <c r="IP162" s="68"/>
      <c r="IQ162" s="68"/>
      <c r="IR162" s="68"/>
      <c r="IS162" s="68"/>
      <c r="IT162" s="68"/>
      <c r="IU162" s="68"/>
      <c r="IV162" s="68"/>
    </row>
    <row r="163" spans="1:256" s="63" customFormat="1" ht="13.5">
      <c r="A163" s="224"/>
      <c r="B163" s="768" t="s">
        <v>768</v>
      </c>
      <c r="C163" s="769"/>
      <c r="D163" s="770" t="s">
        <v>769</v>
      </c>
      <c r="E163" s="760"/>
      <c r="F163" s="760"/>
      <c r="G163" s="760"/>
      <c r="H163" s="760"/>
      <c r="I163" s="224"/>
      <c r="J163" s="225"/>
      <c r="K163" s="226">
        <f>IF(J163="","",(2019-J163))</f>
      </c>
      <c r="L163" s="227">
        <f>IF(G163="","",IF(COUNTIF($G$1:$G$25,G163)&gt;1,"2重登録","OK"))</f>
      </c>
      <c r="M163" s="224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s="63" customFormat="1" ht="13.5">
      <c r="A164" s="224"/>
      <c r="B164" s="769"/>
      <c r="C164" s="769"/>
      <c r="D164" s="760"/>
      <c r="E164" s="760"/>
      <c r="F164" s="760"/>
      <c r="G164" s="760"/>
      <c r="H164" s="760"/>
      <c r="I164" s="224"/>
      <c r="J164" s="225"/>
      <c r="K164" s="226">
        <f>IF(J164="","",(2019-J164))</f>
      </c>
      <c r="L164" s="227">
        <f>IF(G164="","",IF(COUNTIF($G$1:$G$25,G164)&gt;1,"2重登録","OK"))</f>
      </c>
      <c r="M164" s="22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s="63" customFormat="1" ht="13.5">
      <c r="A165" s="224"/>
      <c r="B165" s="228"/>
      <c r="C165" s="228"/>
      <c r="D165" s="229"/>
      <c r="E165" s="224"/>
      <c r="F165" s="227">
        <f>A165</f>
        <v>0</v>
      </c>
      <c r="G165" s="224" t="s">
        <v>144</v>
      </c>
      <c r="H165" s="771" t="s">
        <v>145</v>
      </c>
      <c r="I165" s="760"/>
      <c r="J165" s="760"/>
      <c r="K165" s="226">
        <f>IF(J165="","",(2019-J165))</f>
      </c>
      <c r="L165" s="227"/>
      <c r="M165" s="228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s="63" customFormat="1" ht="13.5">
      <c r="A166" s="224"/>
      <c r="B166" s="772"/>
      <c r="C166" s="760"/>
      <c r="D166" s="224"/>
      <c r="E166" s="224"/>
      <c r="F166" s="227"/>
      <c r="G166" s="230">
        <f>COUNTIF($M$6:$M$22,"東近江市")</f>
        <v>0</v>
      </c>
      <c r="H166" s="773">
        <f>(G166/RIGHT($A$22,2))</f>
        <v>0</v>
      </c>
      <c r="I166" s="760"/>
      <c r="J166" s="760"/>
      <c r="K166" s="226">
        <f>IF(J166="","",(2019-J166))</f>
      </c>
      <c r="L166" s="227"/>
      <c r="M166" s="228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s="63" customFormat="1" ht="13.5">
      <c r="A167" s="224"/>
      <c r="B167" s="232"/>
      <c r="C167" s="232"/>
      <c r="D167" s="228" t="s">
        <v>147</v>
      </c>
      <c r="E167" s="228"/>
      <c r="F167" s="228"/>
      <c r="G167" s="230"/>
      <c r="H167" s="233" t="s">
        <v>149</v>
      </c>
      <c r="I167" s="231"/>
      <c r="J167" s="231"/>
      <c r="K167" s="226">
        <f>IF(J167="","",(2019-J167))</f>
      </c>
      <c r="L167" s="227">
        <f>IF(G167="","",IF(COUNTIF($G$1:$G$25,G167)&gt;1,"2重登録","OK"))</f>
      </c>
      <c r="M167" s="228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s="63" customFormat="1" ht="13.5">
      <c r="A168" s="224" t="s">
        <v>770</v>
      </c>
      <c r="B168" s="224" t="s">
        <v>771</v>
      </c>
      <c r="C168" s="224" t="s">
        <v>772</v>
      </c>
      <c r="D168" s="224" t="s">
        <v>773</v>
      </c>
      <c r="E168" s="224"/>
      <c r="F168" s="224"/>
      <c r="G168" s="224" t="str">
        <f aca="true" t="shared" si="23" ref="G168:G183">B168&amp;C168</f>
        <v>水本淳史</v>
      </c>
      <c r="H168" s="224" t="s">
        <v>773</v>
      </c>
      <c r="I168" s="224" t="s">
        <v>73</v>
      </c>
      <c r="J168" s="225">
        <v>1967</v>
      </c>
      <c r="K168" s="226">
        <v>56</v>
      </c>
      <c r="L168" s="209" t="str">
        <f aca="true" t="shared" si="24" ref="L168:L188">IF(G168="","",IF(COUNTIF($G$5:$G$639,G168)&gt;1,"2重登録","OK"))</f>
        <v>OK</v>
      </c>
      <c r="M168" s="224" t="s">
        <v>501</v>
      </c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s="63" customFormat="1" ht="13.5">
      <c r="A169" s="224" t="s">
        <v>774</v>
      </c>
      <c r="B169" s="224" t="s">
        <v>775</v>
      </c>
      <c r="C169" s="224" t="s">
        <v>776</v>
      </c>
      <c r="D169" s="224" t="s">
        <v>773</v>
      </c>
      <c r="E169" s="224"/>
      <c r="F169" s="224"/>
      <c r="G169" s="224" t="str">
        <f t="shared" si="23"/>
        <v>清水善弘</v>
      </c>
      <c r="H169" s="224" t="s">
        <v>773</v>
      </c>
      <c r="I169" s="224" t="s">
        <v>73</v>
      </c>
      <c r="J169" s="225">
        <v>1952</v>
      </c>
      <c r="K169" s="226">
        <v>71</v>
      </c>
      <c r="L169" s="209" t="str">
        <f t="shared" si="24"/>
        <v>OK</v>
      </c>
      <c r="M169" s="228" t="s">
        <v>282</v>
      </c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s="63" customFormat="1" ht="13.5">
      <c r="A170" s="224" t="s">
        <v>358</v>
      </c>
      <c r="B170" s="224" t="s">
        <v>24</v>
      </c>
      <c r="C170" s="224" t="s">
        <v>777</v>
      </c>
      <c r="D170" s="224" t="s">
        <v>773</v>
      </c>
      <c r="E170" s="224"/>
      <c r="F170" s="224"/>
      <c r="G170" s="224" t="str">
        <f t="shared" si="23"/>
        <v>岡本大樹</v>
      </c>
      <c r="H170" s="224" t="s">
        <v>773</v>
      </c>
      <c r="I170" s="224" t="s">
        <v>73</v>
      </c>
      <c r="J170" s="225">
        <v>1982</v>
      </c>
      <c r="K170" s="226">
        <v>41</v>
      </c>
      <c r="L170" s="209" t="str">
        <f t="shared" si="24"/>
        <v>OK</v>
      </c>
      <c r="M170" s="224" t="s">
        <v>778</v>
      </c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s="63" customFormat="1" ht="13.5">
      <c r="A171" s="224" t="s">
        <v>359</v>
      </c>
      <c r="B171" s="224" t="s">
        <v>779</v>
      </c>
      <c r="C171" s="224" t="s">
        <v>780</v>
      </c>
      <c r="D171" s="224" t="s">
        <v>773</v>
      </c>
      <c r="E171" s="224"/>
      <c r="F171" s="224"/>
      <c r="G171" s="224" t="str">
        <f t="shared" si="23"/>
        <v>北野照幸</v>
      </c>
      <c r="H171" s="224" t="s">
        <v>773</v>
      </c>
      <c r="I171" s="224" t="s">
        <v>73</v>
      </c>
      <c r="J171" s="225">
        <v>1980</v>
      </c>
      <c r="K171" s="226">
        <v>43</v>
      </c>
      <c r="L171" s="209" t="str">
        <f t="shared" si="24"/>
        <v>OK</v>
      </c>
      <c r="M171" s="224" t="s">
        <v>778</v>
      </c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s="63" customFormat="1" ht="13.5">
      <c r="A172" s="224" t="s">
        <v>360</v>
      </c>
      <c r="B172" s="224" t="s">
        <v>781</v>
      </c>
      <c r="C172" s="224" t="s">
        <v>782</v>
      </c>
      <c r="D172" s="224" t="s">
        <v>773</v>
      </c>
      <c r="E172" s="224"/>
      <c r="F172" s="224"/>
      <c r="G172" s="224" t="str">
        <f t="shared" si="23"/>
        <v>成宮康弘</v>
      </c>
      <c r="H172" s="224" t="s">
        <v>773</v>
      </c>
      <c r="I172" s="224" t="s">
        <v>73</v>
      </c>
      <c r="J172" s="225">
        <v>1970</v>
      </c>
      <c r="K172" s="226">
        <v>53</v>
      </c>
      <c r="L172" s="209" t="str">
        <f t="shared" si="24"/>
        <v>OK</v>
      </c>
      <c r="M172" s="228" t="s">
        <v>501</v>
      </c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s="63" customFormat="1" ht="13.5">
      <c r="A173" s="224" t="s">
        <v>361</v>
      </c>
      <c r="B173" s="224" t="s">
        <v>783</v>
      </c>
      <c r="C173" s="224" t="s">
        <v>784</v>
      </c>
      <c r="D173" s="224" t="s">
        <v>773</v>
      </c>
      <c r="E173" s="224"/>
      <c r="F173" s="234"/>
      <c r="G173" s="224" t="str">
        <f t="shared" si="23"/>
        <v>中谷健志</v>
      </c>
      <c r="H173" s="224" t="s">
        <v>773</v>
      </c>
      <c r="I173" s="235" t="s">
        <v>73</v>
      </c>
      <c r="J173" s="225">
        <v>1991</v>
      </c>
      <c r="K173" s="226">
        <v>32</v>
      </c>
      <c r="L173" s="209" t="str">
        <f t="shared" si="24"/>
        <v>OK</v>
      </c>
      <c r="M173" s="224" t="s">
        <v>260</v>
      </c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s="63" customFormat="1" ht="13.5">
      <c r="A174" s="224" t="s">
        <v>362</v>
      </c>
      <c r="B174" s="224" t="s">
        <v>785</v>
      </c>
      <c r="C174" s="224" t="s">
        <v>786</v>
      </c>
      <c r="D174" s="224" t="s">
        <v>773</v>
      </c>
      <c r="E174" s="224"/>
      <c r="F174" s="224"/>
      <c r="G174" s="224" t="str">
        <f t="shared" si="23"/>
        <v>平塚 聡</v>
      </c>
      <c r="H174" s="224" t="s">
        <v>773</v>
      </c>
      <c r="I174" s="224" t="s">
        <v>73</v>
      </c>
      <c r="J174" s="225">
        <v>1960</v>
      </c>
      <c r="K174" s="226">
        <v>63</v>
      </c>
      <c r="L174" s="209" t="str">
        <f t="shared" si="24"/>
        <v>OK</v>
      </c>
      <c r="M174" s="224" t="s">
        <v>501</v>
      </c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s="63" customFormat="1" ht="13.5">
      <c r="A175" s="224" t="s">
        <v>363</v>
      </c>
      <c r="B175" s="224" t="s">
        <v>787</v>
      </c>
      <c r="C175" s="224" t="s">
        <v>788</v>
      </c>
      <c r="D175" s="224" t="s">
        <v>773</v>
      </c>
      <c r="E175" s="224"/>
      <c r="F175" s="224"/>
      <c r="G175" s="224" t="str">
        <f t="shared" si="23"/>
        <v>池端誠治</v>
      </c>
      <c r="H175" s="224" t="s">
        <v>773</v>
      </c>
      <c r="I175" s="224" t="s">
        <v>73</v>
      </c>
      <c r="J175" s="225">
        <v>1972</v>
      </c>
      <c r="K175" s="226">
        <v>51</v>
      </c>
      <c r="L175" s="209" t="str">
        <f t="shared" si="24"/>
        <v>OK</v>
      </c>
      <c r="M175" s="224" t="s">
        <v>501</v>
      </c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s="63" customFormat="1" ht="13.5">
      <c r="A176" s="224" t="s">
        <v>364</v>
      </c>
      <c r="B176" s="224" t="s">
        <v>789</v>
      </c>
      <c r="C176" s="224" t="s">
        <v>790</v>
      </c>
      <c r="D176" s="224" t="s">
        <v>773</v>
      </c>
      <c r="E176" s="224"/>
      <c r="F176" s="224"/>
      <c r="G176" s="224" t="str">
        <f t="shared" si="23"/>
        <v>三代康成</v>
      </c>
      <c r="H176" s="224" t="s">
        <v>773</v>
      </c>
      <c r="I176" s="224" t="s">
        <v>73</v>
      </c>
      <c r="J176" s="225">
        <v>1968</v>
      </c>
      <c r="K176" s="226">
        <v>55</v>
      </c>
      <c r="L176" s="209" t="str">
        <f t="shared" si="24"/>
        <v>OK</v>
      </c>
      <c r="M176" s="228" t="s">
        <v>282</v>
      </c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s="63" customFormat="1" ht="13.5">
      <c r="A177" s="224" t="s">
        <v>365</v>
      </c>
      <c r="B177" s="224" t="s">
        <v>791</v>
      </c>
      <c r="C177" s="224" t="s">
        <v>792</v>
      </c>
      <c r="D177" s="224" t="s">
        <v>773</v>
      </c>
      <c r="E177" s="224"/>
      <c r="F177" s="224"/>
      <c r="G177" s="224" t="str">
        <f t="shared" si="23"/>
        <v>古市卓志</v>
      </c>
      <c r="H177" s="224" t="s">
        <v>773</v>
      </c>
      <c r="I177" s="224" t="s">
        <v>73</v>
      </c>
      <c r="J177" s="225">
        <v>1974</v>
      </c>
      <c r="K177" s="226">
        <v>49</v>
      </c>
      <c r="L177" s="209" t="str">
        <f t="shared" si="24"/>
        <v>OK</v>
      </c>
      <c r="M177" s="224" t="s">
        <v>501</v>
      </c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s="63" customFormat="1" ht="13.5">
      <c r="A178" s="224" t="s">
        <v>366</v>
      </c>
      <c r="B178" s="224" t="s">
        <v>793</v>
      </c>
      <c r="C178" s="224" t="s">
        <v>794</v>
      </c>
      <c r="D178" s="224" t="s">
        <v>773</v>
      </c>
      <c r="E178" s="224"/>
      <c r="F178" s="224"/>
      <c r="G178" s="224" t="str">
        <f t="shared" si="23"/>
        <v>中川浩樹</v>
      </c>
      <c r="H178" s="224" t="s">
        <v>773</v>
      </c>
      <c r="I178" s="224" t="s">
        <v>73</v>
      </c>
      <c r="J178" s="225">
        <v>1964</v>
      </c>
      <c r="K178" s="226">
        <v>59</v>
      </c>
      <c r="L178" s="209" t="str">
        <f t="shared" si="24"/>
        <v>OK</v>
      </c>
      <c r="M178" s="224" t="s">
        <v>778</v>
      </c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s="63" customFormat="1" ht="13.5">
      <c r="A179" s="224" t="s">
        <v>367</v>
      </c>
      <c r="B179" s="236" t="s">
        <v>795</v>
      </c>
      <c r="C179" s="236" t="s">
        <v>796</v>
      </c>
      <c r="D179" s="224" t="s">
        <v>773</v>
      </c>
      <c r="E179" s="236"/>
      <c r="F179" s="236"/>
      <c r="G179" s="224" t="str">
        <f t="shared" si="23"/>
        <v>筒井珠世</v>
      </c>
      <c r="H179" s="224" t="s">
        <v>773</v>
      </c>
      <c r="I179" s="236" t="s">
        <v>74</v>
      </c>
      <c r="J179" s="225">
        <v>1967</v>
      </c>
      <c r="K179" s="226">
        <v>56</v>
      </c>
      <c r="L179" s="209" t="str">
        <f t="shared" si="24"/>
        <v>OK</v>
      </c>
      <c r="M179" s="224" t="s">
        <v>797</v>
      </c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s="63" customFormat="1" ht="13.5">
      <c r="A180" s="224" t="s">
        <v>368</v>
      </c>
      <c r="B180" s="236" t="s">
        <v>798</v>
      </c>
      <c r="C180" s="236" t="s">
        <v>799</v>
      </c>
      <c r="D180" s="224" t="s">
        <v>773</v>
      </c>
      <c r="E180" s="236"/>
      <c r="F180" s="237"/>
      <c r="G180" s="224" t="str">
        <f t="shared" si="23"/>
        <v>松井美和子</v>
      </c>
      <c r="H180" s="224" t="s">
        <v>773</v>
      </c>
      <c r="I180" s="238" t="s">
        <v>74</v>
      </c>
      <c r="J180" s="225">
        <v>1969</v>
      </c>
      <c r="K180" s="226">
        <v>54</v>
      </c>
      <c r="L180" s="209" t="str">
        <f t="shared" si="24"/>
        <v>OK</v>
      </c>
      <c r="M180" s="224" t="s">
        <v>260</v>
      </c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s="63" customFormat="1" ht="13.5">
      <c r="A181" s="224" t="s">
        <v>369</v>
      </c>
      <c r="B181" s="236" t="s">
        <v>789</v>
      </c>
      <c r="C181" s="236" t="s">
        <v>800</v>
      </c>
      <c r="D181" s="224" t="s">
        <v>773</v>
      </c>
      <c r="E181" s="236"/>
      <c r="F181" s="236"/>
      <c r="G181" s="224" t="str">
        <f t="shared" si="23"/>
        <v>三代梨絵</v>
      </c>
      <c r="H181" s="224" t="s">
        <v>773</v>
      </c>
      <c r="I181" s="238" t="s">
        <v>74</v>
      </c>
      <c r="J181" s="225">
        <v>1976</v>
      </c>
      <c r="K181" s="226">
        <v>47</v>
      </c>
      <c r="L181" s="209" t="str">
        <f t="shared" si="24"/>
        <v>OK</v>
      </c>
      <c r="M181" s="224" t="s">
        <v>282</v>
      </c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s="63" customFormat="1" ht="13.5">
      <c r="A182" s="224" t="s">
        <v>370</v>
      </c>
      <c r="B182" s="236" t="s">
        <v>801</v>
      </c>
      <c r="C182" s="236" t="s">
        <v>802</v>
      </c>
      <c r="D182" s="224" t="s">
        <v>773</v>
      </c>
      <c r="E182" s="236"/>
      <c r="F182" s="237"/>
      <c r="G182" s="224" t="str">
        <f t="shared" si="23"/>
        <v>土肥祐子</v>
      </c>
      <c r="H182" s="224" t="s">
        <v>773</v>
      </c>
      <c r="I182" s="238" t="s">
        <v>74</v>
      </c>
      <c r="J182" s="225">
        <v>1971</v>
      </c>
      <c r="K182" s="226">
        <v>52</v>
      </c>
      <c r="L182" s="209" t="str">
        <f t="shared" si="24"/>
        <v>OK</v>
      </c>
      <c r="M182" s="224" t="s">
        <v>282</v>
      </c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s="63" customFormat="1" ht="13.5">
      <c r="A183" s="224" t="s">
        <v>371</v>
      </c>
      <c r="B183" s="236" t="s">
        <v>803</v>
      </c>
      <c r="C183" s="236" t="s">
        <v>804</v>
      </c>
      <c r="D183" s="224" t="s">
        <v>773</v>
      </c>
      <c r="E183" s="236"/>
      <c r="F183" s="237"/>
      <c r="G183" s="224" t="str">
        <f t="shared" si="23"/>
        <v>岡野羽</v>
      </c>
      <c r="H183" s="224" t="s">
        <v>773</v>
      </c>
      <c r="I183" s="238" t="s">
        <v>74</v>
      </c>
      <c r="J183" s="225">
        <v>1989</v>
      </c>
      <c r="K183" s="226">
        <v>34</v>
      </c>
      <c r="L183" s="209" t="str">
        <f t="shared" si="24"/>
        <v>OK</v>
      </c>
      <c r="M183" s="224" t="s">
        <v>501</v>
      </c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s="63" customFormat="1" ht="13.5">
      <c r="A184" s="224" t="s">
        <v>372</v>
      </c>
      <c r="B184" s="236" t="s">
        <v>805</v>
      </c>
      <c r="C184" s="236" t="s">
        <v>806</v>
      </c>
      <c r="D184" s="224" t="s">
        <v>773</v>
      </c>
      <c r="E184" s="236"/>
      <c r="F184" s="237"/>
      <c r="G184" s="224" t="s">
        <v>807</v>
      </c>
      <c r="H184" s="224" t="s">
        <v>773</v>
      </c>
      <c r="I184" s="238" t="s">
        <v>74</v>
      </c>
      <c r="J184" s="225">
        <v>1994</v>
      </c>
      <c r="K184" s="226">
        <v>29</v>
      </c>
      <c r="L184" s="209" t="str">
        <f t="shared" si="24"/>
        <v>OK</v>
      </c>
      <c r="M184" s="224" t="s">
        <v>808</v>
      </c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s="63" customFormat="1" ht="13.5">
      <c r="A185" s="224" t="s">
        <v>373</v>
      </c>
      <c r="B185" s="236" t="s">
        <v>809</v>
      </c>
      <c r="C185" s="236" t="s">
        <v>810</v>
      </c>
      <c r="D185" s="224" t="s">
        <v>773</v>
      </c>
      <c r="E185" s="236"/>
      <c r="F185" s="236"/>
      <c r="G185" s="224" t="s">
        <v>811</v>
      </c>
      <c r="H185" s="224" t="s">
        <v>773</v>
      </c>
      <c r="I185" s="236" t="s">
        <v>74</v>
      </c>
      <c r="J185" s="225">
        <v>1988</v>
      </c>
      <c r="K185" s="226">
        <v>35</v>
      </c>
      <c r="L185" s="209" t="str">
        <f t="shared" si="24"/>
        <v>OK</v>
      </c>
      <c r="M185" s="224" t="s">
        <v>797</v>
      </c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s="63" customFormat="1" ht="13.5">
      <c r="A186" s="224" t="s">
        <v>374</v>
      </c>
      <c r="B186" s="236" t="s">
        <v>812</v>
      </c>
      <c r="C186" s="236" t="s">
        <v>813</v>
      </c>
      <c r="D186" s="224" t="s">
        <v>773</v>
      </c>
      <c r="E186" s="236"/>
      <c r="F186" s="236"/>
      <c r="G186" s="224" t="str">
        <f>B186&amp;C186</f>
        <v>吉岡京子</v>
      </c>
      <c r="H186" s="224" t="s">
        <v>773</v>
      </c>
      <c r="I186" s="238" t="s">
        <v>74</v>
      </c>
      <c r="J186" s="225">
        <v>1959</v>
      </c>
      <c r="K186" s="226">
        <v>64</v>
      </c>
      <c r="L186" s="209" t="str">
        <f t="shared" si="24"/>
        <v>OK</v>
      </c>
      <c r="M186" s="224" t="s">
        <v>814</v>
      </c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s="63" customFormat="1" ht="13.5">
      <c r="A187" s="224" t="s">
        <v>376</v>
      </c>
      <c r="B187" s="236" t="s">
        <v>815</v>
      </c>
      <c r="C187" s="236" t="s">
        <v>816</v>
      </c>
      <c r="D187" s="224" t="s">
        <v>773</v>
      </c>
      <c r="E187" s="224"/>
      <c r="F187" s="224"/>
      <c r="G187" s="224" t="str">
        <f>B187&amp;C187</f>
        <v>出縄久子</v>
      </c>
      <c r="H187" s="224" t="s">
        <v>773</v>
      </c>
      <c r="I187" s="238" t="s">
        <v>74</v>
      </c>
      <c r="J187" s="225">
        <v>1965</v>
      </c>
      <c r="K187" s="226">
        <v>58</v>
      </c>
      <c r="L187" s="209" t="str">
        <f t="shared" si="24"/>
        <v>OK</v>
      </c>
      <c r="M187" s="224" t="s">
        <v>250</v>
      </c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s="63" customFormat="1" ht="13.5">
      <c r="A188" s="224" t="s">
        <v>377</v>
      </c>
      <c r="B188" s="236" t="s">
        <v>817</v>
      </c>
      <c r="C188" s="236" t="s">
        <v>818</v>
      </c>
      <c r="D188" s="224" t="s">
        <v>773</v>
      </c>
      <c r="E188" s="224"/>
      <c r="F188" s="224"/>
      <c r="G188" s="224" t="s">
        <v>819</v>
      </c>
      <c r="H188" s="224" t="s">
        <v>773</v>
      </c>
      <c r="I188" s="238" t="s">
        <v>74</v>
      </c>
      <c r="J188" s="225">
        <v>1993</v>
      </c>
      <c r="K188" s="226">
        <v>31</v>
      </c>
      <c r="L188" s="209" t="str">
        <f t="shared" si="24"/>
        <v>OK</v>
      </c>
      <c r="M188" s="224" t="s">
        <v>820</v>
      </c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s="63" customFormat="1" ht="13.5">
      <c r="A189" s="86"/>
      <c r="B189" s="80"/>
      <c r="C189" s="82"/>
      <c r="D189" s="87"/>
      <c r="E189" s="87"/>
      <c r="F189" s="87"/>
      <c r="G189" s="87"/>
      <c r="H189" s="132"/>
      <c r="I189" s="133"/>
      <c r="J189" s="134"/>
      <c r="K189" s="223"/>
      <c r="L189" s="222"/>
      <c r="M189" s="71"/>
      <c r="N189" s="71"/>
      <c r="O189" s="71"/>
      <c r="P189" s="71"/>
      <c r="Q189" s="71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105"/>
      <c r="CJ189" s="105"/>
      <c r="CK189" s="105"/>
      <c r="CL189" s="105"/>
      <c r="CM189" s="105"/>
      <c r="CN189" s="105"/>
      <c r="CO189" s="105"/>
      <c r="CP189" s="105"/>
      <c r="CQ189" s="105"/>
      <c r="CR189" s="105"/>
      <c r="CS189" s="105"/>
      <c r="CT189" s="105"/>
      <c r="CU189" s="105"/>
      <c r="CV189" s="105"/>
      <c r="CW189" s="105"/>
      <c r="CX189" s="105"/>
      <c r="CY189" s="105"/>
      <c r="CZ189" s="105"/>
      <c r="DA189" s="105"/>
      <c r="DB189" s="105"/>
      <c r="DC189" s="105"/>
      <c r="DD189" s="105"/>
      <c r="DE189" s="105"/>
      <c r="DF189" s="105"/>
      <c r="DG189" s="105"/>
      <c r="DH189" s="105"/>
      <c r="DI189" s="105"/>
      <c r="DJ189" s="105"/>
      <c r="DK189" s="105"/>
      <c r="DL189" s="105"/>
      <c r="DM189" s="105"/>
      <c r="DN189" s="105"/>
      <c r="DO189" s="105"/>
      <c r="DP189" s="105"/>
      <c r="DQ189" s="105"/>
      <c r="DR189" s="105"/>
      <c r="DS189" s="105"/>
      <c r="DT189" s="105"/>
      <c r="DU189" s="105"/>
      <c r="DV189" s="105"/>
      <c r="DW189" s="105"/>
      <c r="DX189" s="105"/>
      <c r="DY189" s="105"/>
      <c r="DZ189" s="105"/>
      <c r="EA189" s="105"/>
      <c r="EB189" s="105"/>
      <c r="EC189" s="105"/>
      <c r="ED189" s="105"/>
      <c r="EE189" s="105"/>
      <c r="EF189" s="105"/>
      <c r="EG189" s="105"/>
      <c r="EH189" s="105"/>
      <c r="EI189" s="105"/>
      <c r="EJ189" s="105"/>
      <c r="EK189" s="105"/>
      <c r="EL189" s="105"/>
      <c r="EM189" s="105"/>
      <c r="EN189" s="105"/>
      <c r="EO189" s="105"/>
      <c r="EP189" s="105"/>
      <c r="EQ189" s="105"/>
      <c r="ER189" s="105"/>
      <c r="ES189" s="105"/>
      <c r="ET189" s="105"/>
      <c r="EU189" s="105"/>
      <c r="EV189" s="105"/>
      <c r="EW189" s="105"/>
      <c r="EX189" s="105"/>
      <c r="EY189" s="105"/>
      <c r="EZ189" s="105"/>
      <c r="FA189" s="105"/>
      <c r="FB189" s="105"/>
      <c r="FC189" s="105"/>
      <c r="FD189" s="105"/>
      <c r="FE189" s="105"/>
      <c r="FF189" s="105"/>
      <c r="FG189" s="105"/>
      <c r="FH189" s="105"/>
      <c r="FI189" s="105"/>
      <c r="FJ189" s="105"/>
      <c r="FK189" s="105"/>
      <c r="FL189" s="105"/>
      <c r="FM189" s="105"/>
      <c r="FN189" s="105"/>
      <c r="FO189" s="105"/>
      <c r="FP189" s="105"/>
      <c r="FQ189" s="105"/>
      <c r="FR189" s="105"/>
      <c r="FS189" s="105"/>
      <c r="FT189" s="105"/>
      <c r="FU189" s="105"/>
      <c r="FV189" s="105"/>
      <c r="FW189" s="105"/>
      <c r="FX189" s="105"/>
      <c r="FY189" s="105"/>
      <c r="FZ189" s="105"/>
      <c r="GA189" s="105"/>
      <c r="GB189" s="105"/>
      <c r="GC189" s="105"/>
      <c r="GD189" s="105"/>
      <c r="GE189" s="105"/>
      <c r="GF189" s="105"/>
      <c r="GG189" s="105"/>
      <c r="GH189" s="105"/>
      <c r="GI189" s="105"/>
      <c r="GJ189" s="105"/>
      <c r="GK189" s="105"/>
      <c r="GL189" s="105"/>
      <c r="GM189" s="105"/>
      <c r="GN189" s="105"/>
      <c r="GO189" s="105"/>
      <c r="GP189" s="105"/>
      <c r="GQ189" s="105"/>
      <c r="GR189" s="105"/>
      <c r="GS189" s="105"/>
      <c r="GT189" s="105"/>
      <c r="GU189" s="105"/>
      <c r="GV189" s="105"/>
      <c r="GW189" s="105"/>
      <c r="GX189" s="105"/>
      <c r="GY189" s="105"/>
      <c r="GZ189" s="105"/>
      <c r="HA189" s="105"/>
      <c r="HB189" s="105"/>
      <c r="HC189" s="105"/>
      <c r="HD189" s="105"/>
      <c r="HE189" s="105"/>
      <c r="HF189" s="105"/>
      <c r="HG189" s="105"/>
      <c r="HH189" s="105"/>
      <c r="HI189" s="105"/>
      <c r="HJ189" s="105"/>
      <c r="HK189" s="105"/>
      <c r="HL189" s="105"/>
      <c r="HM189" s="105"/>
      <c r="HN189" s="105"/>
      <c r="HO189" s="105"/>
      <c r="HP189" s="105"/>
      <c r="HQ189" s="105"/>
      <c r="HR189" s="105"/>
      <c r="HS189" s="105"/>
      <c r="HT189" s="105"/>
      <c r="HU189" s="105"/>
      <c r="HV189" s="105"/>
      <c r="HW189" s="105"/>
      <c r="HX189" s="105"/>
      <c r="HY189" s="105"/>
      <c r="HZ189" s="105"/>
      <c r="IA189" s="105"/>
      <c r="IB189" s="105"/>
      <c r="IC189" s="105"/>
      <c r="ID189" s="105"/>
      <c r="IE189" s="105"/>
      <c r="IF189" s="105"/>
      <c r="IG189" s="105"/>
      <c r="IH189" s="105"/>
      <c r="II189" s="105"/>
      <c r="IJ189" s="105"/>
      <c r="IK189" s="105"/>
      <c r="IL189" s="105"/>
      <c r="IM189" s="105"/>
      <c r="IN189" s="105"/>
      <c r="IO189" s="105"/>
      <c r="IP189" s="105"/>
      <c r="IQ189" s="105"/>
      <c r="IR189" s="105"/>
      <c r="IS189" s="105"/>
      <c r="IT189" s="105"/>
      <c r="IU189" s="105"/>
      <c r="IV189" s="105"/>
    </row>
    <row r="190" spans="1:256" s="63" customFormat="1" ht="13.5">
      <c r="A190" s="86"/>
      <c r="B190" s="80"/>
      <c r="C190" s="82"/>
      <c r="D190" s="87"/>
      <c r="E190" s="71"/>
      <c r="F190" s="71"/>
      <c r="G190" s="87"/>
      <c r="H190" s="132"/>
      <c r="I190" s="133"/>
      <c r="J190" s="134"/>
      <c r="K190" s="223"/>
      <c r="L190" s="222"/>
      <c r="M190" s="71"/>
      <c r="N190" s="71"/>
      <c r="O190" s="71"/>
      <c r="P190" s="71"/>
      <c r="Q190" s="71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105"/>
      <c r="CJ190" s="105"/>
      <c r="CK190" s="105"/>
      <c r="CL190" s="105"/>
      <c r="CM190" s="105"/>
      <c r="CN190" s="105"/>
      <c r="CO190" s="105"/>
      <c r="CP190" s="105"/>
      <c r="CQ190" s="105"/>
      <c r="CR190" s="105"/>
      <c r="CS190" s="105"/>
      <c r="CT190" s="105"/>
      <c r="CU190" s="105"/>
      <c r="CV190" s="105"/>
      <c r="CW190" s="105"/>
      <c r="CX190" s="105"/>
      <c r="CY190" s="105"/>
      <c r="CZ190" s="105"/>
      <c r="DA190" s="105"/>
      <c r="DB190" s="105"/>
      <c r="DC190" s="105"/>
      <c r="DD190" s="105"/>
      <c r="DE190" s="105"/>
      <c r="DF190" s="105"/>
      <c r="DG190" s="105"/>
      <c r="DH190" s="105"/>
      <c r="DI190" s="105"/>
      <c r="DJ190" s="105"/>
      <c r="DK190" s="105"/>
      <c r="DL190" s="105"/>
      <c r="DM190" s="105"/>
      <c r="DN190" s="105"/>
      <c r="DO190" s="105"/>
      <c r="DP190" s="105"/>
      <c r="DQ190" s="105"/>
      <c r="DR190" s="105"/>
      <c r="DS190" s="105"/>
      <c r="DT190" s="105"/>
      <c r="DU190" s="105"/>
      <c r="DV190" s="105"/>
      <c r="DW190" s="105"/>
      <c r="DX190" s="105"/>
      <c r="DY190" s="105"/>
      <c r="DZ190" s="105"/>
      <c r="EA190" s="105"/>
      <c r="EB190" s="105"/>
      <c r="EC190" s="105"/>
      <c r="ED190" s="105"/>
      <c r="EE190" s="105"/>
      <c r="EF190" s="105"/>
      <c r="EG190" s="105"/>
      <c r="EH190" s="105"/>
      <c r="EI190" s="105"/>
      <c r="EJ190" s="105"/>
      <c r="EK190" s="105"/>
      <c r="EL190" s="105"/>
      <c r="EM190" s="105"/>
      <c r="EN190" s="105"/>
      <c r="EO190" s="105"/>
      <c r="EP190" s="105"/>
      <c r="EQ190" s="105"/>
      <c r="ER190" s="105"/>
      <c r="ES190" s="105"/>
      <c r="ET190" s="105"/>
      <c r="EU190" s="105"/>
      <c r="EV190" s="105"/>
      <c r="EW190" s="105"/>
      <c r="EX190" s="105"/>
      <c r="EY190" s="105"/>
      <c r="EZ190" s="105"/>
      <c r="FA190" s="105"/>
      <c r="FB190" s="105"/>
      <c r="FC190" s="105"/>
      <c r="FD190" s="105"/>
      <c r="FE190" s="105"/>
      <c r="FF190" s="105"/>
      <c r="FG190" s="105"/>
      <c r="FH190" s="105"/>
      <c r="FI190" s="105"/>
      <c r="FJ190" s="105"/>
      <c r="FK190" s="105"/>
      <c r="FL190" s="105"/>
      <c r="FM190" s="105"/>
      <c r="FN190" s="105"/>
      <c r="FO190" s="105"/>
      <c r="FP190" s="105"/>
      <c r="FQ190" s="105"/>
      <c r="FR190" s="105"/>
      <c r="FS190" s="105"/>
      <c r="FT190" s="105"/>
      <c r="FU190" s="105"/>
      <c r="FV190" s="105"/>
      <c r="FW190" s="105"/>
      <c r="FX190" s="105"/>
      <c r="FY190" s="105"/>
      <c r="FZ190" s="105"/>
      <c r="GA190" s="105"/>
      <c r="GB190" s="105"/>
      <c r="GC190" s="105"/>
      <c r="GD190" s="105"/>
      <c r="GE190" s="105"/>
      <c r="GF190" s="105"/>
      <c r="GG190" s="105"/>
      <c r="GH190" s="105"/>
      <c r="GI190" s="105"/>
      <c r="GJ190" s="105"/>
      <c r="GK190" s="105"/>
      <c r="GL190" s="105"/>
      <c r="GM190" s="105"/>
      <c r="GN190" s="105"/>
      <c r="GO190" s="105"/>
      <c r="GP190" s="105"/>
      <c r="GQ190" s="105"/>
      <c r="GR190" s="105"/>
      <c r="GS190" s="105"/>
      <c r="GT190" s="105"/>
      <c r="GU190" s="105"/>
      <c r="GV190" s="105"/>
      <c r="GW190" s="105"/>
      <c r="GX190" s="105"/>
      <c r="GY190" s="105"/>
      <c r="GZ190" s="105"/>
      <c r="HA190" s="105"/>
      <c r="HB190" s="105"/>
      <c r="HC190" s="105"/>
      <c r="HD190" s="105"/>
      <c r="HE190" s="105"/>
      <c r="HF190" s="105"/>
      <c r="HG190" s="105"/>
      <c r="HH190" s="105"/>
      <c r="HI190" s="105"/>
      <c r="HJ190" s="105"/>
      <c r="HK190" s="105"/>
      <c r="HL190" s="105"/>
      <c r="HM190" s="105"/>
      <c r="HN190" s="105"/>
      <c r="HO190" s="105"/>
      <c r="HP190" s="105"/>
      <c r="HQ190" s="105"/>
      <c r="HR190" s="105"/>
      <c r="HS190" s="105"/>
      <c r="HT190" s="105"/>
      <c r="HU190" s="105"/>
      <c r="HV190" s="105"/>
      <c r="HW190" s="105"/>
      <c r="HX190" s="105"/>
      <c r="HY190" s="105"/>
      <c r="HZ190" s="105"/>
      <c r="IA190" s="105"/>
      <c r="IB190" s="105"/>
      <c r="IC190" s="105"/>
      <c r="ID190" s="105"/>
      <c r="IE190" s="105"/>
      <c r="IF190" s="105"/>
      <c r="IG190" s="105"/>
      <c r="IH190" s="105"/>
      <c r="II190" s="105"/>
      <c r="IJ190" s="105"/>
      <c r="IK190" s="105"/>
      <c r="IL190" s="105"/>
      <c r="IM190" s="105"/>
      <c r="IN190" s="105"/>
      <c r="IO190" s="105"/>
      <c r="IP190" s="105"/>
      <c r="IQ190" s="105"/>
      <c r="IR190" s="105"/>
      <c r="IS190" s="105"/>
      <c r="IT190" s="105"/>
      <c r="IU190" s="105"/>
      <c r="IV190" s="105"/>
    </row>
    <row r="191" spans="1:256" s="63" customFormat="1" ht="13.5">
      <c r="A191" s="105"/>
      <c r="B191" s="766" t="s">
        <v>378</v>
      </c>
      <c r="C191" s="766"/>
      <c r="D191" s="767" t="s">
        <v>379</v>
      </c>
      <c r="E191" s="767"/>
      <c r="F191" s="767"/>
      <c r="G191" s="767"/>
      <c r="H191" s="105" t="s">
        <v>144</v>
      </c>
      <c r="I191" s="758" t="s">
        <v>145</v>
      </c>
      <c r="J191" s="758"/>
      <c r="K191" s="758"/>
      <c r="L191" s="106">
        <f>IF(G191="","",IF(COUNTIF($G$3:$G$618,G191)&gt;1,"2重登録","OK"))</f>
      </c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  <c r="CI191" s="105"/>
      <c r="CJ191" s="105"/>
      <c r="CK191" s="105"/>
      <c r="CL191" s="105"/>
      <c r="CM191" s="105"/>
      <c r="CN191" s="105"/>
      <c r="CO191" s="105"/>
      <c r="CP191" s="105"/>
      <c r="CQ191" s="105"/>
      <c r="CR191" s="105"/>
      <c r="CS191" s="105"/>
      <c r="CT191" s="105"/>
      <c r="CU191" s="105"/>
      <c r="CV191" s="105"/>
      <c r="CW191" s="105"/>
      <c r="CX191" s="105"/>
      <c r="CY191" s="105"/>
      <c r="CZ191" s="105"/>
      <c r="DA191" s="105"/>
      <c r="DB191" s="105"/>
      <c r="DC191" s="105"/>
      <c r="DD191" s="105"/>
      <c r="DE191" s="105"/>
      <c r="DF191" s="105"/>
      <c r="DG191" s="105"/>
      <c r="DH191" s="105"/>
      <c r="DI191" s="105"/>
      <c r="DJ191" s="105"/>
      <c r="DK191" s="105"/>
      <c r="DL191" s="105"/>
      <c r="DM191" s="105"/>
      <c r="DN191" s="105"/>
      <c r="DO191" s="105"/>
      <c r="DP191" s="105"/>
      <c r="DQ191" s="105"/>
      <c r="DR191" s="105"/>
      <c r="DS191" s="105"/>
      <c r="DT191" s="105"/>
      <c r="DU191" s="105"/>
      <c r="DV191" s="105"/>
      <c r="DW191" s="105"/>
      <c r="DX191" s="105"/>
      <c r="DY191" s="105"/>
      <c r="DZ191" s="105"/>
      <c r="EA191" s="105"/>
      <c r="EB191" s="105"/>
      <c r="EC191" s="105"/>
      <c r="ED191" s="105"/>
      <c r="EE191" s="105"/>
      <c r="EF191" s="105"/>
      <c r="EG191" s="105"/>
      <c r="EH191" s="105"/>
      <c r="EI191" s="105"/>
      <c r="EJ191" s="105"/>
      <c r="EK191" s="105"/>
      <c r="EL191" s="105"/>
      <c r="EM191" s="105"/>
      <c r="EN191" s="105"/>
      <c r="EO191" s="105"/>
      <c r="EP191" s="105"/>
      <c r="EQ191" s="105"/>
      <c r="ER191" s="105"/>
      <c r="ES191" s="105"/>
      <c r="ET191" s="105"/>
      <c r="EU191" s="105"/>
      <c r="EV191" s="105"/>
      <c r="EW191" s="105"/>
      <c r="EX191" s="105"/>
      <c r="EY191" s="105"/>
      <c r="EZ191" s="105"/>
      <c r="FA191" s="105"/>
      <c r="FB191" s="105"/>
      <c r="FC191" s="105"/>
      <c r="FD191" s="105"/>
      <c r="FE191" s="105"/>
      <c r="FF191" s="105"/>
      <c r="FG191" s="105"/>
      <c r="FH191" s="105"/>
      <c r="FI191" s="105"/>
      <c r="FJ191" s="105"/>
      <c r="FK191" s="105"/>
      <c r="FL191" s="105"/>
      <c r="FM191" s="105"/>
      <c r="FN191" s="105"/>
      <c r="FO191" s="105"/>
      <c r="FP191" s="105"/>
      <c r="FQ191" s="105"/>
      <c r="FR191" s="105"/>
      <c r="FS191" s="105"/>
      <c r="FT191" s="105"/>
      <c r="FU191" s="105"/>
      <c r="FV191" s="105"/>
      <c r="FW191" s="105"/>
      <c r="FX191" s="105"/>
      <c r="FY191" s="105"/>
      <c r="FZ191" s="105"/>
      <c r="GA191" s="105"/>
      <c r="GB191" s="105"/>
      <c r="GC191" s="105"/>
      <c r="GD191" s="105"/>
      <c r="GE191" s="105"/>
      <c r="GF191" s="105"/>
      <c r="GG191" s="105"/>
      <c r="GH191" s="105"/>
      <c r="GI191" s="105"/>
      <c r="GJ191" s="105"/>
      <c r="GK191" s="105"/>
      <c r="GL191" s="105"/>
      <c r="GM191" s="105"/>
      <c r="GN191" s="105"/>
      <c r="GO191" s="105"/>
      <c r="GP191" s="105"/>
      <c r="GQ191" s="105"/>
      <c r="GR191" s="105"/>
      <c r="GS191" s="105"/>
      <c r="GT191" s="105"/>
      <c r="GU191" s="105"/>
      <c r="GV191" s="105"/>
      <c r="GW191" s="105"/>
      <c r="GX191" s="105"/>
      <c r="GY191" s="105"/>
      <c r="GZ191" s="105"/>
      <c r="HA191" s="105"/>
      <c r="HB191" s="105"/>
      <c r="HC191" s="105"/>
      <c r="HD191" s="105"/>
      <c r="HE191" s="105"/>
      <c r="HF191" s="105"/>
      <c r="HG191" s="105"/>
      <c r="HH191" s="105"/>
      <c r="HI191" s="105"/>
      <c r="HJ191" s="105"/>
      <c r="HK191" s="105"/>
      <c r="HL191" s="105"/>
      <c r="HM191" s="105"/>
      <c r="HN191" s="105"/>
      <c r="HO191" s="105"/>
      <c r="HP191" s="105"/>
      <c r="HQ191" s="105"/>
      <c r="HR191" s="105"/>
      <c r="HS191" s="105"/>
      <c r="HT191" s="105"/>
      <c r="HU191" s="105"/>
      <c r="HV191" s="105"/>
      <c r="HW191" s="105"/>
      <c r="HX191" s="105"/>
      <c r="HY191" s="105"/>
      <c r="HZ191" s="105"/>
      <c r="IA191" s="105"/>
      <c r="IB191" s="105"/>
      <c r="IC191" s="105"/>
      <c r="ID191" s="105"/>
      <c r="IE191" s="105"/>
      <c r="IF191" s="105"/>
      <c r="IG191" s="105"/>
      <c r="IH191" s="105"/>
      <c r="II191" s="105"/>
      <c r="IJ191" s="105"/>
      <c r="IK191" s="105"/>
      <c r="IL191" s="105"/>
      <c r="IM191" s="105"/>
      <c r="IN191" s="105"/>
      <c r="IO191" s="105"/>
      <c r="IP191" s="105"/>
      <c r="IQ191" s="105"/>
      <c r="IR191" s="105"/>
      <c r="IS191" s="105"/>
      <c r="IT191" s="105"/>
      <c r="IU191" s="105"/>
      <c r="IV191" s="105"/>
    </row>
    <row r="192" spans="1:256" s="63" customFormat="1" ht="13.5">
      <c r="A192" s="105"/>
      <c r="B192" s="766"/>
      <c r="C192" s="766"/>
      <c r="D192" s="767"/>
      <c r="E192" s="767"/>
      <c r="F192" s="767"/>
      <c r="G192" s="767"/>
      <c r="H192" s="107" t="s">
        <v>821</v>
      </c>
      <c r="I192" s="756">
        <v>0.05</v>
      </c>
      <c r="J192" s="756"/>
      <c r="K192" s="756"/>
      <c r="L192" s="106">
        <f>IF(G192="","",IF(COUNTIF($G$3:$G$618,G192)&gt;1,"2重登録","OK"))</f>
      </c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  <c r="CI192" s="105"/>
      <c r="CJ192" s="105"/>
      <c r="CK192" s="105"/>
      <c r="CL192" s="105"/>
      <c r="CM192" s="105"/>
      <c r="CN192" s="105"/>
      <c r="CO192" s="105"/>
      <c r="CP192" s="105"/>
      <c r="CQ192" s="105"/>
      <c r="CR192" s="105"/>
      <c r="CS192" s="105"/>
      <c r="CT192" s="105"/>
      <c r="CU192" s="105"/>
      <c r="CV192" s="105"/>
      <c r="CW192" s="105"/>
      <c r="CX192" s="105"/>
      <c r="CY192" s="105"/>
      <c r="CZ192" s="105"/>
      <c r="DA192" s="105"/>
      <c r="DB192" s="105"/>
      <c r="DC192" s="105"/>
      <c r="DD192" s="105"/>
      <c r="DE192" s="105"/>
      <c r="DF192" s="105"/>
      <c r="DG192" s="105"/>
      <c r="DH192" s="105"/>
      <c r="DI192" s="105"/>
      <c r="DJ192" s="105"/>
      <c r="DK192" s="105"/>
      <c r="DL192" s="105"/>
      <c r="DM192" s="105"/>
      <c r="DN192" s="105"/>
      <c r="DO192" s="105"/>
      <c r="DP192" s="105"/>
      <c r="DQ192" s="105"/>
      <c r="DR192" s="105"/>
      <c r="DS192" s="105"/>
      <c r="DT192" s="105"/>
      <c r="DU192" s="105"/>
      <c r="DV192" s="105"/>
      <c r="DW192" s="105"/>
      <c r="DX192" s="105"/>
      <c r="DY192" s="105"/>
      <c r="DZ192" s="105"/>
      <c r="EA192" s="105"/>
      <c r="EB192" s="105"/>
      <c r="EC192" s="105"/>
      <c r="ED192" s="105"/>
      <c r="EE192" s="105"/>
      <c r="EF192" s="105"/>
      <c r="EG192" s="105"/>
      <c r="EH192" s="105"/>
      <c r="EI192" s="105"/>
      <c r="EJ192" s="105"/>
      <c r="EK192" s="105"/>
      <c r="EL192" s="105"/>
      <c r="EM192" s="105"/>
      <c r="EN192" s="105"/>
      <c r="EO192" s="105"/>
      <c r="EP192" s="105"/>
      <c r="EQ192" s="105"/>
      <c r="ER192" s="105"/>
      <c r="ES192" s="105"/>
      <c r="ET192" s="105"/>
      <c r="EU192" s="105"/>
      <c r="EV192" s="105"/>
      <c r="EW192" s="105"/>
      <c r="EX192" s="105"/>
      <c r="EY192" s="105"/>
      <c r="EZ192" s="105"/>
      <c r="FA192" s="105"/>
      <c r="FB192" s="105"/>
      <c r="FC192" s="105"/>
      <c r="FD192" s="105"/>
      <c r="FE192" s="105"/>
      <c r="FF192" s="105"/>
      <c r="FG192" s="105"/>
      <c r="FH192" s="105"/>
      <c r="FI192" s="105"/>
      <c r="FJ192" s="105"/>
      <c r="FK192" s="105"/>
      <c r="FL192" s="105"/>
      <c r="FM192" s="105"/>
      <c r="FN192" s="105"/>
      <c r="FO192" s="105"/>
      <c r="FP192" s="105"/>
      <c r="FQ192" s="105"/>
      <c r="FR192" s="105"/>
      <c r="FS192" s="105"/>
      <c r="FT192" s="105"/>
      <c r="FU192" s="105"/>
      <c r="FV192" s="105"/>
      <c r="FW192" s="105"/>
      <c r="FX192" s="105"/>
      <c r="FY192" s="105"/>
      <c r="FZ192" s="105"/>
      <c r="GA192" s="105"/>
      <c r="GB192" s="105"/>
      <c r="GC192" s="105"/>
      <c r="GD192" s="105"/>
      <c r="GE192" s="105"/>
      <c r="GF192" s="105"/>
      <c r="GG192" s="105"/>
      <c r="GH192" s="105"/>
      <c r="GI192" s="105"/>
      <c r="GJ192" s="105"/>
      <c r="GK192" s="105"/>
      <c r="GL192" s="105"/>
      <c r="GM192" s="105"/>
      <c r="GN192" s="105"/>
      <c r="GO192" s="105"/>
      <c r="GP192" s="105"/>
      <c r="GQ192" s="105"/>
      <c r="GR192" s="105"/>
      <c r="GS192" s="105"/>
      <c r="GT192" s="105"/>
      <c r="GU192" s="105"/>
      <c r="GV192" s="105"/>
      <c r="GW192" s="105"/>
      <c r="GX192" s="105"/>
      <c r="GY192" s="105"/>
      <c r="GZ192" s="105"/>
      <c r="HA192" s="105"/>
      <c r="HB192" s="105"/>
      <c r="HC192" s="105"/>
      <c r="HD192" s="105"/>
      <c r="HE192" s="105"/>
      <c r="HF192" s="105"/>
      <c r="HG192" s="105"/>
      <c r="HH192" s="105"/>
      <c r="HI192" s="105"/>
      <c r="HJ192" s="105"/>
      <c r="HK192" s="105"/>
      <c r="HL192" s="105"/>
      <c r="HM192" s="105"/>
      <c r="HN192" s="105"/>
      <c r="HO192" s="105"/>
      <c r="HP192" s="105"/>
      <c r="HQ192" s="105"/>
      <c r="HR192" s="105"/>
      <c r="HS192" s="105"/>
      <c r="HT192" s="105"/>
      <c r="HU192" s="105"/>
      <c r="HV192" s="105"/>
      <c r="HW192" s="105"/>
      <c r="HX192" s="105"/>
      <c r="HY192" s="105"/>
      <c r="HZ192" s="105"/>
      <c r="IA192" s="105"/>
      <c r="IB192" s="105"/>
      <c r="IC192" s="105"/>
      <c r="ID192" s="105"/>
      <c r="IE192" s="105"/>
      <c r="IF192" s="105"/>
      <c r="IG192" s="105"/>
      <c r="IH192" s="105"/>
      <c r="II192" s="105"/>
      <c r="IJ192" s="105"/>
      <c r="IK192" s="105"/>
      <c r="IL192" s="105"/>
      <c r="IM192" s="105"/>
      <c r="IN192" s="105"/>
      <c r="IO192" s="105"/>
      <c r="IP192" s="105"/>
      <c r="IQ192" s="105"/>
      <c r="IR192" s="105"/>
      <c r="IS192" s="105"/>
      <c r="IT192" s="105"/>
      <c r="IU192" s="105"/>
      <c r="IV192" s="105"/>
    </row>
    <row r="193" spans="1:256" s="63" customFormat="1" ht="13.5">
      <c r="A193" s="105"/>
      <c r="B193" s="109" t="s">
        <v>380</v>
      </c>
      <c r="C193" s="109"/>
      <c r="D193" s="104" t="s">
        <v>147</v>
      </c>
      <c r="E193" s="105"/>
      <c r="F193" s="106"/>
      <c r="G193" s="105"/>
      <c r="H193" s="105"/>
      <c r="I193" s="105"/>
      <c r="J193" s="110"/>
      <c r="K193" s="111">
        <f>IF(J193="","",(2012-J193))</f>
      </c>
      <c r="L193" s="106">
        <f>IF(G193="","",IF(COUNTIF($G$3:$G$618,G193)&gt;1,"2重登録","OK"))</f>
      </c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  <c r="CH193" s="105"/>
      <c r="CI193" s="105"/>
      <c r="CJ193" s="105"/>
      <c r="CK193" s="105"/>
      <c r="CL193" s="105"/>
      <c r="CM193" s="105"/>
      <c r="CN193" s="105"/>
      <c r="CO193" s="105"/>
      <c r="CP193" s="105"/>
      <c r="CQ193" s="105"/>
      <c r="CR193" s="105"/>
      <c r="CS193" s="105"/>
      <c r="CT193" s="105"/>
      <c r="CU193" s="105"/>
      <c r="CV193" s="105"/>
      <c r="CW193" s="105"/>
      <c r="CX193" s="105"/>
      <c r="CY193" s="105"/>
      <c r="CZ193" s="105"/>
      <c r="DA193" s="105"/>
      <c r="DB193" s="105"/>
      <c r="DC193" s="105"/>
      <c r="DD193" s="105"/>
      <c r="DE193" s="105"/>
      <c r="DF193" s="105"/>
      <c r="DG193" s="105"/>
      <c r="DH193" s="105"/>
      <c r="DI193" s="105"/>
      <c r="DJ193" s="105"/>
      <c r="DK193" s="105"/>
      <c r="DL193" s="105"/>
      <c r="DM193" s="105"/>
      <c r="DN193" s="105"/>
      <c r="DO193" s="105"/>
      <c r="DP193" s="105"/>
      <c r="DQ193" s="105"/>
      <c r="DR193" s="105"/>
      <c r="DS193" s="105"/>
      <c r="DT193" s="105"/>
      <c r="DU193" s="105"/>
      <c r="DV193" s="105"/>
      <c r="DW193" s="105"/>
      <c r="DX193" s="105"/>
      <c r="DY193" s="105"/>
      <c r="DZ193" s="105"/>
      <c r="EA193" s="105"/>
      <c r="EB193" s="105"/>
      <c r="EC193" s="105"/>
      <c r="ED193" s="105"/>
      <c r="EE193" s="105"/>
      <c r="EF193" s="105"/>
      <c r="EG193" s="105"/>
      <c r="EH193" s="105"/>
      <c r="EI193" s="105"/>
      <c r="EJ193" s="105"/>
      <c r="EK193" s="105"/>
      <c r="EL193" s="105"/>
      <c r="EM193" s="105"/>
      <c r="EN193" s="105"/>
      <c r="EO193" s="105"/>
      <c r="EP193" s="105"/>
      <c r="EQ193" s="105"/>
      <c r="ER193" s="105"/>
      <c r="ES193" s="105"/>
      <c r="ET193" s="105"/>
      <c r="EU193" s="105"/>
      <c r="EV193" s="105"/>
      <c r="EW193" s="105"/>
      <c r="EX193" s="105"/>
      <c r="EY193" s="105"/>
      <c r="EZ193" s="105"/>
      <c r="FA193" s="105"/>
      <c r="FB193" s="105"/>
      <c r="FC193" s="105"/>
      <c r="FD193" s="105"/>
      <c r="FE193" s="105"/>
      <c r="FF193" s="105"/>
      <c r="FG193" s="105"/>
      <c r="FH193" s="105"/>
      <c r="FI193" s="105"/>
      <c r="FJ193" s="105"/>
      <c r="FK193" s="105"/>
      <c r="FL193" s="105"/>
      <c r="FM193" s="105"/>
      <c r="FN193" s="105"/>
      <c r="FO193" s="105"/>
      <c r="FP193" s="105"/>
      <c r="FQ193" s="105"/>
      <c r="FR193" s="105"/>
      <c r="FS193" s="105"/>
      <c r="FT193" s="105"/>
      <c r="FU193" s="105"/>
      <c r="FV193" s="105"/>
      <c r="FW193" s="105"/>
      <c r="FX193" s="105"/>
      <c r="FY193" s="105"/>
      <c r="FZ193" s="105"/>
      <c r="GA193" s="105"/>
      <c r="GB193" s="105"/>
      <c r="GC193" s="105"/>
      <c r="GD193" s="105"/>
      <c r="GE193" s="105"/>
      <c r="GF193" s="105"/>
      <c r="GG193" s="105"/>
      <c r="GH193" s="105"/>
      <c r="GI193" s="105"/>
      <c r="GJ193" s="105"/>
      <c r="GK193" s="105"/>
      <c r="GL193" s="105"/>
      <c r="GM193" s="105"/>
      <c r="GN193" s="105"/>
      <c r="GO193" s="105"/>
      <c r="GP193" s="105"/>
      <c r="GQ193" s="105"/>
      <c r="GR193" s="105"/>
      <c r="GS193" s="105"/>
      <c r="GT193" s="105"/>
      <c r="GU193" s="105"/>
      <c r="GV193" s="105"/>
      <c r="GW193" s="105"/>
      <c r="GX193" s="105"/>
      <c r="GY193" s="105"/>
      <c r="GZ193" s="105"/>
      <c r="HA193" s="105"/>
      <c r="HB193" s="105"/>
      <c r="HC193" s="105"/>
      <c r="HD193" s="105"/>
      <c r="HE193" s="105"/>
      <c r="HF193" s="105"/>
      <c r="HG193" s="105"/>
      <c r="HH193" s="105"/>
      <c r="HI193" s="105"/>
      <c r="HJ193" s="105"/>
      <c r="HK193" s="105"/>
      <c r="HL193" s="105"/>
      <c r="HM193" s="105"/>
      <c r="HN193" s="105"/>
      <c r="HO193" s="105"/>
      <c r="HP193" s="105"/>
      <c r="HQ193" s="105"/>
      <c r="HR193" s="105"/>
      <c r="HS193" s="105"/>
      <c r="HT193" s="105"/>
      <c r="HU193" s="105"/>
      <c r="HV193" s="105"/>
      <c r="HW193" s="105"/>
      <c r="HX193" s="105"/>
      <c r="HY193" s="105"/>
      <c r="HZ193" s="105"/>
      <c r="IA193" s="105"/>
      <c r="IB193" s="105"/>
      <c r="IC193" s="105"/>
      <c r="ID193" s="105"/>
      <c r="IE193" s="105"/>
      <c r="IF193" s="105"/>
      <c r="IG193" s="105"/>
      <c r="IH193" s="105"/>
      <c r="II193" s="105"/>
      <c r="IJ193" s="105"/>
      <c r="IK193" s="105"/>
      <c r="IL193" s="105"/>
      <c r="IM193" s="105"/>
      <c r="IN193" s="105"/>
      <c r="IO193" s="105"/>
      <c r="IP193" s="105"/>
      <c r="IQ193" s="105"/>
      <c r="IR193" s="105"/>
      <c r="IS193" s="105"/>
      <c r="IT193" s="105"/>
      <c r="IU193" s="105"/>
      <c r="IV193" s="105"/>
    </row>
    <row r="194" spans="1:256" s="63" customFormat="1" ht="13.5">
      <c r="A194" s="105"/>
      <c r="B194" s="757" t="s">
        <v>381</v>
      </c>
      <c r="C194" s="757"/>
      <c r="D194" s="105" t="s">
        <v>149</v>
      </c>
      <c r="E194" s="105"/>
      <c r="F194" s="106"/>
      <c r="G194" s="105"/>
      <c r="H194" s="105"/>
      <c r="I194" s="105"/>
      <c r="J194" s="110"/>
      <c r="K194" s="111">
        <f>IF(J194="","",(2012-J194))</f>
      </c>
      <c r="L194" s="106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105"/>
      <c r="CJ194" s="105"/>
      <c r="CK194" s="105"/>
      <c r="CL194" s="105"/>
      <c r="CM194" s="105"/>
      <c r="CN194" s="105"/>
      <c r="CO194" s="105"/>
      <c r="CP194" s="105"/>
      <c r="CQ194" s="105"/>
      <c r="CR194" s="105"/>
      <c r="CS194" s="105"/>
      <c r="CT194" s="105"/>
      <c r="CU194" s="105"/>
      <c r="CV194" s="105"/>
      <c r="CW194" s="105"/>
      <c r="CX194" s="105"/>
      <c r="CY194" s="105"/>
      <c r="CZ194" s="105"/>
      <c r="DA194" s="105"/>
      <c r="DB194" s="105"/>
      <c r="DC194" s="105"/>
      <c r="DD194" s="105"/>
      <c r="DE194" s="105"/>
      <c r="DF194" s="105"/>
      <c r="DG194" s="105"/>
      <c r="DH194" s="105"/>
      <c r="DI194" s="105"/>
      <c r="DJ194" s="105"/>
      <c r="DK194" s="105"/>
      <c r="DL194" s="105"/>
      <c r="DM194" s="105"/>
      <c r="DN194" s="105"/>
      <c r="DO194" s="105"/>
      <c r="DP194" s="105"/>
      <c r="DQ194" s="105"/>
      <c r="DR194" s="105"/>
      <c r="DS194" s="105"/>
      <c r="DT194" s="105"/>
      <c r="DU194" s="105"/>
      <c r="DV194" s="105"/>
      <c r="DW194" s="105"/>
      <c r="DX194" s="105"/>
      <c r="DY194" s="105"/>
      <c r="DZ194" s="105"/>
      <c r="EA194" s="105"/>
      <c r="EB194" s="105"/>
      <c r="EC194" s="105"/>
      <c r="ED194" s="105"/>
      <c r="EE194" s="105"/>
      <c r="EF194" s="105"/>
      <c r="EG194" s="105"/>
      <c r="EH194" s="105"/>
      <c r="EI194" s="105"/>
      <c r="EJ194" s="105"/>
      <c r="EK194" s="105"/>
      <c r="EL194" s="105"/>
      <c r="EM194" s="105"/>
      <c r="EN194" s="105"/>
      <c r="EO194" s="105"/>
      <c r="EP194" s="105"/>
      <c r="EQ194" s="105"/>
      <c r="ER194" s="105"/>
      <c r="ES194" s="105"/>
      <c r="ET194" s="105"/>
      <c r="EU194" s="105"/>
      <c r="EV194" s="105"/>
      <c r="EW194" s="105"/>
      <c r="EX194" s="105"/>
      <c r="EY194" s="105"/>
      <c r="EZ194" s="105"/>
      <c r="FA194" s="105"/>
      <c r="FB194" s="105"/>
      <c r="FC194" s="105"/>
      <c r="FD194" s="105"/>
      <c r="FE194" s="105"/>
      <c r="FF194" s="105"/>
      <c r="FG194" s="105"/>
      <c r="FH194" s="105"/>
      <c r="FI194" s="105"/>
      <c r="FJ194" s="105"/>
      <c r="FK194" s="105"/>
      <c r="FL194" s="105"/>
      <c r="FM194" s="105"/>
      <c r="FN194" s="105"/>
      <c r="FO194" s="105"/>
      <c r="FP194" s="105"/>
      <c r="FQ194" s="105"/>
      <c r="FR194" s="105"/>
      <c r="FS194" s="105"/>
      <c r="FT194" s="105"/>
      <c r="FU194" s="105"/>
      <c r="FV194" s="105"/>
      <c r="FW194" s="105"/>
      <c r="FX194" s="105"/>
      <c r="FY194" s="105"/>
      <c r="FZ194" s="105"/>
      <c r="GA194" s="105"/>
      <c r="GB194" s="105"/>
      <c r="GC194" s="105"/>
      <c r="GD194" s="105"/>
      <c r="GE194" s="105"/>
      <c r="GF194" s="105"/>
      <c r="GG194" s="105"/>
      <c r="GH194" s="105"/>
      <c r="GI194" s="105"/>
      <c r="GJ194" s="105"/>
      <c r="GK194" s="105"/>
      <c r="GL194" s="105"/>
      <c r="GM194" s="105"/>
      <c r="GN194" s="105"/>
      <c r="GO194" s="105"/>
      <c r="GP194" s="105"/>
      <c r="GQ194" s="105"/>
      <c r="GR194" s="105"/>
      <c r="GS194" s="105"/>
      <c r="GT194" s="105"/>
      <c r="GU194" s="105"/>
      <c r="GV194" s="105"/>
      <c r="GW194" s="105"/>
      <c r="GX194" s="105"/>
      <c r="GY194" s="105"/>
      <c r="GZ194" s="105"/>
      <c r="HA194" s="105"/>
      <c r="HB194" s="105"/>
      <c r="HC194" s="105"/>
      <c r="HD194" s="105"/>
      <c r="HE194" s="105"/>
      <c r="HF194" s="105"/>
      <c r="HG194" s="105"/>
      <c r="HH194" s="105"/>
      <c r="HI194" s="105"/>
      <c r="HJ194" s="105"/>
      <c r="HK194" s="105"/>
      <c r="HL194" s="105"/>
      <c r="HM194" s="105"/>
      <c r="HN194" s="105"/>
      <c r="HO194" s="105"/>
      <c r="HP194" s="105"/>
      <c r="HQ194" s="105"/>
      <c r="HR194" s="105"/>
      <c r="HS194" s="105"/>
      <c r="HT194" s="105"/>
      <c r="HU194" s="105"/>
      <c r="HV194" s="105"/>
      <c r="HW194" s="105"/>
      <c r="HX194" s="105"/>
      <c r="HY194" s="105"/>
      <c r="HZ194" s="105"/>
      <c r="IA194" s="105"/>
      <c r="IB194" s="105"/>
      <c r="IC194" s="105"/>
      <c r="ID194" s="105"/>
      <c r="IE194" s="105"/>
      <c r="IF194" s="105"/>
      <c r="IG194" s="105"/>
      <c r="IH194" s="105"/>
      <c r="II194" s="105"/>
      <c r="IJ194" s="105"/>
      <c r="IK194" s="105"/>
      <c r="IL194" s="105"/>
      <c r="IM194" s="105"/>
      <c r="IN194" s="105"/>
      <c r="IO194" s="105"/>
      <c r="IP194" s="105"/>
      <c r="IQ194" s="105"/>
      <c r="IR194" s="105"/>
      <c r="IS194" s="105"/>
      <c r="IT194" s="105"/>
      <c r="IU194" s="105"/>
      <c r="IV194" s="105"/>
    </row>
    <row r="195" spans="1:256" s="63" customFormat="1" ht="15.75">
      <c r="A195" s="239" t="s">
        <v>382</v>
      </c>
      <c r="B195" s="239" t="s">
        <v>383</v>
      </c>
      <c r="C195" s="239" t="s">
        <v>384</v>
      </c>
      <c r="D195" s="239" t="s">
        <v>380</v>
      </c>
      <c r="E195" s="239"/>
      <c r="F195" s="240" t="str">
        <f aca="true" t="shared" si="25" ref="F195:F200">A195</f>
        <v>ぐ０１</v>
      </c>
      <c r="G195" s="239" t="str">
        <f aca="true" t="shared" si="26" ref="G195:G200">B195&amp;C195</f>
        <v>鍵谷浩太</v>
      </c>
      <c r="H195" s="241" t="s">
        <v>381</v>
      </c>
      <c r="I195" s="241" t="s">
        <v>73</v>
      </c>
      <c r="J195" s="242">
        <v>1991</v>
      </c>
      <c r="K195" s="243">
        <v>32</v>
      </c>
      <c r="L195" s="209" t="str">
        <f>IF(G195="","",IF(COUNTIF($G$5:$G$639,G195)&gt;1,"2重登録","OK"))</f>
        <v>OK</v>
      </c>
      <c r="M195" s="239" t="s">
        <v>112</v>
      </c>
      <c r="N195" s="244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  <c r="CH195" s="105"/>
      <c r="CI195" s="105"/>
      <c r="CJ195" s="105"/>
      <c r="CK195" s="105"/>
      <c r="CL195" s="105"/>
      <c r="CM195" s="105"/>
      <c r="CN195" s="105"/>
      <c r="CO195" s="105"/>
      <c r="CP195" s="105"/>
      <c r="CQ195" s="105"/>
      <c r="CR195" s="105"/>
      <c r="CS195" s="105"/>
      <c r="CT195" s="105"/>
      <c r="CU195" s="105"/>
      <c r="CV195" s="105"/>
      <c r="CW195" s="105"/>
      <c r="CX195" s="105"/>
      <c r="CY195" s="105"/>
      <c r="CZ195" s="105"/>
      <c r="DA195" s="105"/>
      <c r="DB195" s="105"/>
      <c r="DC195" s="105"/>
      <c r="DD195" s="105"/>
      <c r="DE195" s="105"/>
      <c r="DF195" s="105"/>
      <c r="DG195" s="105"/>
      <c r="DH195" s="105"/>
      <c r="DI195" s="105"/>
      <c r="DJ195" s="105"/>
      <c r="DK195" s="105"/>
      <c r="DL195" s="105"/>
      <c r="DM195" s="105"/>
      <c r="DN195" s="105"/>
      <c r="DO195" s="105"/>
      <c r="DP195" s="105"/>
      <c r="DQ195" s="105"/>
      <c r="DR195" s="105"/>
      <c r="DS195" s="105"/>
      <c r="DT195" s="105"/>
      <c r="DU195" s="105"/>
      <c r="DV195" s="105"/>
      <c r="DW195" s="105"/>
      <c r="DX195" s="105"/>
      <c r="DY195" s="105"/>
      <c r="DZ195" s="105"/>
      <c r="EA195" s="105"/>
      <c r="EB195" s="105"/>
      <c r="EC195" s="105"/>
      <c r="ED195" s="105"/>
      <c r="EE195" s="105"/>
      <c r="EF195" s="105"/>
      <c r="EG195" s="105"/>
      <c r="EH195" s="105"/>
      <c r="EI195" s="105"/>
      <c r="EJ195" s="105"/>
      <c r="EK195" s="105"/>
      <c r="EL195" s="105"/>
      <c r="EM195" s="105"/>
      <c r="EN195" s="105"/>
      <c r="EO195" s="105"/>
      <c r="EP195" s="105"/>
      <c r="EQ195" s="105"/>
      <c r="ER195" s="105"/>
      <c r="ES195" s="105"/>
      <c r="ET195" s="105"/>
      <c r="EU195" s="105"/>
      <c r="EV195" s="105"/>
      <c r="EW195" s="105"/>
      <c r="EX195" s="105"/>
      <c r="EY195" s="105"/>
      <c r="EZ195" s="105"/>
      <c r="FA195" s="105"/>
      <c r="FB195" s="105"/>
      <c r="FC195" s="105"/>
      <c r="FD195" s="105"/>
      <c r="FE195" s="105"/>
      <c r="FF195" s="105"/>
      <c r="FG195" s="105"/>
      <c r="FH195" s="105"/>
      <c r="FI195" s="105"/>
      <c r="FJ195" s="105"/>
      <c r="FK195" s="105"/>
      <c r="FL195" s="105"/>
      <c r="FM195" s="105"/>
      <c r="FN195" s="105"/>
      <c r="FO195" s="105"/>
      <c r="FP195" s="105"/>
      <c r="FQ195" s="105"/>
      <c r="FR195" s="105"/>
      <c r="FS195" s="105"/>
      <c r="FT195" s="105"/>
      <c r="FU195" s="105"/>
      <c r="FV195" s="105"/>
      <c r="FW195" s="105"/>
      <c r="FX195" s="105"/>
      <c r="FY195" s="105"/>
      <c r="FZ195" s="105"/>
      <c r="GA195" s="105"/>
      <c r="GB195" s="105"/>
      <c r="GC195" s="105"/>
      <c r="GD195" s="105"/>
      <c r="GE195" s="105"/>
      <c r="GF195" s="105"/>
      <c r="GG195" s="105"/>
      <c r="GH195" s="105"/>
      <c r="GI195" s="105"/>
      <c r="GJ195" s="105"/>
      <c r="GK195" s="105"/>
      <c r="GL195" s="105"/>
      <c r="GM195" s="105"/>
      <c r="GN195" s="105"/>
      <c r="GO195" s="105"/>
      <c r="GP195" s="105"/>
      <c r="GQ195" s="105"/>
      <c r="GR195" s="105"/>
      <c r="GS195" s="105"/>
      <c r="GT195" s="105"/>
      <c r="GU195" s="105"/>
      <c r="GV195" s="105"/>
      <c r="GW195" s="105"/>
      <c r="GX195" s="105"/>
      <c r="GY195" s="105"/>
      <c r="GZ195" s="105"/>
      <c r="HA195" s="105"/>
      <c r="HB195" s="105"/>
      <c r="HC195" s="105"/>
      <c r="HD195" s="105"/>
      <c r="HE195" s="105"/>
      <c r="HF195" s="105"/>
      <c r="HG195" s="105"/>
      <c r="HH195" s="105"/>
      <c r="HI195" s="105"/>
      <c r="HJ195" s="105"/>
      <c r="HK195" s="105"/>
      <c r="HL195" s="105"/>
      <c r="HM195" s="105"/>
      <c r="HN195" s="105"/>
      <c r="HO195" s="105"/>
      <c r="HP195" s="105"/>
      <c r="HQ195" s="105"/>
      <c r="HR195" s="105"/>
      <c r="HS195" s="105"/>
      <c r="HT195" s="105"/>
      <c r="HU195" s="105"/>
      <c r="HV195" s="105"/>
      <c r="HW195" s="105"/>
      <c r="HX195" s="105"/>
      <c r="HY195" s="105"/>
      <c r="HZ195" s="105"/>
      <c r="IA195" s="105"/>
      <c r="IB195" s="105"/>
      <c r="IC195" s="105"/>
      <c r="ID195" s="105"/>
      <c r="IE195" s="105"/>
      <c r="IF195" s="105"/>
      <c r="IG195" s="105"/>
      <c r="IH195" s="105"/>
      <c r="II195" s="105"/>
      <c r="IJ195" s="105"/>
      <c r="IK195" s="105"/>
      <c r="IL195" s="105"/>
      <c r="IM195" s="105"/>
      <c r="IN195" s="105"/>
      <c r="IO195" s="105"/>
      <c r="IP195" s="105"/>
      <c r="IQ195" s="105"/>
      <c r="IR195" s="105"/>
      <c r="IS195" s="105"/>
      <c r="IT195" s="105"/>
      <c r="IU195" s="105"/>
      <c r="IV195" s="105"/>
    </row>
    <row r="196" spans="1:256" s="63" customFormat="1" ht="15.75">
      <c r="A196" s="239" t="s">
        <v>385</v>
      </c>
      <c r="B196" s="239" t="s">
        <v>129</v>
      </c>
      <c r="C196" s="239" t="s">
        <v>386</v>
      </c>
      <c r="D196" s="239" t="s">
        <v>380</v>
      </c>
      <c r="E196" s="239"/>
      <c r="F196" s="239" t="str">
        <f t="shared" si="25"/>
        <v>ぐ０２</v>
      </c>
      <c r="G196" s="239" t="str">
        <f t="shared" si="26"/>
        <v>浅田恵亮</v>
      </c>
      <c r="H196" s="241" t="s">
        <v>381</v>
      </c>
      <c r="I196" s="241" t="s">
        <v>73</v>
      </c>
      <c r="J196" s="242">
        <v>1986</v>
      </c>
      <c r="K196" s="243">
        <v>37</v>
      </c>
      <c r="L196" s="240" t="str">
        <f>IF(G196="","",IF(COUNTIF($G$3:$G$618,G196)&gt;1,"2重登録","OK"))</f>
        <v>OK</v>
      </c>
      <c r="M196" s="239" t="s">
        <v>103</v>
      </c>
      <c r="N196" s="244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  <c r="CH196" s="105"/>
      <c r="CI196" s="105"/>
      <c r="CJ196" s="105"/>
      <c r="CK196" s="105"/>
      <c r="CL196" s="105"/>
      <c r="CM196" s="105"/>
      <c r="CN196" s="105"/>
      <c r="CO196" s="105"/>
      <c r="CP196" s="105"/>
      <c r="CQ196" s="105"/>
      <c r="CR196" s="105"/>
      <c r="CS196" s="105"/>
      <c r="CT196" s="105"/>
      <c r="CU196" s="105"/>
      <c r="CV196" s="105"/>
      <c r="CW196" s="105"/>
      <c r="CX196" s="105"/>
      <c r="CY196" s="105"/>
      <c r="CZ196" s="105"/>
      <c r="DA196" s="105"/>
      <c r="DB196" s="105"/>
      <c r="DC196" s="105"/>
      <c r="DD196" s="105"/>
      <c r="DE196" s="105"/>
      <c r="DF196" s="105"/>
      <c r="DG196" s="105"/>
      <c r="DH196" s="105"/>
      <c r="DI196" s="105"/>
      <c r="DJ196" s="105"/>
      <c r="DK196" s="105"/>
      <c r="DL196" s="105"/>
      <c r="DM196" s="105"/>
      <c r="DN196" s="105"/>
      <c r="DO196" s="105"/>
      <c r="DP196" s="105"/>
      <c r="DQ196" s="105"/>
      <c r="DR196" s="105"/>
      <c r="DS196" s="105"/>
      <c r="DT196" s="105"/>
      <c r="DU196" s="105"/>
      <c r="DV196" s="105"/>
      <c r="DW196" s="105"/>
      <c r="DX196" s="105"/>
      <c r="DY196" s="105"/>
      <c r="DZ196" s="105"/>
      <c r="EA196" s="105"/>
      <c r="EB196" s="105"/>
      <c r="EC196" s="105"/>
      <c r="ED196" s="105"/>
      <c r="EE196" s="105"/>
      <c r="EF196" s="105"/>
      <c r="EG196" s="105"/>
      <c r="EH196" s="105"/>
      <c r="EI196" s="105"/>
      <c r="EJ196" s="105"/>
      <c r="EK196" s="105"/>
      <c r="EL196" s="105"/>
      <c r="EM196" s="105"/>
      <c r="EN196" s="105"/>
      <c r="EO196" s="105"/>
      <c r="EP196" s="105"/>
      <c r="EQ196" s="105"/>
      <c r="ER196" s="105"/>
      <c r="ES196" s="105"/>
      <c r="ET196" s="105"/>
      <c r="EU196" s="105"/>
      <c r="EV196" s="105"/>
      <c r="EW196" s="105"/>
      <c r="EX196" s="105"/>
      <c r="EY196" s="105"/>
      <c r="EZ196" s="105"/>
      <c r="FA196" s="105"/>
      <c r="FB196" s="105"/>
      <c r="FC196" s="105"/>
      <c r="FD196" s="105"/>
      <c r="FE196" s="105"/>
      <c r="FF196" s="105"/>
      <c r="FG196" s="105"/>
      <c r="FH196" s="105"/>
      <c r="FI196" s="105"/>
      <c r="FJ196" s="105"/>
      <c r="FK196" s="105"/>
      <c r="FL196" s="105"/>
      <c r="FM196" s="105"/>
      <c r="FN196" s="105"/>
      <c r="FO196" s="105"/>
      <c r="FP196" s="105"/>
      <c r="FQ196" s="105"/>
      <c r="FR196" s="105"/>
      <c r="FS196" s="105"/>
      <c r="FT196" s="105"/>
      <c r="FU196" s="105"/>
      <c r="FV196" s="105"/>
      <c r="FW196" s="105"/>
      <c r="FX196" s="105"/>
      <c r="FY196" s="105"/>
      <c r="FZ196" s="105"/>
      <c r="GA196" s="105"/>
      <c r="GB196" s="105"/>
      <c r="GC196" s="105"/>
      <c r="GD196" s="105"/>
      <c r="GE196" s="105"/>
      <c r="GF196" s="105"/>
      <c r="GG196" s="105"/>
      <c r="GH196" s="105"/>
      <c r="GI196" s="105"/>
      <c r="GJ196" s="105"/>
      <c r="GK196" s="105"/>
      <c r="GL196" s="105"/>
      <c r="GM196" s="105"/>
      <c r="GN196" s="105"/>
      <c r="GO196" s="105"/>
      <c r="GP196" s="105"/>
      <c r="GQ196" s="105"/>
      <c r="GR196" s="105"/>
      <c r="GS196" s="105"/>
      <c r="GT196" s="105"/>
      <c r="GU196" s="105"/>
      <c r="GV196" s="105"/>
      <c r="GW196" s="105"/>
      <c r="GX196" s="105"/>
      <c r="GY196" s="105"/>
      <c r="GZ196" s="105"/>
      <c r="HA196" s="105"/>
      <c r="HB196" s="105"/>
      <c r="HC196" s="105"/>
      <c r="HD196" s="105"/>
      <c r="HE196" s="105"/>
      <c r="HF196" s="105"/>
      <c r="HG196" s="105"/>
      <c r="HH196" s="105"/>
      <c r="HI196" s="105"/>
      <c r="HJ196" s="105"/>
      <c r="HK196" s="105"/>
      <c r="HL196" s="105"/>
      <c r="HM196" s="105"/>
      <c r="HN196" s="105"/>
      <c r="HO196" s="105"/>
      <c r="HP196" s="105"/>
      <c r="HQ196" s="105"/>
      <c r="HR196" s="105"/>
      <c r="HS196" s="105"/>
      <c r="HT196" s="105"/>
      <c r="HU196" s="105"/>
      <c r="HV196" s="105"/>
      <c r="HW196" s="105"/>
      <c r="HX196" s="105"/>
      <c r="HY196" s="105"/>
      <c r="HZ196" s="105"/>
      <c r="IA196" s="105"/>
      <c r="IB196" s="105"/>
      <c r="IC196" s="105"/>
      <c r="ID196" s="105"/>
      <c r="IE196" s="105"/>
      <c r="IF196" s="105"/>
      <c r="IG196" s="105"/>
      <c r="IH196" s="105"/>
      <c r="II196" s="105"/>
      <c r="IJ196" s="105"/>
      <c r="IK196" s="105"/>
      <c r="IL196" s="105"/>
      <c r="IM196" s="105"/>
      <c r="IN196" s="105"/>
      <c r="IO196" s="105"/>
      <c r="IP196" s="105"/>
      <c r="IQ196" s="105"/>
      <c r="IR196" s="105"/>
      <c r="IS196" s="105"/>
      <c r="IT196" s="105"/>
      <c r="IU196" s="105"/>
      <c r="IV196" s="105"/>
    </row>
    <row r="197" spans="1:256" s="63" customFormat="1" ht="15.75">
      <c r="A197" s="239" t="s">
        <v>387</v>
      </c>
      <c r="B197" s="239" t="s">
        <v>388</v>
      </c>
      <c r="C197" s="239" t="s">
        <v>389</v>
      </c>
      <c r="D197" s="239" t="s">
        <v>380</v>
      </c>
      <c r="E197" s="239"/>
      <c r="F197" s="240" t="str">
        <f t="shared" si="25"/>
        <v>ぐ０３</v>
      </c>
      <c r="G197" s="239" t="str">
        <f t="shared" si="26"/>
        <v>中西泰輝</v>
      </c>
      <c r="H197" s="241" t="s">
        <v>381</v>
      </c>
      <c r="I197" s="241" t="s">
        <v>73</v>
      </c>
      <c r="J197" s="242">
        <v>1992</v>
      </c>
      <c r="K197" s="243">
        <v>31</v>
      </c>
      <c r="L197" s="240" t="str">
        <f>IF(G197="","",IF(COUNTIF($G$3:$G$618,G197)&gt;1,"2重登録","OK"))</f>
        <v>OK</v>
      </c>
      <c r="M197" s="239" t="s">
        <v>113</v>
      </c>
      <c r="N197" s="244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  <c r="CH197" s="105"/>
      <c r="CI197" s="105"/>
      <c r="CJ197" s="105"/>
      <c r="CK197" s="105"/>
      <c r="CL197" s="105"/>
      <c r="CM197" s="105"/>
      <c r="CN197" s="105"/>
      <c r="CO197" s="105"/>
      <c r="CP197" s="105"/>
      <c r="CQ197" s="105"/>
      <c r="CR197" s="105"/>
      <c r="CS197" s="105"/>
      <c r="CT197" s="105"/>
      <c r="CU197" s="105"/>
      <c r="CV197" s="105"/>
      <c r="CW197" s="105"/>
      <c r="CX197" s="105"/>
      <c r="CY197" s="105"/>
      <c r="CZ197" s="105"/>
      <c r="DA197" s="105"/>
      <c r="DB197" s="105"/>
      <c r="DC197" s="105"/>
      <c r="DD197" s="105"/>
      <c r="DE197" s="105"/>
      <c r="DF197" s="105"/>
      <c r="DG197" s="105"/>
      <c r="DH197" s="105"/>
      <c r="DI197" s="105"/>
      <c r="DJ197" s="105"/>
      <c r="DK197" s="105"/>
      <c r="DL197" s="105"/>
      <c r="DM197" s="105"/>
      <c r="DN197" s="105"/>
      <c r="DO197" s="105"/>
      <c r="DP197" s="105"/>
      <c r="DQ197" s="105"/>
      <c r="DR197" s="105"/>
      <c r="DS197" s="105"/>
      <c r="DT197" s="105"/>
      <c r="DU197" s="105"/>
      <c r="DV197" s="105"/>
      <c r="DW197" s="105"/>
      <c r="DX197" s="105"/>
      <c r="DY197" s="105"/>
      <c r="DZ197" s="105"/>
      <c r="EA197" s="105"/>
      <c r="EB197" s="105"/>
      <c r="EC197" s="105"/>
      <c r="ED197" s="105"/>
      <c r="EE197" s="105"/>
      <c r="EF197" s="105"/>
      <c r="EG197" s="105"/>
      <c r="EH197" s="105"/>
      <c r="EI197" s="105"/>
      <c r="EJ197" s="105"/>
      <c r="EK197" s="105"/>
      <c r="EL197" s="105"/>
      <c r="EM197" s="105"/>
      <c r="EN197" s="105"/>
      <c r="EO197" s="105"/>
      <c r="EP197" s="105"/>
      <c r="EQ197" s="105"/>
      <c r="ER197" s="105"/>
      <c r="ES197" s="105"/>
      <c r="ET197" s="105"/>
      <c r="EU197" s="105"/>
      <c r="EV197" s="105"/>
      <c r="EW197" s="105"/>
      <c r="EX197" s="105"/>
      <c r="EY197" s="105"/>
      <c r="EZ197" s="105"/>
      <c r="FA197" s="105"/>
      <c r="FB197" s="105"/>
      <c r="FC197" s="105"/>
      <c r="FD197" s="105"/>
      <c r="FE197" s="105"/>
      <c r="FF197" s="105"/>
      <c r="FG197" s="105"/>
      <c r="FH197" s="105"/>
      <c r="FI197" s="105"/>
      <c r="FJ197" s="105"/>
      <c r="FK197" s="105"/>
      <c r="FL197" s="105"/>
      <c r="FM197" s="105"/>
      <c r="FN197" s="105"/>
      <c r="FO197" s="105"/>
      <c r="FP197" s="105"/>
      <c r="FQ197" s="105"/>
      <c r="FR197" s="105"/>
      <c r="FS197" s="105"/>
      <c r="FT197" s="105"/>
      <c r="FU197" s="105"/>
      <c r="FV197" s="105"/>
      <c r="FW197" s="105"/>
      <c r="FX197" s="105"/>
      <c r="FY197" s="105"/>
      <c r="FZ197" s="105"/>
      <c r="GA197" s="105"/>
      <c r="GB197" s="105"/>
      <c r="GC197" s="105"/>
      <c r="GD197" s="105"/>
      <c r="GE197" s="105"/>
      <c r="GF197" s="105"/>
      <c r="GG197" s="105"/>
      <c r="GH197" s="105"/>
      <c r="GI197" s="105"/>
      <c r="GJ197" s="105"/>
      <c r="GK197" s="105"/>
      <c r="GL197" s="105"/>
      <c r="GM197" s="105"/>
      <c r="GN197" s="105"/>
      <c r="GO197" s="105"/>
      <c r="GP197" s="105"/>
      <c r="GQ197" s="105"/>
      <c r="GR197" s="105"/>
      <c r="GS197" s="105"/>
      <c r="GT197" s="105"/>
      <c r="GU197" s="105"/>
      <c r="GV197" s="105"/>
      <c r="GW197" s="105"/>
      <c r="GX197" s="105"/>
      <c r="GY197" s="105"/>
      <c r="GZ197" s="105"/>
      <c r="HA197" s="105"/>
      <c r="HB197" s="105"/>
      <c r="HC197" s="105"/>
      <c r="HD197" s="105"/>
      <c r="HE197" s="105"/>
      <c r="HF197" s="105"/>
      <c r="HG197" s="105"/>
      <c r="HH197" s="105"/>
      <c r="HI197" s="105"/>
      <c r="HJ197" s="105"/>
      <c r="HK197" s="105"/>
      <c r="HL197" s="105"/>
      <c r="HM197" s="105"/>
      <c r="HN197" s="105"/>
      <c r="HO197" s="105"/>
      <c r="HP197" s="105"/>
      <c r="HQ197" s="105"/>
      <c r="HR197" s="105"/>
      <c r="HS197" s="105"/>
      <c r="HT197" s="105"/>
      <c r="HU197" s="105"/>
      <c r="HV197" s="105"/>
      <c r="HW197" s="105"/>
      <c r="HX197" s="105"/>
      <c r="HY197" s="105"/>
      <c r="HZ197" s="105"/>
      <c r="IA197" s="105"/>
      <c r="IB197" s="105"/>
      <c r="IC197" s="105"/>
      <c r="ID197" s="105"/>
      <c r="IE197" s="105"/>
      <c r="IF197" s="105"/>
      <c r="IG197" s="105"/>
      <c r="IH197" s="105"/>
      <c r="II197" s="105"/>
      <c r="IJ197" s="105"/>
      <c r="IK197" s="105"/>
      <c r="IL197" s="105"/>
      <c r="IM197" s="105"/>
      <c r="IN197" s="105"/>
      <c r="IO197" s="105"/>
      <c r="IP197" s="105"/>
      <c r="IQ197" s="105"/>
      <c r="IR197" s="105"/>
      <c r="IS197" s="105"/>
      <c r="IT197" s="105"/>
      <c r="IU197" s="105"/>
      <c r="IV197" s="105"/>
    </row>
    <row r="198" spans="1:256" s="63" customFormat="1" ht="15.75">
      <c r="A198" s="245" t="s">
        <v>390</v>
      </c>
      <c r="B198" s="245" t="s">
        <v>391</v>
      </c>
      <c r="C198" s="245" t="s">
        <v>100</v>
      </c>
      <c r="D198" s="245" t="s">
        <v>380</v>
      </c>
      <c r="E198" s="245"/>
      <c r="F198" s="245" t="s">
        <v>390</v>
      </c>
      <c r="G198" s="245" t="s">
        <v>392</v>
      </c>
      <c r="H198" s="245" t="s">
        <v>381</v>
      </c>
      <c r="I198" s="245" t="s">
        <v>8</v>
      </c>
      <c r="J198" s="245">
        <v>1985</v>
      </c>
      <c r="K198" s="245">
        <v>37</v>
      </c>
      <c r="L198" s="245" t="s">
        <v>822</v>
      </c>
      <c r="M198" s="245" t="s">
        <v>114</v>
      </c>
      <c r="N198" s="244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  <c r="CI198" s="105"/>
      <c r="CJ198" s="105"/>
      <c r="CK198" s="105"/>
      <c r="CL198" s="105"/>
      <c r="CM198" s="105"/>
      <c r="CN198" s="105"/>
      <c r="CO198" s="105"/>
      <c r="CP198" s="105"/>
      <c r="CQ198" s="105"/>
      <c r="CR198" s="105"/>
      <c r="CS198" s="105"/>
      <c r="CT198" s="105"/>
      <c r="CU198" s="105"/>
      <c r="CV198" s="105"/>
      <c r="CW198" s="105"/>
      <c r="CX198" s="105"/>
      <c r="CY198" s="105"/>
      <c r="CZ198" s="105"/>
      <c r="DA198" s="105"/>
      <c r="DB198" s="105"/>
      <c r="DC198" s="105"/>
      <c r="DD198" s="105"/>
      <c r="DE198" s="105"/>
      <c r="DF198" s="105"/>
      <c r="DG198" s="105"/>
      <c r="DH198" s="105"/>
      <c r="DI198" s="105"/>
      <c r="DJ198" s="105"/>
      <c r="DK198" s="105"/>
      <c r="DL198" s="105"/>
      <c r="DM198" s="105"/>
      <c r="DN198" s="105"/>
      <c r="DO198" s="105"/>
      <c r="DP198" s="105"/>
      <c r="DQ198" s="105"/>
      <c r="DR198" s="105"/>
      <c r="DS198" s="105"/>
      <c r="DT198" s="105"/>
      <c r="DU198" s="105"/>
      <c r="DV198" s="105"/>
      <c r="DW198" s="105"/>
      <c r="DX198" s="105"/>
      <c r="DY198" s="105"/>
      <c r="DZ198" s="105"/>
      <c r="EA198" s="105"/>
      <c r="EB198" s="105"/>
      <c r="EC198" s="105"/>
      <c r="ED198" s="105"/>
      <c r="EE198" s="105"/>
      <c r="EF198" s="105"/>
      <c r="EG198" s="105"/>
      <c r="EH198" s="105"/>
      <c r="EI198" s="105"/>
      <c r="EJ198" s="105"/>
      <c r="EK198" s="105"/>
      <c r="EL198" s="105"/>
      <c r="EM198" s="105"/>
      <c r="EN198" s="105"/>
      <c r="EO198" s="105"/>
      <c r="EP198" s="105"/>
      <c r="EQ198" s="105"/>
      <c r="ER198" s="105"/>
      <c r="ES198" s="105"/>
      <c r="ET198" s="105"/>
      <c r="EU198" s="105"/>
      <c r="EV198" s="105"/>
      <c r="EW198" s="105"/>
      <c r="EX198" s="105"/>
      <c r="EY198" s="105"/>
      <c r="EZ198" s="105"/>
      <c r="FA198" s="105"/>
      <c r="FB198" s="105"/>
      <c r="FC198" s="105"/>
      <c r="FD198" s="105"/>
      <c r="FE198" s="105"/>
      <c r="FF198" s="105"/>
      <c r="FG198" s="105"/>
      <c r="FH198" s="105"/>
      <c r="FI198" s="105"/>
      <c r="FJ198" s="105"/>
      <c r="FK198" s="105"/>
      <c r="FL198" s="105"/>
      <c r="FM198" s="105"/>
      <c r="FN198" s="105"/>
      <c r="FO198" s="105"/>
      <c r="FP198" s="105"/>
      <c r="FQ198" s="105"/>
      <c r="FR198" s="105"/>
      <c r="FS198" s="105"/>
      <c r="FT198" s="105"/>
      <c r="FU198" s="105"/>
      <c r="FV198" s="105"/>
      <c r="FW198" s="105"/>
      <c r="FX198" s="105"/>
      <c r="FY198" s="105"/>
      <c r="FZ198" s="105"/>
      <c r="GA198" s="105"/>
      <c r="GB198" s="105"/>
      <c r="GC198" s="105"/>
      <c r="GD198" s="105"/>
      <c r="GE198" s="105"/>
      <c r="GF198" s="105"/>
      <c r="GG198" s="105"/>
      <c r="GH198" s="105"/>
      <c r="GI198" s="105"/>
      <c r="GJ198" s="105"/>
      <c r="GK198" s="105"/>
      <c r="GL198" s="105"/>
      <c r="GM198" s="105"/>
      <c r="GN198" s="105"/>
      <c r="GO198" s="105"/>
      <c r="GP198" s="105"/>
      <c r="GQ198" s="105"/>
      <c r="GR198" s="105"/>
      <c r="GS198" s="105"/>
      <c r="GT198" s="105"/>
      <c r="GU198" s="105"/>
      <c r="GV198" s="105"/>
      <c r="GW198" s="105"/>
      <c r="GX198" s="105"/>
      <c r="GY198" s="105"/>
      <c r="GZ198" s="105"/>
      <c r="HA198" s="105"/>
      <c r="HB198" s="105"/>
      <c r="HC198" s="105"/>
      <c r="HD198" s="105"/>
      <c r="HE198" s="105"/>
      <c r="HF198" s="105"/>
      <c r="HG198" s="105"/>
      <c r="HH198" s="105"/>
      <c r="HI198" s="105"/>
      <c r="HJ198" s="105"/>
      <c r="HK198" s="105"/>
      <c r="HL198" s="105"/>
      <c r="HM198" s="105"/>
      <c r="HN198" s="105"/>
      <c r="HO198" s="105"/>
      <c r="HP198" s="105"/>
      <c r="HQ198" s="105"/>
      <c r="HR198" s="105"/>
      <c r="HS198" s="105"/>
      <c r="HT198" s="105"/>
      <c r="HU198" s="105"/>
      <c r="HV198" s="105"/>
      <c r="HW198" s="105"/>
      <c r="HX198" s="105"/>
      <c r="HY198" s="105"/>
      <c r="HZ198" s="105"/>
      <c r="IA198" s="105"/>
      <c r="IB198" s="105"/>
      <c r="IC198" s="105"/>
      <c r="ID198" s="105"/>
      <c r="IE198" s="105"/>
      <c r="IF198" s="105"/>
      <c r="IG198" s="105"/>
      <c r="IH198" s="105"/>
      <c r="II198" s="105"/>
      <c r="IJ198" s="105"/>
      <c r="IK198" s="105"/>
      <c r="IL198" s="105"/>
      <c r="IM198" s="105"/>
      <c r="IN198" s="105"/>
      <c r="IO198" s="105"/>
      <c r="IP198" s="105"/>
      <c r="IQ198" s="105"/>
      <c r="IR198" s="105"/>
      <c r="IS198" s="105"/>
      <c r="IT198" s="105"/>
      <c r="IU198" s="105"/>
      <c r="IV198" s="105"/>
    </row>
    <row r="199" spans="1:256" s="63" customFormat="1" ht="15.75">
      <c r="A199" s="239" t="s">
        <v>393</v>
      </c>
      <c r="B199" s="239" t="s">
        <v>89</v>
      </c>
      <c r="C199" s="239" t="s">
        <v>394</v>
      </c>
      <c r="D199" s="239" t="s">
        <v>380</v>
      </c>
      <c r="E199" s="239"/>
      <c r="F199" s="240" t="str">
        <f t="shared" si="25"/>
        <v>ぐ０５</v>
      </c>
      <c r="G199" s="239" t="str">
        <f t="shared" si="26"/>
        <v>久保侑暉</v>
      </c>
      <c r="H199" s="241" t="s">
        <v>381</v>
      </c>
      <c r="I199" s="241" t="s">
        <v>73</v>
      </c>
      <c r="J199" s="242">
        <v>1993</v>
      </c>
      <c r="K199" s="243">
        <v>30</v>
      </c>
      <c r="L199" s="240" t="str">
        <f>IF(G199="","",IF(COUNTIF($G$3:$G$618,G199)&gt;1,"2重登録","OK"))</f>
        <v>OK</v>
      </c>
      <c r="M199" s="239" t="s">
        <v>114</v>
      </c>
      <c r="N199" s="244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  <c r="CH199" s="105"/>
      <c r="CI199" s="105"/>
      <c r="CJ199" s="105"/>
      <c r="CK199" s="105"/>
      <c r="CL199" s="105"/>
      <c r="CM199" s="105"/>
      <c r="CN199" s="105"/>
      <c r="CO199" s="105"/>
      <c r="CP199" s="105"/>
      <c r="CQ199" s="105"/>
      <c r="CR199" s="105"/>
      <c r="CS199" s="105"/>
      <c r="CT199" s="105"/>
      <c r="CU199" s="105"/>
      <c r="CV199" s="105"/>
      <c r="CW199" s="105"/>
      <c r="CX199" s="105"/>
      <c r="CY199" s="105"/>
      <c r="CZ199" s="105"/>
      <c r="DA199" s="105"/>
      <c r="DB199" s="105"/>
      <c r="DC199" s="105"/>
      <c r="DD199" s="105"/>
      <c r="DE199" s="105"/>
      <c r="DF199" s="105"/>
      <c r="DG199" s="105"/>
      <c r="DH199" s="105"/>
      <c r="DI199" s="105"/>
      <c r="DJ199" s="105"/>
      <c r="DK199" s="105"/>
      <c r="DL199" s="105"/>
      <c r="DM199" s="105"/>
      <c r="DN199" s="105"/>
      <c r="DO199" s="105"/>
      <c r="DP199" s="105"/>
      <c r="DQ199" s="105"/>
      <c r="DR199" s="105"/>
      <c r="DS199" s="105"/>
      <c r="DT199" s="105"/>
      <c r="DU199" s="105"/>
      <c r="DV199" s="105"/>
      <c r="DW199" s="105"/>
      <c r="DX199" s="105"/>
      <c r="DY199" s="105"/>
      <c r="DZ199" s="105"/>
      <c r="EA199" s="105"/>
      <c r="EB199" s="105"/>
      <c r="EC199" s="105"/>
      <c r="ED199" s="105"/>
      <c r="EE199" s="105"/>
      <c r="EF199" s="105"/>
      <c r="EG199" s="105"/>
      <c r="EH199" s="105"/>
      <c r="EI199" s="105"/>
      <c r="EJ199" s="105"/>
      <c r="EK199" s="105"/>
      <c r="EL199" s="105"/>
      <c r="EM199" s="105"/>
      <c r="EN199" s="105"/>
      <c r="EO199" s="105"/>
      <c r="EP199" s="105"/>
      <c r="EQ199" s="105"/>
      <c r="ER199" s="105"/>
      <c r="ES199" s="105"/>
      <c r="ET199" s="105"/>
      <c r="EU199" s="105"/>
      <c r="EV199" s="105"/>
      <c r="EW199" s="105"/>
      <c r="EX199" s="105"/>
      <c r="EY199" s="105"/>
      <c r="EZ199" s="105"/>
      <c r="FA199" s="105"/>
      <c r="FB199" s="105"/>
      <c r="FC199" s="105"/>
      <c r="FD199" s="105"/>
      <c r="FE199" s="105"/>
      <c r="FF199" s="105"/>
      <c r="FG199" s="105"/>
      <c r="FH199" s="105"/>
      <c r="FI199" s="105"/>
      <c r="FJ199" s="105"/>
      <c r="FK199" s="105"/>
      <c r="FL199" s="105"/>
      <c r="FM199" s="105"/>
      <c r="FN199" s="105"/>
      <c r="FO199" s="105"/>
      <c r="FP199" s="105"/>
      <c r="FQ199" s="105"/>
      <c r="FR199" s="105"/>
      <c r="FS199" s="105"/>
      <c r="FT199" s="105"/>
      <c r="FU199" s="105"/>
      <c r="FV199" s="105"/>
      <c r="FW199" s="105"/>
      <c r="FX199" s="105"/>
      <c r="FY199" s="105"/>
      <c r="FZ199" s="105"/>
      <c r="GA199" s="105"/>
      <c r="GB199" s="105"/>
      <c r="GC199" s="105"/>
      <c r="GD199" s="105"/>
      <c r="GE199" s="105"/>
      <c r="GF199" s="105"/>
      <c r="GG199" s="105"/>
      <c r="GH199" s="105"/>
      <c r="GI199" s="105"/>
      <c r="GJ199" s="105"/>
      <c r="GK199" s="105"/>
      <c r="GL199" s="105"/>
      <c r="GM199" s="105"/>
      <c r="GN199" s="105"/>
      <c r="GO199" s="105"/>
      <c r="GP199" s="105"/>
      <c r="GQ199" s="105"/>
      <c r="GR199" s="105"/>
      <c r="GS199" s="105"/>
      <c r="GT199" s="105"/>
      <c r="GU199" s="105"/>
      <c r="GV199" s="105"/>
      <c r="GW199" s="105"/>
      <c r="GX199" s="105"/>
      <c r="GY199" s="105"/>
      <c r="GZ199" s="105"/>
      <c r="HA199" s="105"/>
      <c r="HB199" s="105"/>
      <c r="HC199" s="105"/>
      <c r="HD199" s="105"/>
      <c r="HE199" s="105"/>
      <c r="HF199" s="105"/>
      <c r="HG199" s="105"/>
      <c r="HH199" s="105"/>
      <c r="HI199" s="105"/>
      <c r="HJ199" s="105"/>
      <c r="HK199" s="105"/>
      <c r="HL199" s="105"/>
      <c r="HM199" s="105"/>
      <c r="HN199" s="105"/>
      <c r="HO199" s="105"/>
      <c r="HP199" s="105"/>
      <c r="HQ199" s="105"/>
      <c r="HR199" s="105"/>
      <c r="HS199" s="105"/>
      <c r="HT199" s="105"/>
      <c r="HU199" s="105"/>
      <c r="HV199" s="105"/>
      <c r="HW199" s="105"/>
      <c r="HX199" s="105"/>
      <c r="HY199" s="105"/>
      <c r="HZ199" s="105"/>
      <c r="IA199" s="105"/>
      <c r="IB199" s="105"/>
      <c r="IC199" s="105"/>
      <c r="ID199" s="105"/>
      <c r="IE199" s="105"/>
      <c r="IF199" s="105"/>
      <c r="IG199" s="105"/>
      <c r="IH199" s="105"/>
      <c r="II199" s="105"/>
      <c r="IJ199" s="105"/>
      <c r="IK199" s="105"/>
      <c r="IL199" s="105"/>
      <c r="IM199" s="105"/>
      <c r="IN199" s="105"/>
      <c r="IO199" s="105"/>
      <c r="IP199" s="105"/>
      <c r="IQ199" s="105"/>
      <c r="IR199" s="105"/>
      <c r="IS199" s="105"/>
      <c r="IT199" s="105"/>
      <c r="IU199" s="105"/>
      <c r="IV199" s="105"/>
    </row>
    <row r="200" spans="1:256" s="63" customFormat="1" ht="15.75">
      <c r="A200" s="239" t="s">
        <v>395</v>
      </c>
      <c r="B200" s="245" t="s">
        <v>396</v>
      </c>
      <c r="C200" s="239" t="s">
        <v>397</v>
      </c>
      <c r="D200" s="239" t="s">
        <v>380</v>
      </c>
      <c r="E200" s="245"/>
      <c r="F200" s="245" t="str">
        <f t="shared" si="25"/>
        <v>ぐ０６</v>
      </c>
      <c r="G200" s="239" t="str">
        <f t="shared" si="26"/>
        <v>井ノ口幹也</v>
      </c>
      <c r="H200" s="241" t="s">
        <v>381</v>
      </c>
      <c r="I200" s="241" t="s">
        <v>0</v>
      </c>
      <c r="J200" s="242">
        <v>1990</v>
      </c>
      <c r="K200" s="243">
        <v>33</v>
      </c>
      <c r="L200" s="240" t="str">
        <f aca="true" t="shared" si="27" ref="L200:L234">IF(G200="","",IF(COUNTIF($G$3:$G$604,G200)&gt;1,"2重登録","OK"))</f>
        <v>OK</v>
      </c>
      <c r="M200" s="246" t="s">
        <v>137</v>
      </c>
      <c r="N200" s="247"/>
      <c r="O200"/>
      <c r="P200"/>
      <c r="Q200"/>
      <c r="R200" s="248"/>
      <c r="S200" s="248"/>
      <c r="T200" s="248"/>
      <c r="U200" s="248"/>
      <c r="V200" s="248"/>
      <c r="W200" s="248"/>
      <c r="X200" s="249"/>
      <c r="Y200" s="249"/>
      <c r="Z200" s="249"/>
      <c r="AA200" s="249"/>
      <c r="AB200" s="249"/>
      <c r="AC200" s="249"/>
      <c r="AD200" s="249"/>
      <c r="AE200" s="249"/>
      <c r="AF200" s="249"/>
      <c r="AG200" s="249"/>
      <c r="AH200" s="249"/>
      <c r="AI200" s="249"/>
      <c r="AJ200" s="249"/>
      <c r="AK200" s="249"/>
      <c r="AL200" s="249"/>
      <c r="AM200" s="249"/>
      <c r="AN200" s="249"/>
      <c r="AO200" s="249"/>
      <c r="AP200" s="249"/>
      <c r="AQ200" s="249"/>
      <c r="AR200" s="249"/>
      <c r="AS200" s="249"/>
      <c r="AT200" s="249"/>
      <c r="AU200" s="249"/>
      <c r="AV200" s="249"/>
      <c r="AW200" s="249"/>
      <c r="AX200" s="249"/>
      <c r="AY200" s="249"/>
      <c r="AZ200" s="249"/>
      <c r="BA200" s="249"/>
      <c r="BB200" s="249"/>
      <c r="BC200" s="249"/>
      <c r="BD200" s="249"/>
      <c r="BE200" s="249"/>
      <c r="BF200" s="249"/>
      <c r="BG200" s="249"/>
      <c r="BH200" s="249"/>
      <c r="BI200" s="249"/>
      <c r="BJ200" s="249"/>
      <c r="BK200" s="249"/>
      <c r="BL200" s="249"/>
      <c r="BM200" s="249"/>
      <c r="BN200" s="249"/>
      <c r="BO200" s="250"/>
      <c r="BP200" s="250"/>
      <c r="BQ200" s="250"/>
      <c r="BR200" s="250"/>
      <c r="BS200" s="250"/>
      <c r="BT200" s="250"/>
      <c r="BU200" s="250"/>
      <c r="BV200" s="250"/>
      <c r="BW200" s="250"/>
      <c r="BX200" s="250"/>
      <c r="BY200" s="250"/>
      <c r="BZ200" s="250"/>
      <c r="CA200" s="250"/>
      <c r="CB200" s="250"/>
      <c r="CC200" s="250"/>
      <c r="CD200" s="250"/>
      <c r="CE200" s="250"/>
      <c r="CF200" s="250"/>
      <c r="CG200" s="250"/>
      <c r="CH200" s="250"/>
      <c r="CI200" s="250"/>
      <c r="CJ200" s="250"/>
      <c r="CK200" s="250"/>
      <c r="CL200" s="250"/>
      <c r="CM200" s="250"/>
      <c r="CN200" s="250"/>
      <c r="CO200" s="250"/>
      <c r="CP200" s="250"/>
      <c r="CQ200" s="250"/>
      <c r="CR200" s="250"/>
      <c r="CS200" s="250"/>
      <c r="CT200" s="250"/>
      <c r="CU200" s="250"/>
      <c r="CV200" s="250"/>
      <c r="CW200" s="250"/>
      <c r="CX200" s="250"/>
      <c r="CY200" s="250"/>
      <c r="CZ200" s="250"/>
      <c r="DA200" s="250"/>
      <c r="DB200" s="250"/>
      <c r="DC200" s="250"/>
      <c r="DD200" s="250"/>
      <c r="DE200" s="250"/>
      <c r="DF200" s="250"/>
      <c r="DG200" s="250"/>
      <c r="DH200" s="250"/>
      <c r="DI200" s="250"/>
      <c r="DJ200" s="250"/>
      <c r="DK200" s="250"/>
      <c r="DL200" s="250"/>
      <c r="DM200" s="250"/>
      <c r="DN200" s="250"/>
      <c r="DO200" s="250"/>
      <c r="DP200" s="250"/>
      <c r="DQ200" s="250"/>
      <c r="DR200" s="250"/>
      <c r="DS200" s="250"/>
      <c r="DT200" s="250"/>
      <c r="DU200" s="250"/>
      <c r="DV200" s="250"/>
      <c r="DW200" s="250"/>
      <c r="DX200" s="250"/>
      <c r="DY200" s="250"/>
      <c r="DZ200" s="250"/>
      <c r="EA200" s="250"/>
      <c r="EB200" s="250"/>
      <c r="EC200" s="250"/>
      <c r="ED200" s="250"/>
      <c r="EE200" s="250"/>
      <c r="EF200" s="250"/>
      <c r="EG200" s="250"/>
      <c r="EH200" s="250"/>
      <c r="EI200" s="250"/>
      <c r="EJ200" s="250"/>
      <c r="EK200" s="250"/>
      <c r="EL200" s="250"/>
      <c r="EM200" s="250"/>
      <c r="EN200" s="250"/>
      <c r="EO200" s="250"/>
      <c r="EP200" s="250"/>
      <c r="EQ200" s="250"/>
      <c r="ER200" s="250"/>
      <c r="ES200" s="250"/>
      <c r="ET200" s="250"/>
      <c r="EU200" s="250"/>
      <c r="EV200" s="250"/>
      <c r="EW200" s="250"/>
      <c r="EX200" s="250"/>
      <c r="EY200" s="250"/>
      <c r="EZ200" s="250"/>
      <c r="FA200" s="250"/>
      <c r="FB200" s="250"/>
      <c r="FC200" s="250"/>
      <c r="FD200" s="250"/>
      <c r="FE200" s="250"/>
      <c r="FF200" s="250"/>
      <c r="FG200" s="250"/>
      <c r="FH200" s="250"/>
      <c r="FI200" s="250"/>
      <c r="FJ200" s="250"/>
      <c r="FK200" s="250"/>
      <c r="FL200" s="250"/>
      <c r="FM200" s="250"/>
      <c r="FN200" s="250"/>
      <c r="FO200" s="250"/>
      <c r="FP200" s="250"/>
      <c r="FQ200" s="250"/>
      <c r="FR200" s="250"/>
      <c r="FS200" s="250"/>
      <c r="FT200" s="250"/>
      <c r="FU200" s="250"/>
      <c r="FV200" s="250"/>
      <c r="FW200" s="250"/>
      <c r="FX200" s="250"/>
      <c r="FY200" s="250"/>
      <c r="FZ200" s="250"/>
      <c r="GA200" s="250"/>
      <c r="GB200" s="250"/>
      <c r="GC200" s="250"/>
      <c r="GD200" s="250"/>
      <c r="GE200" s="250"/>
      <c r="GF200" s="250"/>
      <c r="GG200" s="250"/>
      <c r="GH200" s="250"/>
      <c r="GI200" s="250"/>
      <c r="GJ200" s="250"/>
      <c r="GK200" s="250"/>
      <c r="GL200" s="250"/>
      <c r="GM200" s="250"/>
      <c r="GN200" s="250"/>
      <c r="GO200" s="250"/>
      <c r="GP200" s="250"/>
      <c r="GQ200" s="250"/>
      <c r="GR200" s="250"/>
      <c r="GS200" s="250"/>
      <c r="GT200" s="250"/>
      <c r="GU200" s="250"/>
      <c r="GV200" s="250"/>
      <c r="GW200" s="250"/>
      <c r="GX200" s="250"/>
      <c r="GY200" s="250"/>
      <c r="GZ200" s="250"/>
      <c r="HA200" s="250"/>
      <c r="HB200" s="250"/>
      <c r="HC200" s="250"/>
      <c r="HD200" s="250"/>
      <c r="HE200" s="250"/>
      <c r="HF200" s="250"/>
      <c r="HG200" s="250"/>
      <c r="HH200" s="250"/>
      <c r="HI200" s="250"/>
      <c r="HJ200" s="250"/>
      <c r="HK200" s="250"/>
      <c r="HL200" s="250"/>
      <c r="HM200" s="250"/>
      <c r="HN200" s="250"/>
      <c r="HO200" s="250"/>
      <c r="HP200" s="250"/>
      <c r="HQ200" s="250"/>
      <c r="HR200" s="250"/>
      <c r="HS200" s="250"/>
      <c r="HT200" s="250"/>
      <c r="HU200" s="250"/>
      <c r="HV200" s="250"/>
      <c r="HW200" s="250"/>
      <c r="HX200" s="250"/>
      <c r="HY200" s="250"/>
      <c r="HZ200" s="250"/>
      <c r="IA200" s="250"/>
      <c r="IB200" s="250"/>
      <c r="IC200" s="250"/>
      <c r="ID200" s="250"/>
      <c r="IE200" s="250"/>
      <c r="IF200" s="250"/>
      <c r="IG200" s="250"/>
      <c r="IH200" s="250"/>
      <c r="II200" s="250"/>
      <c r="IJ200" s="250"/>
      <c r="IK200" s="250"/>
      <c r="IL200" s="250"/>
      <c r="IM200" s="250"/>
      <c r="IN200" s="250"/>
      <c r="IO200" s="250"/>
      <c r="IP200" s="250"/>
      <c r="IQ200" s="250"/>
      <c r="IR200" s="250"/>
      <c r="IS200" s="250"/>
      <c r="IT200" s="250"/>
      <c r="IU200" s="250"/>
      <c r="IV200" s="250"/>
    </row>
    <row r="201" spans="1:256" s="66" customFormat="1" ht="15.75">
      <c r="A201" s="245" t="s">
        <v>398</v>
      </c>
      <c r="B201" s="245" t="s">
        <v>399</v>
      </c>
      <c r="C201" s="245" t="s">
        <v>400</v>
      </c>
      <c r="D201" s="245" t="s">
        <v>380</v>
      </c>
      <c r="E201" s="245"/>
      <c r="F201" s="245" t="s">
        <v>398</v>
      </c>
      <c r="G201" s="245" t="s">
        <v>401</v>
      </c>
      <c r="H201" s="245" t="s">
        <v>381</v>
      </c>
      <c r="I201" s="245" t="s">
        <v>8</v>
      </c>
      <c r="J201" s="245">
        <v>1988</v>
      </c>
      <c r="K201" s="245">
        <v>35</v>
      </c>
      <c r="L201" s="240" t="str">
        <f t="shared" si="27"/>
        <v>OK</v>
      </c>
      <c r="M201" s="245" t="s">
        <v>112</v>
      </c>
      <c r="N201" s="247"/>
      <c r="O201"/>
      <c r="P201"/>
      <c r="Q201"/>
      <c r="R201" s="248"/>
      <c r="S201" s="248"/>
      <c r="T201" s="248"/>
      <c r="U201" s="248"/>
      <c r="V201" s="248"/>
      <c r="W201" s="248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5.75">
      <c r="A202" s="245" t="s">
        <v>402</v>
      </c>
      <c r="B202" s="245" t="s">
        <v>5</v>
      </c>
      <c r="C202" s="245" t="s">
        <v>77</v>
      </c>
      <c r="D202" s="245" t="s">
        <v>380</v>
      </c>
      <c r="E202" s="245"/>
      <c r="F202" s="245" t="s">
        <v>402</v>
      </c>
      <c r="G202" s="245" t="s">
        <v>403</v>
      </c>
      <c r="H202" s="245" t="s">
        <v>381</v>
      </c>
      <c r="I202" s="245" t="s">
        <v>8</v>
      </c>
      <c r="J202" s="245">
        <v>1990</v>
      </c>
      <c r="K202" s="245">
        <v>33</v>
      </c>
      <c r="L202" s="240" t="str">
        <f t="shared" si="27"/>
        <v>OK</v>
      </c>
      <c r="M202" s="245" t="s">
        <v>125</v>
      </c>
      <c r="N202" s="247"/>
      <c r="O202"/>
      <c r="P202"/>
      <c r="Q202"/>
      <c r="R202" s="248"/>
      <c r="S202" s="248"/>
      <c r="T202" s="248"/>
      <c r="U202" s="248"/>
      <c r="V202" s="248"/>
      <c r="W202" s="248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s="66" customFormat="1" ht="15.75">
      <c r="A203" s="245" t="s">
        <v>404</v>
      </c>
      <c r="B203" s="245" t="s">
        <v>405</v>
      </c>
      <c r="C203" s="245" t="s">
        <v>79</v>
      </c>
      <c r="D203" s="245" t="s">
        <v>380</v>
      </c>
      <c r="E203" s="245"/>
      <c r="F203" s="245" t="s">
        <v>404</v>
      </c>
      <c r="G203" s="245" t="s">
        <v>406</v>
      </c>
      <c r="H203" s="245" t="s">
        <v>381</v>
      </c>
      <c r="I203" s="245" t="s">
        <v>8</v>
      </c>
      <c r="J203" s="245">
        <v>1976</v>
      </c>
      <c r="K203" s="245">
        <v>47</v>
      </c>
      <c r="L203" s="240" t="str">
        <f t="shared" si="27"/>
        <v>OK</v>
      </c>
      <c r="M203" s="245" t="s">
        <v>112</v>
      </c>
      <c r="N203" s="247"/>
      <c r="O203"/>
      <c r="P203"/>
      <c r="Q203"/>
      <c r="R203" s="248"/>
      <c r="S203" s="248"/>
      <c r="T203" s="248"/>
      <c r="U203" s="248"/>
      <c r="V203" s="248"/>
      <c r="W203" s="248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s="66" customFormat="1" ht="15.75">
      <c r="A204" s="245" t="s">
        <v>407</v>
      </c>
      <c r="B204" s="245" t="s">
        <v>124</v>
      </c>
      <c r="C204" s="245" t="s">
        <v>408</v>
      </c>
      <c r="D204" s="245" t="s">
        <v>380</v>
      </c>
      <c r="E204" s="245"/>
      <c r="F204" s="245" t="s">
        <v>407</v>
      </c>
      <c r="G204" s="245" t="s">
        <v>409</v>
      </c>
      <c r="H204" s="245" t="s">
        <v>381</v>
      </c>
      <c r="I204" s="245" t="s">
        <v>8</v>
      </c>
      <c r="J204" s="245">
        <v>1982</v>
      </c>
      <c r="K204" s="245">
        <v>41</v>
      </c>
      <c r="L204" s="240" t="str">
        <f t="shared" si="27"/>
        <v>OK</v>
      </c>
      <c r="M204" s="245" t="s">
        <v>112</v>
      </c>
      <c r="N204" s="247"/>
      <c r="O204"/>
      <c r="P204"/>
      <c r="Q204"/>
      <c r="R204" s="248"/>
      <c r="S204" s="248"/>
      <c r="T204" s="248"/>
      <c r="U204" s="248"/>
      <c r="V204" s="248"/>
      <c r="W204" s="248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5.75">
      <c r="A205" s="245" t="s">
        <v>410</v>
      </c>
      <c r="B205" s="245" t="s">
        <v>411</v>
      </c>
      <c r="C205" s="245" t="s">
        <v>412</v>
      </c>
      <c r="D205" s="245" t="s">
        <v>380</v>
      </c>
      <c r="E205" s="245"/>
      <c r="F205" s="245" t="s">
        <v>410</v>
      </c>
      <c r="G205" s="245" t="s">
        <v>413</v>
      </c>
      <c r="H205" s="245" t="s">
        <v>381</v>
      </c>
      <c r="I205" s="245" t="s">
        <v>8</v>
      </c>
      <c r="J205" s="245">
        <v>1990</v>
      </c>
      <c r="K205" s="245">
        <v>32</v>
      </c>
      <c r="L205" s="240" t="str">
        <f t="shared" si="27"/>
        <v>OK</v>
      </c>
      <c r="M205" s="245" t="s">
        <v>113</v>
      </c>
      <c r="N205" s="247"/>
      <c r="O205"/>
      <c r="P205"/>
      <c r="Q205"/>
      <c r="R205" s="248"/>
      <c r="S205" s="248"/>
      <c r="T205" s="248"/>
      <c r="U205" s="248"/>
      <c r="V205" s="248"/>
      <c r="W205" s="248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5.75">
      <c r="A206" s="245" t="s">
        <v>414</v>
      </c>
      <c r="B206" s="245" t="s">
        <v>184</v>
      </c>
      <c r="C206" s="245" t="s">
        <v>415</v>
      </c>
      <c r="D206" s="245" t="s">
        <v>380</v>
      </c>
      <c r="E206" s="245"/>
      <c r="F206" s="245" t="s">
        <v>414</v>
      </c>
      <c r="G206" s="245" t="s">
        <v>416</v>
      </c>
      <c r="H206" s="245" t="s">
        <v>381</v>
      </c>
      <c r="I206" s="245" t="s">
        <v>8</v>
      </c>
      <c r="J206" s="245">
        <v>1979</v>
      </c>
      <c r="K206" s="245">
        <v>44</v>
      </c>
      <c r="L206" s="240" t="str">
        <f t="shared" si="27"/>
        <v>OK</v>
      </c>
      <c r="M206" s="245" t="s">
        <v>114</v>
      </c>
      <c r="N206" s="247"/>
      <c r="O206"/>
      <c r="P206"/>
      <c r="Q206"/>
      <c r="R206" s="248"/>
      <c r="S206" s="248"/>
      <c r="T206" s="248"/>
      <c r="U206" s="248"/>
      <c r="V206" s="248"/>
      <c r="W206" s="248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s="64" customFormat="1" ht="15.75">
      <c r="A207" s="245" t="s">
        <v>417</v>
      </c>
      <c r="B207" s="245" t="s">
        <v>418</v>
      </c>
      <c r="C207" s="245" t="s">
        <v>419</v>
      </c>
      <c r="D207" s="245" t="s">
        <v>380</v>
      </c>
      <c r="E207" s="245"/>
      <c r="F207" s="245" t="s">
        <v>417</v>
      </c>
      <c r="G207" s="245" t="s">
        <v>420</v>
      </c>
      <c r="H207" s="245" t="s">
        <v>381</v>
      </c>
      <c r="I207" s="245" t="s">
        <v>8</v>
      </c>
      <c r="J207" s="245">
        <v>1982</v>
      </c>
      <c r="K207" s="245">
        <v>41</v>
      </c>
      <c r="L207" s="240" t="str">
        <f t="shared" si="27"/>
        <v>OK</v>
      </c>
      <c r="M207" s="245" t="s">
        <v>103</v>
      </c>
      <c r="N207" s="247"/>
      <c r="O207"/>
      <c r="P207"/>
      <c r="Q207"/>
      <c r="R207" s="248"/>
      <c r="S207" s="248"/>
      <c r="T207" s="248"/>
      <c r="U207" s="248"/>
      <c r="V207" s="248"/>
      <c r="W207" s="248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s="64" customFormat="1" ht="15.75">
      <c r="A208" s="245" t="s">
        <v>421</v>
      </c>
      <c r="B208" s="245" t="s">
        <v>92</v>
      </c>
      <c r="C208" s="245" t="s">
        <v>422</v>
      </c>
      <c r="D208" s="245" t="s">
        <v>380</v>
      </c>
      <c r="E208" s="245"/>
      <c r="F208" s="245" t="s">
        <v>421</v>
      </c>
      <c r="G208" s="245" t="s">
        <v>423</v>
      </c>
      <c r="H208" s="245" t="s">
        <v>381</v>
      </c>
      <c r="I208" s="245" t="s">
        <v>8</v>
      </c>
      <c r="J208" s="245">
        <v>1993</v>
      </c>
      <c r="K208" s="245">
        <v>30</v>
      </c>
      <c r="L208" s="240" t="str">
        <f t="shared" si="27"/>
        <v>OK</v>
      </c>
      <c r="M208" s="245" t="s">
        <v>114</v>
      </c>
      <c r="N208" s="247"/>
      <c r="O208"/>
      <c r="P208"/>
      <c r="Q208"/>
      <c r="R208" s="248"/>
      <c r="S208" s="248"/>
      <c r="T208" s="248"/>
      <c r="U208" s="248"/>
      <c r="V208" s="248"/>
      <c r="W208" s="24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s="64" customFormat="1" ht="15.75">
      <c r="A209" s="245" t="s">
        <v>424</v>
      </c>
      <c r="B209" s="245" t="s">
        <v>425</v>
      </c>
      <c r="C209" s="245" t="s">
        <v>426</v>
      </c>
      <c r="D209" s="245" t="s">
        <v>380</v>
      </c>
      <c r="E209" s="245"/>
      <c r="F209" s="245" t="s">
        <v>424</v>
      </c>
      <c r="G209" s="245" t="s">
        <v>427</v>
      </c>
      <c r="H209" s="245" t="s">
        <v>381</v>
      </c>
      <c r="I209" s="245" t="s">
        <v>8</v>
      </c>
      <c r="J209" s="245">
        <v>1992</v>
      </c>
      <c r="K209" s="245">
        <v>31</v>
      </c>
      <c r="L209" s="240" t="str">
        <f t="shared" si="27"/>
        <v>OK</v>
      </c>
      <c r="M209" s="245" t="s">
        <v>127</v>
      </c>
      <c r="N209" s="247"/>
      <c r="O209"/>
      <c r="P209"/>
      <c r="Q209"/>
      <c r="R209" s="248"/>
      <c r="S209" s="248"/>
      <c r="T209" s="248"/>
      <c r="U209" s="248"/>
      <c r="V209" s="248"/>
      <c r="W209" s="248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s="64" customFormat="1" ht="15.75">
      <c r="A210" s="245" t="s">
        <v>428</v>
      </c>
      <c r="B210" s="245" t="s">
        <v>429</v>
      </c>
      <c r="C210" s="245" t="s">
        <v>430</v>
      </c>
      <c r="D210" s="245" t="s">
        <v>380</v>
      </c>
      <c r="E210" s="245"/>
      <c r="F210" s="245" t="s">
        <v>428</v>
      </c>
      <c r="G210" s="245" t="s">
        <v>431</v>
      </c>
      <c r="H210" s="245" t="s">
        <v>381</v>
      </c>
      <c r="I210" s="245" t="s">
        <v>8</v>
      </c>
      <c r="J210" s="245">
        <v>1987</v>
      </c>
      <c r="K210" s="245">
        <v>36</v>
      </c>
      <c r="L210" s="240" t="str">
        <f t="shared" si="27"/>
        <v>OK</v>
      </c>
      <c r="M210" s="245" t="s">
        <v>113</v>
      </c>
      <c r="N210" s="247"/>
      <c r="O210"/>
      <c r="P210"/>
      <c r="Q210"/>
      <c r="R210" s="248"/>
      <c r="S210" s="248"/>
      <c r="T210" s="248"/>
      <c r="U210" s="248"/>
      <c r="V210" s="248"/>
      <c r="W210" s="248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s="64" customFormat="1" ht="15.75">
      <c r="A211" s="245" t="s">
        <v>432</v>
      </c>
      <c r="B211" s="245" t="s">
        <v>433</v>
      </c>
      <c r="C211" s="245" t="s">
        <v>434</v>
      </c>
      <c r="D211" s="245" t="s">
        <v>380</v>
      </c>
      <c r="E211" s="245"/>
      <c r="F211" s="245" t="s">
        <v>432</v>
      </c>
      <c r="G211" s="245" t="s">
        <v>435</v>
      </c>
      <c r="H211" s="245" t="s">
        <v>381</v>
      </c>
      <c r="I211" s="245" t="s">
        <v>8</v>
      </c>
      <c r="J211" s="245">
        <v>1997</v>
      </c>
      <c r="K211" s="245">
        <v>26</v>
      </c>
      <c r="L211" s="240" t="str">
        <f t="shared" si="27"/>
        <v>OK</v>
      </c>
      <c r="M211" s="245" t="s">
        <v>114</v>
      </c>
      <c r="N211" s="247"/>
      <c r="O211"/>
      <c r="P211"/>
      <c r="Q211"/>
      <c r="R211" s="248"/>
      <c r="S211" s="248"/>
      <c r="T211" s="248"/>
      <c r="U211" s="248"/>
      <c r="V211" s="248"/>
      <c r="W211" s="248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s="64" customFormat="1" ht="15.75">
      <c r="A212" s="245" t="s">
        <v>436</v>
      </c>
      <c r="B212" s="245" t="s">
        <v>84</v>
      </c>
      <c r="C212" s="245" t="s">
        <v>437</v>
      </c>
      <c r="D212" s="245" t="s">
        <v>380</v>
      </c>
      <c r="E212" s="245"/>
      <c r="F212" s="245" t="s">
        <v>436</v>
      </c>
      <c r="G212" s="245" t="s">
        <v>438</v>
      </c>
      <c r="H212" s="245" t="s">
        <v>381</v>
      </c>
      <c r="I212" s="245" t="s">
        <v>8</v>
      </c>
      <c r="J212" s="245">
        <v>1977</v>
      </c>
      <c r="K212" s="245">
        <v>46</v>
      </c>
      <c r="L212" s="240" t="str">
        <f t="shared" si="27"/>
        <v>OK</v>
      </c>
      <c r="M212" s="245" t="s">
        <v>114</v>
      </c>
      <c r="N212" s="247"/>
      <c r="O212"/>
      <c r="P212"/>
      <c r="Q212"/>
      <c r="R212" s="248"/>
      <c r="S212" s="248"/>
      <c r="T212" s="248"/>
      <c r="U212" s="248"/>
      <c r="V212" s="248"/>
      <c r="W212" s="248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s="64" customFormat="1" ht="15.75">
      <c r="A213" s="245" t="s">
        <v>439</v>
      </c>
      <c r="B213" s="245" t="s">
        <v>86</v>
      </c>
      <c r="C213" s="245" t="s">
        <v>440</v>
      </c>
      <c r="D213" s="245" t="s">
        <v>380</v>
      </c>
      <c r="E213" s="245"/>
      <c r="F213" s="245" t="s">
        <v>439</v>
      </c>
      <c r="G213" s="245" t="s">
        <v>441</v>
      </c>
      <c r="H213" s="245" t="s">
        <v>381</v>
      </c>
      <c r="I213" s="245" t="s">
        <v>8</v>
      </c>
      <c r="J213" s="245">
        <v>1986</v>
      </c>
      <c r="K213" s="245">
        <v>37</v>
      </c>
      <c r="L213" s="240" t="str">
        <f t="shared" si="27"/>
        <v>OK</v>
      </c>
      <c r="M213" s="245" t="s">
        <v>112</v>
      </c>
      <c r="N213" s="247"/>
      <c r="O213"/>
      <c r="P213"/>
      <c r="Q213"/>
      <c r="R213" s="248"/>
      <c r="S213" s="248"/>
      <c r="T213" s="248"/>
      <c r="U213" s="248"/>
      <c r="V213" s="248"/>
      <c r="W213" s="248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s="64" customFormat="1" ht="15.75">
      <c r="A214" s="245" t="s">
        <v>442</v>
      </c>
      <c r="B214" s="245" t="s">
        <v>445</v>
      </c>
      <c r="C214" s="245" t="s">
        <v>446</v>
      </c>
      <c r="D214" s="245" t="s">
        <v>380</v>
      </c>
      <c r="E214" s="245"/>
      <c r="F214" s="245" t="s">
        <v>442</v>
      </c>
      <c r="G214" s="245" t="s">
        <v>447</v>
      </c>
      <c r="H214" s="245" t="s">
        <v>381</v>
      </c>
      <c r="I214" s="245" t="s">
        <v>8</v>
      </c>
      <c r="J214" s="245">
        <v>1975</v>
      </c>
      <c r="K214" s="245">
        <v>47</v>
      </c>
      <c r="L214" s="240" t="str">
        <f t="shared" si="27"/>
        <v>OK</v>
      </c>
      <c r="M214" s="245" t="s">
        <v>103</v>
      </c>
      <c r="N214" s="247"/>
      <c r="O214"/>
      <c r="P214"/>
      <c r="Q214"/>
      <c r="R214" s="248"/>
      <c r="S214" s="248"/>
      <c r="T214" s="248"/>
      <c r="U214" s="248"/>
      <c r="V214" s="248"/>
      <c r="W214" s="248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s="64" customFormat="1" ht="15.75">
      <c r="A215" s="245" t="s">
        <v>444</v>
      </c>
      <c r="B215" s="245" t="s">
        <v>449</v>
      </c>
      <c r="C215" s="245" t="s">
        <v>450</v>
      </c>
      <c r="D215" s="245" t="s">
        <v>380</v>
      </c>
      <c r="E215" s="245"/>
      <c r="F215" s="245" t="s">
        <v>444</v>
      </c>
      <c r="G215" s="245" t="s">
        <v>451</v>
      </c>
      <c r="H215" s="245" t="s">
        <v>381</v>
      </c>
      <c r="I215" s="245" t="s">
        <v>8</v>
      </c>
      <c r="J215" s="245">
        <v>1980</v>
      </c>
      <c r="K215" s="245">
        <v>43</v>
      </c>
      <c r="L215" s="240" t="str">
        <f t="shared" si="27"/>
        <v>OK</v>
      </c>
      <c r="M215" s="245" t="s">
        <v>452</v>
      </c>
      <c r="N215" s="247"/>
      <c r="O215"/>
      <c r="P215"/>
      <c r="Q215"/>
      <c r="R215" s="248"/>
      <c r="S215" s="248"/>
      <c r="T215" s="248"/>
      <c r="U215" s="248"/>
      <c r="V215" s="248"/>
      <c r="W215" s="248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s="64" customFormat="1" ht="15.75">
      <c r="A216" s="245" t="s">
        <v>448</v>
      </c>
      <c r="B216" s="245" t="s">
        <v>454</v>
      </c>
      <c r="C216" s="245" t="s">
        <v>455</v>
      </c>
      <c r="D216" s="245" t="s">
        <v>380</v>
      </c>
      <c r="E216" s="245"/>
      <c r="F216" s="245" t="s">
        <v>448</v>
      </c>
      <c r="G216" s="245" t="s">
        <v>456</v>
      </c>
      <c r="H216" s="245" t="s">
        <v>381</v>
      </c>
      <c r="I216" s="245" t="s">
        <v>8</v>
      </c>
      <c r="J216" s="245">
        <v>1987</v>
      </c>
      <c r="K216" s="245">
        <v>36</v>
      </c>
      <c r="L216" s="240" t="str">
        <f t="shared" si="27"/>
        <v>OK</v>
      </c>
      <c r="M216" s="245" t="s">
        <v>452</v>
      </c>
      <c r="N216" s="247"/>
      <c r="O216"/>
      <c r="P216"/>
      <c r="Q216"/>
      <c r="R216" s="248"/>
      <c r="S216" s="248"/>
      <c r="T216" s="248"/>
      <c r="U216" s="248"/>
      <c r="V216" s="248"/>
      <c r="W216" s="248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s="64" customFormat="1" ht="15.75">
      <c r="A217" s="245" t="s">
        <v>453</v>
      </c>
      <c r="B217" s="245" t="s">
        <v>823</v>
      </c>
      <c r="C217" s="245" t="s">
        <v>824</v>
      </c>
      <c r="D217" s="245" t="s">
        <v>380</v>
      </c>
      <c r="E217"/>
      <c r="F217" s="245" t="s">
        <v>453</v>
      </c>
      <c r="G217" s="245" t="s">
        <v>825</v>
      </c>
      <c r="H217" s="245" t="s">
        <v>381</v>
      </c>
      <c r="I217" s="245" t="s">
        <v>8</v>
      </c>
      <c r="J217" s="245">
        <v>1995</v>
      </c>
      <c r="K217" s="245">
        <v>28</v>
      </c>
      <c r="L217" s="240" t="str">
        <f t="shared" si="27"/>
        <v>OK</v>
      </c>
      <c r="M217" s="245" t="s">
        <v>103</v>
      </c>
      <c r="N217" s="247"/>
      <c r="O217"/>
      <c r="P217"/>
      <c r="Q217"/>
      <c r="R217" s="248"/>
      <c r="S217" s="248"/>
      <c r="T217" s="248"/>
      <c r="U217" s="248"/>
      <c r="V217" s="248"/>
      <c r="W217" s="248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s="64" customFormat="1" ht="15.75">
      <c r="A218" s="245" t="s">
        <v>457</v>
      </c>
      <c r="B218" s="245" t="s">
        <v>463</v>
      </c>
      <c r="C218" s="245" t="s">
        <v>464</v>
      </c>
      <c r="D218" s="245" t="s">
        <v>380</v>
      </c>
      <c r="E218" s="245"/>
      <c r="F218" s="245" t="s">
        <v>457</v>
      </c>
      <c r="G218" s="245" t="s">
        <v>465</v>
      </c>
      <c r="H218" s="245" t="s">
        <v>381</v>
      </c>
      <c r="I218" s="245" t="s">
        <v>8</v>
      </c>
      <c r="J218" s="245">
        <v>1991</v>
      </c>
      <c r="K218" s="245">
        <v>32</v>
      </c>
      <c r="L218" s="240" t="str">
        <f t="shared" si="27"/>
        <v>OK</v>
      </c>
      <c r="M218" s="245" t="s">
        <v>112</v>
      </c>
      <c r="N218" s="247"/>
      <c r="O218"/>
      <c r="P218"/>
      <c r="Q218"/>
      <c r="R218" s="248"/>
      <c r="S218" s="248"/>
      <c r="T218" s="248"/>
      <c r="U218" s="248"/>
      <c r="V218" s="248"/>
      <c r="W218" s="24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s="64" customFormat="1" ht="15.75">
      <c r="A219" s="245" t="s">
        <v>458</v>
      </c>
      <c r="B219" s="245" t="s">
        <v>467</v>
      </c>
      <c r="C219" s="245" t="s">
        <v>468</v>
      </c>
      <c r="D219" s="245" t="s">
        <v>380</v>
      </c>
      <c r="E219" s="245"/>
      <c r="F219" s="245" t="s">
        <v>458</v>
      </c>
      <c r="G219" s="245" t="s">
        <v>469</v>
      </c>
      <c r="H219" s="245" t="s">
        <v>381</v>
      </c>
      <c r="I219" s="245" t="s">
        <v>8</v>
      </c>
      <c r="J219" s="245">
        <v>1996</v>
      </c>
      <c r="K219" s="245">
        <v>27</v>
      </c>
      <c r="L219" s="240" t="str">
        <f t="shared" si="27"/>
        <v>OK</v>
      </c>
      <c r="M219" s="245" t="s">
        <v>112</v>
      </c>
      <c r="N219" s="247"/>
      <c r="O219"/>
      <c r="P219"/>
      <c r="Q219"/>
      <c r="R219" s="248"/>
      <c r="S219" s="248"/>
      <c r="T219" s="248"/>
      <c r="U219" s="248"/>
      <c r="V219" s="248"/>
      <c r="W219" s="248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s="64" customFormat="1" ht="15.75">
      <c r="A220" s="245" t="s">
        <v>459</v>
      </c>
      <c r="B220" s="245" t="s">
        <v>82</v>
      </c>
      <c r="C220" s="245" t="s">
        <v>471</v>
      </c>
      <c r="D220" s="245" t="s">
        <v>380</v>
      </c>
      <c r="E220" s="245"/>
      <c r="F220" s="245" t="s">
        <v>459</v>
      </c>
      <c r="G220" s="245" t="s">
        <v>472</v>
      </c>
      <c r="H220" s="245" t="s">
        <v>381</v>
      </c>
      <c r="I220" s="245" t="s">
        <v>8</v>
      </c>
      <c r="J220" s="245">
        <v>1991</v>
      </c>
      <c r="K220" s="245">
        <v>32</v>
      </c>
      <c r="L220" s="240" t="str">
        <f t="shared" si="27"/>
        <v>OK</v>
      </c>
      <c r="M220" s="245" t="s">
        <v>112</v>
      </c>
      <c r="N220"/>
      <c r="O220"/>
      <c r="P220"/>
      <c r="Q220"/>
      <c r="R220" s="248"/>
      <c r="S220" s="248"/>
      <c r="T220" s="248"/>
      <c r="U220" s="248"/>
      <c r="V220" s="248"/>
      <c r="W220" s="248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s="64" customFormat="1" ht="15.75">
      <c r="A221" s="245" t="s">
        <v>460</v>
      </c>
      <c r="B221" s="245" t="s">
        <v>96</v>
      </c>
      <c r="C221" s="245" t="s">
        <v>97</v>
      </c>
      <c r="D221" s="245" t="s">
        <v>380</v>
      </c>
      <c r="E221" s="245"/>
      <c r="F221" s="245" t="s">
        <v>460</v>
      </c>
      <c r="G221" s="245" t="s">
        <v>475</v>
      </c>
      <c r="H221" s="245" t="s">
        <v>381</v>
      </c>
      <c r="I221" s="245" t="s">
        <v>8</v>
      </c>
      <c r="J221" s="245">
        <v>1985</v>
      </c>
      <c r="K221" s="245">
        <v>37</v>
      </c>
      <c r="L221" s="240" t="str">
        <f t="shared" si="27"/>
        <v>OK</v>
      </c>
      <c r="M221" s="251" t="s">
        <v>137</v>
      </c>
      <c r="N221"/>
      <c r="O221"/>
      <c r="P221"/>
      <c r="Q221"/>
      <c r="R221" s="248"/>
      <c r="S221" s="248"/>
      <c r="T221" s="248"/>
      <c r="U221" s="248"/>
      <c r="V221" s="248"/>
      <c r="W221" s="248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s="64" customFormat="1" ht="15.75">
      <c r="A222" s="245" t="s">
        <v>462</v>
      </c>
      <c r="B222" s="245" t="s">
        <v>102</v>
      </c>
      <c r="C222" s="245" t="s">
        <v>476</v>
      </c>
      <c r="D222" s="245" t="s">
        <v>380</v>
      </c>
      <c r="E222" s="245"/>
      <c r="F222" s="245" t="s">
        <v>462</v>
      </c>
      <c r="G222" s="245" t="s">
        <v>477</v>
      </c>
      <c r="H222" s="245" t="s">
        <v>381</v>
      </c>
      <c r="I222" s="245" t="s">
        <v>8</v>
      </c>
      <c r="J222" s="245">
        <v>1993</v>
      </c>
      <c r="K222" s="245">
        <v>30</v>
      </c>
      <c r="L222" s="240" t="str">
        <f t="shared" si="27"/>
        <v>OK</v>
      </c>
      <c r="M222" s="245" t="s">
        <v>478</v>
      </c>
      <c r="N222"/>
      <c r="O222"/>
      <c r="P222"/>
      <c r="Q222"/>
      <c r="R222" s="248"/>
      <c r="S222" s="248"/>
      <c r="T222" s="248"/>
      <c r="U222" s="248"/>
      <c r="V222" s="248"/>
      <c r="W222" s="248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s="64" customFormat="1" ht="15.75">
      <c r="A223" s="245" t="s">
        <v>466</v>
      </c>
      <c r="B223" s="245" t="s">
        <v>826</v>
      </c>
      <c r="C223" s="245" t="s">
        <v>827</v>
      </c>
      <c r="D223" s="245" t="s">
        <v>380</v>
      </c>
      <c r="E223"/>
      <c r="F223" s="245" t="s">
        <v>466</v>
      </c>
      <c r="G223" s="245" t="s">
        <v>828</v>
      </c>
      <c r="H223" s="245" t="s">
        <v>381</v>
      </c>
      <c r="I223" s="245" t="s">
        <v>8</v>
      </c>
      <c r="J223" s="245">
        <v>1991</v>
      </c>
      <c r="K223" s="245">
        <v>32</v>
      </c>
      <c r="L223" s="240" t="str">
        <f t="shared" si="27"/>
        <v>OK</v>
      </c>
      <c r="M223" s="245" t="s">
        <v>125</v>
      </c>
      <c r="N223"/>
      <c r="O223"/>
      <c r="P223"/>
      <c r="Q223"/>
      <c r="R223" s="248"/>
      <c r="S223" s="248"/>
      <c r="T223" s="248"/>
      <c r="U223" s="248"/>
      <c r="V223" s="248"/>
      <c r="W223" s="248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s="64" customFormat="1" ht="15.75">
      <c r="A224" s="245" t="s">
        <v>470</v>
      </c>
      <c r="B224" s="245" t="s">
        <v>829</v>
      </c>
      <c r="C224" s="245" t="s">
        <v>830</v>
      </c>
      <c r="D224" s="245" t="s">
        <v>380</v>
      </c>
      <c r="E224"/>
      <c r="F224" s="245" t="s">
        <v>470</v>
      </c>
      <c r="G224" s="245" t="s">
        <v>831</v>
      </c>
      <c r="H224" s="245" t="s">
        <v>381</v>
      </c>
      <c r="I224" s="245" t="s">
        <v>8</v>
      </c>
      <c r="J224" s="245">
        <v>1992</v>
      </c>
      <c r="K224" s="245">
        <v>31</v>
      </c>
      <c r="L224" s="240" t="str">
        <f t="shared" si="27"/>
        <v>OK</v>
      </c>
      <c r="M224" s="245" t="s">
        <v>112</v>
      </c>
      <c r="N224"/>
      <c r="O224"/>
      <c r="P224"/>
      <c r="Q224"/>
      <c r="R224" s="248"/>
      <c r="S224" s="248"/>
      <c r="T224" s="248"/>
      <c r="U224" s="248"/>
      <c r="V224" s="248"/>
      <c r="W224" s="248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s="64" customFormat="1" ht="15.75">
      <c r="A225" s="245" t="s">
        <v>473</v>
      </c>
      <c r="B225" s="245" t="s">
        <v>832</v>
      </c>
      <c r="C225" s="245" t="s">
        <v>833</v>
      </c>
      <c r="D225" s="245" t="s">
        <v>380</v>
      </c>
      <c r="E225"/>
      <c r="F225" s="245" t="s">
        <v>473</v>
      </c>
      <c r="G225" s="245" t="s">
        <v>834</v>
      </c>
      <c r="H225" s="245" t="s">
        <v>381</v>
      </c>
      <c r="I225" s="245" t="s">
        <v>8</v>
      </c>
      <c r="J225" s="245">
        <v>1993</v>
      </c>
      <c r="K225" s="245">
        <v>30</v>
      </c>
      <c r="L225" s="240" t="str">
        <f t="shared" si="27"/>
        <v>OK</v>
      </c>
      <c r="M225" s="245" t="s">
        <v>113</v>
      </c>
      <c r="N225"/>
      <c r="O225"/>
      <c r="P225"/>
      <c r="Q225"/>
      <c r="R225" s="248"/>
      <c r="S225" s="248"/>
      <c r="T225" s="248"/>
      <c r="U225" s="248"/>
      <c r="V225" s="248"/>
      <c r="W225" s="248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s="64" customFormat="1" ht="15.75">
      <c r="A226" s="245" t="s">
        <v>474</v>
      </c>
      <c r="B226" s="245" t="s">
        <v>835</v>
      </c>
      <c r="C226" s="245" t="s">
        <v>836</v>
      </c>
      <c r="D226" s="245" t="s">
        <v>380</v>
      </c>
      <c r="E226"/>
      <c r="F226" s="245" t="s">
        <v>474</v>
      </c>
      <c r="G226" s="245" t="s">
        <v>837</v>
      </c>
      <c r="H226" s="245" t="s">
        <v>381</v>
      </c>
      <c r="I226" s="245" t="s">
        <v>8</v>
      </c>
      <c r="J226" s="245">
        <v>1994</v>
      </c>
      <c r="K226" s="245">
        <v>29</v>
      </c>
      <c r="L226" s="240" t="str">
        <f t="shared" si="27"/>
        <v>OK</v>
      </c>
      <c r="M226" s="245" t="s">
        <v>112</v>
      </c>
      <c r="N226"/>
      <c r="O226"/>
      <c r="P226"/>
      <c r="Q226"/>
      <c r="R226" s="248"/>
      <c r="S226" s="248"/>
      <c r="T226" s="248"/>
      <c r="U226" s="248"/>
      <c r="V226" s="248"/>
      <c r="W226" s="248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s="64" customFormat="1" ht="15.75">
      <c r="A227" s="245" t="s">
        <v>479</v>
      </c>
      <c r="B227" s="245" t="s">
        <v>838</v>
      </c>
      <c r="C227" s="245" t="s">
        <v>839</v>
      </c>
      <c r="D227" s="245" t="s">
        <v>380</v>
      </c>
      <c r="E227" s="245"/>
      <c r="F227" s="245" t="s">
        <v>479</v>
      </c>
      <c r="G227" s="245" t="s">
        <v>840</v>
      </c>
      <c r="H227" s="245" t="s">
        <v>381</v>
      </c>
      <c r="I227" s="245" t="s">
        <v>8</v>
      </c>
      <c r="J227" s="245">
        <v>1995</v>
      </c>
      <c r="K227" s="245">
        <v>28</v>
      </c>
      <c r="L227" s="240" t="str">
        <f t="shared" si="27"/>
        <v>OK</v>
      </c>
      <c r="M227" s="245" t="s">
        <v>112</v>
      </c>
      <c r="N227"/>
      <c r="O227"/>
      <c r="P227"/>
      <c r="Q227"/>
      <c r="R227" s="248"/>
      <c r="S227" s="248"/>
      <c r="T227" s="248"/>
      <c r="U227" s="248"/>
      <c r="V227" s="248"/>
      <c r="W227" s="248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s="64" customFormat="1" ht="15.75">
      <c r="A228" s="252" t="s">
        <v>481</v>
      </c>
      <c r="B228" s="252" t="s">
        <v>841</v>
      </c>
      <c r="C228" s="252" t="s">
        <v>842</v>
      </c>
      <c r="D228" s="252" t="s">
        <v>380</v>
      </c>
      <c r="E228" s="252"/>
      <c r="F228" s="252" t="s">
        <v>481</v>
      </c>
      <c r="G228" s="252" t="s">
        <v>843</v>
      </c>
      <c r="H228" s="252" t="s">
        <v>381</v>
      </c>
      <c r="I228" s="252" t="s">
        <v>9</v>
      </c>
      <c r="J228" s="252">
        <v>1996</v>
      </c>
      <c r="K228" s="252">
        <v>27</v>
      </c>
      <c r="L228" s="240" t="str">
        <f t="shared" si="27"/>
        <v>OK</v>
      </c>
      <c r="M228" s="252" t="s">
        <v>112</v>
      </c>
      <c r="N228"/>
      <c r="O228"/>
      <c r="P228"/>
      <c r="Q228"/>
      <c r="R228" s="248"/>
      <c r="S228" s="248"/>
      <c r="T228" s="248"/>
      <c r="U228" s="248"/>
      <c r="V228" s="248"/>
      <c r="W228" s="24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s="64" customFormat="1" ht="15.75">
      <c r="A229" s="252" t="s">
        <v>480</v>
      </c>
      <c r="B229" s="252" t="s">
        <v>844</v>
      </c>
      <c r="C229" s="252" t="s">
        <v>845</v>
      </c>
      <c r="D229" s="252" t="s">
        <v>380</v>
      </c>
      <c r="E229" s="252"/>
      <c r="F229" s="252" t="s">
        <v>480</v>
      </c>
      <c r="G229" s="252" t="s">
        <v>846</v>
      </c>
      <c r="H229" s="252" t="s">
        <v>381</v>
      </c>
      <c r="I229" s="252" t="s">
        <v>8</v>
      </c>
      <c r="J229" s="252">
        <v>1990</v>
      </c>
      <c r="K229" s="252">
        <v>33</v>
      </c>
      <c r="L229" s="240" t="str">
        <f t="shared" si="27"/>
        <v>OK</v>
      </c>
      <c r="M229" s="252" t="s">
        <v>452</v>
      </c>
      <c r="N229"/>
      <c r="O229"/>
      <c r="P229"/>
      <c r="Q229"/>
      <c r="R229" s="248"/>
      <c r="S229" s="248"/>
      <c r="T229" s="248"/>
      <c r="U229" s="248"/>
      <c r="V229" s="248"/>
      <c r="W229" s="248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s="64" customFormat="1" ht="15.75">
      <c r="A230" s="251" t="s">
        <v>484</v>
      </c>
      <c r="B230" s="251" t="s">
        <v>463</v>
      </c>
      <c r="C230" s="251" t="s">
        <v>847</v>
      </c>
      <c r="D230" s="252" t="s">
        <v>380</v>
      </c>
      <c r="E230" s="252"/>
      <c r="F230" s="252" t="s">
        <v>848</v>
      </c>
      <c r="G230" s="252" t="s">
        <v>849</v>
      </c>
      <c r="H230" s="252" t="s">
        <v>381</v>
      </c>
      <c r="I230" s="251" t="s">
        <v>9</v>
      </c>
      <c r="J230" s="252">
        <v>1991</v>
      </c>
      <c r="K230" s="252">
        <v>32</v>
      </c>
      <c r="L230" s="253" t="str">
        <f t="shared" si="27"/>
        <v>OK</v>
      </c>
      <c r="M230" s="252" t="s">
        <v>112</v>
      </c>
      <c r="N230"/>
      <c r="O230"/>
      <c r="P230"/>
      <c r="Q230"/>
      <c r="R230" s="248"/>
      <c r="S230" s="248"/>
      <c r="T230" s="248"/>
      <c r="U230" s="248"/>
      <c r="V230" s="248"/>
      <c r="W230" s="248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s="64" customFormat="1" ht="15.75">
      <c r="A231" s="251" t="s">
        <v>487</v>
      </c>
      <c r="B231" s="251" t="s">
        <v>399</v>
      </c>
      <c r="C231" s="251" t="s">
        <v>485</v>
      </c>
      <c r="D231" s="252" t="s">
        <v>380</v>
      </c>
      <c r="E231" s="252"/>
      <c r="F231" s="252" t="s">
        <v>850</v>
      </c>
      <c r="G231" s="252" t="s">
        <v>486</v>
      </c>
      <c r="H231" s="252" t="s">
        <v>381</v>
      </c>
      <c r="I231" s="251" t="s">
        <v>9</v>
      </c>
      <c r="J231" s="252">
        <v>1992</v>
      </c>
      <c r="K231" s="252">
        <v>31</v>
      </c>
      <c r="L231" s="253" t="str">
        <f t="shared" si="27"/>
        <v>OK</v>
      </c>
      <c r="M231" s="252" t="s">
        <v>112</v>
      </c>
      <c r="N231"/>
      <c r="O231"/>
      <c r="P231"/>
      <c r="Q231"/>
      <c r="R231" s="248"/>
      <c r="S231" s="248"/>
      <c r="T231" s="248"/>
      <c r="U231" s="248"/>
      <c r="V231" s="248"/>
      <c r="W231" s="248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s="64" customFormat="1" ht="15.75">
      <c r="A232" s="251" t="s">
        <v>488</v>
      </c>
      <c r="B232" s="251" t="s">
        <v>199</v>
      </c>
      <c r="C232" s="251" t="s">
        <v>490</v>
      </c>
      <c r="D232" s="252" t="s">
        <v>380</v>
      </c>
      <c r="E232" s="252"/>
      <c r="F232" s="252" t="s">
        <v>851</v>
      </c>
      <c r="G232" s="252" t="s">
        <v>491</v>
      </c>
      <c r="H232" s="252" t="s">
        <v>381</v>
      </c>
      <c r="I232" s="251" t="s">
        <v>9</v>
      </c>
      <c r="J232" s="252">
        <v>1993</v>
      </c>
      <c r="K232" s="252">
        <v>30</v>
      </c>
      <c r="L232" s="253" t="str">
        <f t="shared" si="27"/>
        <v>OK</v>
      </c>
      <c r="M232" s="252" t="s">
        <v>125</v>
      </c>
      <c r="N232"/>
      <c r="O232"/>
      <c r="P232"/>
      <c r="Q232"/>
      <c r="R232" s="248"/>
      <c r="S232" s="248"/>
      <c r="T232" s="248"/>
      <c r="U232" s="248"/>
      <c r="V232" s="248"/>
      <c r="W232" s="248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s="64" customFormat="1" ht="15.75">
      <c r="A233" s="251" t="s">
        <v>489</v>
      </c>
      <c r="B233" s="251" t="s">
        <v>492</v>
      </c>
      <c r="C233" s="251" t="s">
        <v>493</v>
      </c>
      <c r="D233" s="252" t="s">
        <v>380</v>
      </c>
      <c r="E233" s="252"/>
      <c r="F233" s="252" t="s">
        <v>852</v>
      </c>
      <c r="G233" s="252" t="s">
        <v>494</v>
      </c>
      <c r="H233" s="252" t="s">
        <v>381</v>
      </c>
      <c r="I233" s="251" t="s">
        <v>9</v>
      </c>
      <c r="J233" s="252">
        <v>1995</v>
      </c>
      <c r="K233" s="252">
        <v>27</v>
      </c>
      <c r="L233" s="253" t="str">
        <f t="shared" si="27"/>
        <v>OK</v>
      </c>
      <c r="M233" s="252" t="s">
        <v>125</v>
      </c>
      <c r="N233"/>
      <c r="O233"/>
      <c r="P233"/>
      <c r="Q233"/>
      <c r="R233" s="248"/>
      <c r="S233" s="248"/>
      <c r="T233" s="248"/>
      <c r="U233" s="248"/>
      <c r="V233" s="248"/>
      <c r="W233" s="248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s="64" customFormat="1" ht="15.75">
      <c r="A234" s="251" t="s">
        <v>853</v>
      </c>
      <c r="B234" s="251" t="s">
        <v>854</v>
      </c>
      <c r="C234" s="251" t="s">
        <v>855</v>
      </c>
      <c r="D234" s="252" t="s">
        <v>380</v>
      </c>
      <c r="E234" s="252"/>
      <c r="F234" s="252" t="s">
        <v>856</v>
      </c>
      <c r="G234" s="252" t="s">
        <v>857</v>
      </c>
      <c r="H234" s="252" t="s">
        <v>381</v>
      </c>
      <c r="I234" s="251" t="s">
        <v>9</v>
      </c>
      <c r="J234" s="252">
        <v>1985</v>
      </c>
      <c r="K234" s="252">
        <v>37</v>
      </c>
      <c r="L234" s="253" t="str">
        <f t="shared" si="27"/>
        <v>OK</v>
      </c>
      <c r="M234" s="252" t="s">
        <v>125</v>
      </c>
      <c r="N234"/>
      <c r="O234"/>
      <c r="P234"/>
      <c r="Q234"/>
      <c r="R234" s="248"/>
      <c r="S234" s="248"/>
      <c r="T234" s="248"/>
      <c r="U234" s="248"/>
      <c r="V234" s="248"/>
      <c r="W234" s="248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s="64" customFormat="1" ht="14.25">
      <c r="A235" s="137"/>
      <c r="B235" s="136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86"/>
      <c r="O235" s="186"/>
      <c r="P235" s="186"/>
      <c r="Q235" s="186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  <c r="CH235" s="105"/>
      <c r="CI235" s="105"/>
      <c r="CJ235" s="105"/>
      <c r="CK235" s="105"/>
      <c r="CL235" s="105"/>
      <c r="CM235" s="105"/>
      <c r="CN235" s="105"/>
      <c r="CO235" s="105"/>
      <c r="CP235" s="105"/>
      <c r="CQ235" s="105"/>
      <c r="CR235" s="105"/>
      <c r="CS235" s="105"/>
      <c r="CT235" s="105"/>
      <c r="CU235" s="105"/>
      <c r="CV235" s="105"/>
      <c r="CW235" s="105"/>
      <c r="CX235" s="105"/>
      <c r="CY235" s="105"/>
      <c r="CZ235" s="105"/>
      <c r="DA235" s="105"/>
      <c r="DB235" s="105"/>
      <c r="DC235" s="105"/>
      <c r="DD235" s="105"/>
      <c r="DE235" s="105"/>
      <c r="DF235" s="105"/>
      <c r="DG235" s="105"/>
      <c r="DH235" s="105"/>
      <c r="DI235" s="105"/>
      <c r="DJ235" s="105"/>
      <c r="DK235" s="105"/>
      <c r="DL235" s="105"/>
      <c r="DM235" s="105"/>
      <c r="DN235" s="105"/>
      <c r="DO235" s="105"/>
      <c r="DP235" s="105"/>
      <c r="DQ235" s="105"/>
      <c r="DR235" s="105"/>
      <c r="DS235" s="105"/>
      <c r="DT235" s="105"/>
      <c r="DU235" s="105"/>
      <c r="DV235" s="105"/>
      <c r="DW235" s="105"/>
      <c r="DX235" s="105"/>
      <c r="DY235" s="105"/>
      <c r="DZ235" s="105"/>
      <c r="EA235" s="105"/>
      <c r="EB235" s="105"/>
      <c r="EC235" s="105"/>
      <c r="ED235" s="105"/>
      <c r="EE235" s="105"/>
      <c r="EF235" s="105"/>
      <c r="EG235" s="105"/>
      <c r="EH235" s="105"/>
      <c r="EI235" s="105"/>
      <c r="EJ235" s="105"/>
      <c r="EK235" s="105"/>
      <c r="EL235" s="105"/>
      <c r="EM235" s="105"/>
      <c r="EN235" s="105"/>
      <c r="EO235" s="105"/>
      <c r="EP235" s="105"/>
      <c r="EQ235" s="105"/>
      <c r="ER235" s="105"/>
      <c r="ES235" s="105"/>
      <c r="ET235" s="105"/>
      <c r="EU235" s="105"/>
      <c r="EV235" s="105"/>
      <c r="EW235" s="105"/>
      <c r="EX235" s="105"/>
      <c r="EY235" s="105"/>
      <c r="EZ235" s="105"/>
      <c r="FA235" s="105"/>
      <c r="FB235" s="105"/>
      <c r="FC235" s="105"/>
      <c r="FD235" s="105"/>
      <c r="FE235" s="105"/>
      <c r="FF235" s="105"/>
      <c r="FG235" s="105"/>
      <c r="FH235" s="105"/>
      <c r="FI235" s="105"/>
      <c r="FJ235" s="105"/>
      <c r="FK235" s="105"/>
      <c r="FL235" s="105"/>
      <c r="FM235" s="105"/>
      <c r="FN235" s="105"/>
      <c r="FO235" s="105"/>
      <c r="FP235" s="105"/>
      <c r="FQ235" s="105"/>
      <c r="FR235" s="105"/>
      <c r="FS235" s="105"/>
      <c r="FT235" s="105"/>
      <c r="FU235" s="105"/>
      <c r="FV235" s="105"/>
      <c r="FW235" s="105"/>
      <c r="FX235" s="105"/>
      <c r="FY235" s="105"/>
      <c r="FZ235" s="105"/>
      <c r="GA235" s="105"/>
      <c r="GB235" s="105"/>
      <c r="GC235" s="105"/>
      <c r="GD235" s="105"/>
      <c r="GE235" s="105"/>
      <c r="GF235" s="105"/>
      <c r="GG235" s="105"/>
      <c r="GH235" s="105"/>
      <c r="GI235" s="105"/>
      <c r="GJ235" s="105"/>
      <c r="GK235" s="105"/>
      <c r="GL235" s="105"/>
      <c r="GM235" s="105"/>
      <c r="GN235" s="105"/>
      <c r="GO235" s="105"/>
      <c r="GP235" s="105"/>
      <c r="GQ235" s="105"/>
      <c r="GR235" s="105"/>
      <c r="GS235" s="105"/>
      <c r="GT235" s="105"/>
      <c r="GU235" s="105"/>
      <c r="GV235" s="105"/>
      <c r="GW235" s="105"/>
      <c r="GX235" s="105"/>
      <c r="GY235" s="105"/>
      <c r="GZ235" s="105"/>
      <c r="HA235" s="105"/>
      <c r="HB235" s="105"/>
      <c r="HC235" s="105"/>
      <c r="HD235" s="105"/>
      <c r="HE235" s="105"/>
      <c r="HF235" s="105"/>
      <c r="HG235" s="105"/>
      <c r="HH235" s="105"/>
      <c r="HI235" s="105"/>
      <c r="HJ235" s="105"/>
      <c r="HK235" s="105"/>
      <c r="HL235" s="105"/>
      <c r="HM235" s="105"/>
      <c r="HN235" s="105"/>
      <c r="HO235" s="105"/>
      <c r="HP235" s="105"/>
      <c r="HQ235" s="105"/>
      <c r="HR235" s="105"/>
      <c r="HS235" s="105"/>
      <c r="HT235" s="105"/>
      <c r="HU235" s="105"/>
      <c r="HV235" s="105"/>
      <c r="HW235" s="105"/>
      <c r="HX235" s="105"/>
      <c r="HY235" s="105"/>
      <c r="HZ235" s="105"/>
      <c r="IA235" s="105"/>
      <c r="IB235" s="105"/>
      <c r="IC235" s="105"/>
      <c r="ID235" s="105"/>
      <c r="IE235" s="105"/>
      <c r="IF235" s="105"/>
      <c r="IG235" s="105"/>
      <c r="IH235" s="105"/>
      <c r="II235" s="105"/>
      <c r="IJ235" s="105"/>
      <c r="IK235" s="105"/>
      <c r="IL235" s="105"/>
      <c r="IM235" s="105"/>
      <c r="IN235" s="105"/>
      <c r="IO235" s="105"/>
      <c r="IP235" s="105"/>
      <c r="IQ235" s="105"/>
      <c r="IR235" s="105"/>
      <c r="IS235" s="105"/>
      <c r="IT235" s="105"/>
      <c r="IU235" s="105"/>
      <c r="IV235" s="105"/>
    </row>
    <row r="236" spans="1:256" s="64" customFormat="1" ht="14.25">
      <c r="A236" s="137"/>
      <c r="B236" s="136"/>
      <c r="C236" s="763" t="s">
        <v>858</v>
      </c>
      <c r="D236" s="763"/>
      <c r="E236" s="764" t="s">
        <v>859</v>
      </c>
      <c r="F236" s="765"/>
      <c r="G236" s="765"/>
      <c r="H236" s="136"/>
      <c r="I236" s="136"/>
      <c r="J236" s="136"/>
      <c r="K236" s="136"/>
      <c r="L236" s="136"/>
      <c r="M236" s="136"/>
      <c r="N236" s="186"/>
      <c r="O236" s="186"/>
      <c r="P236" s="186"/>
      <c r="Q236" s="186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  <c r="CH236" s="105"/>
      <c r="CI236" s="105"/>
      <c r="CJ236" s="105"/>
      <c r="CK236" s="105"/>
      <c r="CL236" s="105"/>
      <c r="CM236" s="105"/>
      <c r="CN236" s="105"/>
      <c r="CO236" s="105"/>
      <c r="CP236" s="105"/>
      <c r="CQ236" s="105"/>
      <c r="CR236" s="105"/>
      <c r="CS236" s="105"/>
      <c r="CT236" s="105"/>
      <c r="CU236" s="105"/>
      <c r="CV236" s="105"/>
      <c r="CW236" s="105"/>
      <c r="CX236" s="105"/>
      <c r="CY236" s="105"/>
      <c r="CZ236" s="105"/>
      <c r="DA236" s="105"/>
      <c r="DB236" s="105"/>
      <c r="DC236" s="105"/>
      <c r="DD236" s="105"/>
      <c r="DE236" s="105"/>
      <c r="DF236" s="105"/>
      <c r="DG236" s="105"/>
      <c r="DH236" s="105"/>
      <c r="DI236" s="105"/>
      <c r="DJ236" s="105"/>
      <c r="DK236" s="105"/>
      <c r="DL236" s="105"/>
      <c r="DM236" s="105"/>
      <c r="DN236" s="105"/>
      <c r="DO236" s="105"/>
      <c r="DP236" s="105"/>
      <c r="DQ236" s="105"/>
      <c r="DR236" s="105"/>
      <c r="DS236" s="105"/>
      <c r="DT236" s="105"/>
      <c r="DU236" s="105"/>
      <c r="DV236" s="105"/>
      <c r="DW236" s="105"/>
      <c r="DX236" s="105"/>
      <c r="DY236" s="105"/>
      <c r="DZ236" s="105"/>
      <c r="EA236" s="105"/>
      <c r="EB236" s="105"/>
      <c r="EC236" s="105"/>
      <c r="ED236" s="105"/>
      <c r="EE236" s="105"/>
      <c r="EF236" s="105"/>
      <c r="EG236" s="105"/>
      <c r="EH236" s="105"/>
      <c r="EI236" s="105"/>
      <c r="EJ236" s="105"/>
      <c r="EK236" s="105"/>
      <c r="EL236" s="105"/>
      <c r="EM236" s="105"/>
      <c r="EN236" s="105"/>
      <c r="EO236" s="105"/>
      <c r="EP236" s="105"/>
      <c r="EQ236" s="105"/>
      <c r="ER236" s="105"/>
      <c r="ES236" s="105"/>
      <c r="ET236" s="105"/>
      <c r="EU236" s="105"/>
      <c r="EV236" s="105"/>
      <c r="EW236" s="105"/>
      <c r="EX236" s="105"/>
      <c r="EY236" s="105"/>
      <c r="EZ236" s="105"/>
      <c r="FA236" s="105"/>
      <c r="FB236" s="105"/>
      <c r="FC236" s="105"/>
      <c r="FD236" s="105"/>
      <c r="FE236" s="105"/>
      <c r="FF236" s="105"/>
      <c r="FG236" s="105"/>
      <c r="FH236" s="105"/>
      <c r="FI236" s="105"/>
      <c r="FJ236" s="105"/>
      <c r="FK236" s="105"/>
      <c r="FL236" s="105"/>
      <c r="FM236" s="105"/>
      <c r="FN236" s="105"/>
      <c r="FO236" s="105"/>
      <c r="FP236" s="105"/>
      <c r="FQ236" s="105"/>
      <c r="FR236" s="105"/>
      <c r="FS236" s="105"/>
      <c r="FT236" s="105"/>
      <c r="FU236" s="105"/>
      <c r="FV236" s="105"/>
      <c r="FW236" s="105"/>
      <c r="FX236" s="105"/>
      <c r="FY236" s="105"/>
      <c r="FZ236" s="105"/>
      <c r="GA236" s="105"/>
      <c r="GB236" s="105"/>
      <c r="GC236" s="105"/>
      <c r="GD236" s="105"/>
      <c r="GE236" s="105"/>
      <c r="GF236" s="105"/>
      <c r="GG236" s="105"/>
      <c r="GH236" s="105"/>
      <c r="GI236" s="105"/>
      <c r="GJ236" s="105"/>
      <c r="GK236" s="105"/>
      <c r="GL236" s="105"/>
      <c r="GM236" s="105"/>
      <c r="GN236" s="105"/>
      <c r="GO236" s="105"/>
      <c r="GP236" s="105"/>
      <c r="GQ236" s="105"/>
      <c r="GR236" s="105"/>
      <c r="GS236" s="105"/>
      <c r="GT236" s="105"/>
      <c r="GU236" s="105"/>
      <c r="GV236" s="105"/>
      <c r="GW236" s="105"/>
      <c r="GX236" s="105"/>
      <c r="GY236" s="105"/>
      <c r="GZ236" s="105"/>
      <c r="HA236" s="105"/>
      <c r="HB236" s="105"/>
      <c r="HC236" s="105"/>
      <c r="HD236" s="105"/>
      <c r="HE236" s="105"/>
      <c r="HF236" s="105"/>
      <c r="HG236" s="105"/>
      <c r="HH236" s="105"/>
      <c r="HI236" s="105"/>
      <c r="HJ236" s="105"/>
      <c r="HK236" s="105"/>
      <c r="HL236" s="105"/>
      <c r="HM236" s="105"/>
      <c r="HN236" s="105"/>
      <c r="HO236" s="105"/>
      <c r="HP236" s="105"/>
      <c r="HQ236" s="105"/>
      <c r="HR236" s="105"/>
      <c r="HS236" s="105"/>
      <c r="HT236" s="105"/>
      <c r="HU236" s="105"/>
      <c r="HV236" s="105"/>
      <c r="HW236" s="105"/>
      <c r="HX236" s="105"/>
      <c r="HY236" s="105"/>
      <c r="HZ236" s="105"/>
      <c r="IA236" s="105"/>
      <c r="IB236" s="105"/>
      <c r="IC236" s="105"/>
      <c r="ID236" s="105"/>
      <c r="IE236" s="105"/>
      <c r="IF236" s="105"/>
      <c r="IG236" s="105"/>
      <c r="IH236" s="105"/>
      <c r="II236" s="105"/>
      <c r="IJ236" s="105"/>
      <c r="IK236" s="105"/>
      <c r="IL236" s="105"/>
      <c r="IM236" s="105"/>
      <c r="IN236" s="105"/>
      <c r="IO236" s="105"/>
      <c r="IP236" s="105"/>
      <c r="IQ236" s="105"/>
      <c r="IR236" s="105"/>
      <c r="IS236" s="105"/>
      <c r="IT236" s="105"/>
      <c r="IU236" s="105"/>
      <c r="IV236" s="105"/>
    </row>
    <row r="237" spans="1:256" s="64" customFormat="1" ht="14.25">
      <c r="A237" s="137"/>
      <c r="B237" s="136"/>
      <c r="C237" s="763"/>
      <c r="D237" s="763"/>
      <c r="E237" s="765"/>
      <c r="F237" s="765"/>
      <c r="G237" s="765"/>
      <c r="H237" s="136"/>
      <c r="I237" s="136"/>
      <c r="J237" s="136"/>
      <c r="K237" s="136"/>
      <c r="L237" s="136"/>
      <c r="M237" s="136"/>
      <c r="N237" s="186"/>
      <c r="O237" s="186"/>
      <c r="P237" s="186"/>
      <c r="Q237" s="186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  <c r="BT237" s="105"/>
      <c r="BU237" s="105"/>
      <c r="BV237" s="105"/>
      <c r="BW237" s="105"/>
      <c r="BX237" s="105"/>
      <c r="BY237" s="105"/>
      <c r="BZ237" s="105"/>
      <c r="CA237" s="105"/>
      <c r="CB237" s="105"/>
      <c r="CC237" s="105"/>
      <c r="CD237" s="105"/>
      <c r="CE237" s="105"/>
      <c r="CF237" s="105"/>
      <c r="CG237" s="105"/>
      <c r="CH237" s="105"/>
      <c r="CI237" s="105"/>
      <c r="CJ237" s="105"/>
      <c r="CK237" s="105"/>
      <c r="CL237" s="105"/>
      <c r="CM237" s="105"/>
      <c r="CN237" s="105"/>
      <c r="CO237" s="105"/>
      <c r="CP237" s="105"/>
      <c r="CQ237" s="105"/>
      <c r="CR237" s="105"/>
      <c r="CS237" s="105"/>
      <c r="CT237" s="105"/>
      <c r="CU237" s="105"/>
      <c r="CV237" s="105"/>
      <c r="CW237" s="105"/>
      <c r="CX237" s="105"/>
      <c r="CY237" s="105"/>
      <c r="CZ237" s="105"/>
      <c r="DA237" s="105"/>
      <c r="DB237" s="105"/>
      <c r="DC237" s="105"/>
      <c r="DD237" s="105"/>
      <c r="DE237" s="105"/>
      <c r="DF237" s="105"/>
      <c r="DG237" s="105"/>
      <c r="DH237" s="105"/>
      <c r="DI237" s="105"/>
      <c r="DJ237" s="105"/>
      <c r="DK237" s="105"/>
      <c r="DL237" s="105"/>
      <c r="DM237" s="105"/>
      <c r="DN237" s="105"/>
      <c r="DO237" s="105"/>
      <c r="DP237" s="105"/>
      <c r="DQ237" s="105"/>
      <c r="DR237" s="105"/>
      <c r="DS237" s="105"/>
      <c r="DT237" s="105"/>
      <c r="DU237" s="105"/>
      <c r="DV237" s="105"/>
      <c r="DW237" s="105"/>
      <c r="DX237" s="105"/>
      <c r="DY237" s="105"/>
      <c r="DZ237" s="105"/>
      <c r="EA237" s="105"/>
      <c r="EB237" s="105"/>
      <c r="EC237" s="105"/>
      <c r="ED237" s="105"/>
      <c r="EE237" s="105"/>
      <c r="EF237" s="105"/>
      <c r="EG237" s="105"/>
      <c r="EH237" s="105"/>
      <c r="EI237" s="105"/>
      <c r="EJ237" s="105"/>
      <c r="EK237" s="105"/>
      <c r="EL237" s="105"/>
      <c r="EM237" s="105"/>
      <c r="EN237" s="105"/>
      <c r="EO237" s="105"/>
      <c r="EP237" s="105"/>
      <c r="EQ237" s="105"/>
      <c r="ER237" s="105"/>
      <c r="ES237" s="105"/>
      <c r="ET237" s="105"/>
      <c r="EU237" s="105"/>
      <c r="EV237" s="105"/>
      <c r="EW237" s="105"/>
      <c r="EX237" s="105"/>
      <c r="EY237" s="105"/>
      <c r="EZ237" s="105"/>
      <c r="FA237" s="105"/>
      <c r="FB237" s="105"/>
      <c r="FC237" s="105"/>
      <c r="FD237" s="105"/>
      <c r="FE237" s="105"/>
      <c r="FF237" s="105"/>
      <c r="FG237" s="105"/>
      <c r="FH237" s="105"/>
      <c r="FI237" s="105"/>
      <c r="FJ237" s="105"/>
      <c r="FK237" s="105"/>
      <c r="FL237" s="105"/>
      <c r="FM237" s="105"/>
      <c r="FN237" s="105"/>
      <c r="FO237" s="105"/>
      <c r="FP237" s="105"/>
      <c r="FQ237" s="105"/>
      <c r="FR237" s="105"/>
      <c r="FS237" s="105"/>
      <c r="FT237" s="105"/>
      <c r="FU237" s="105"/>
      <c r="FV237" s="105"/>
      <c r="FW237" s="105"/>
      <c r="FX237" s="105"/>
      <c r="FY237" s="105"/>
      <c r="FZ237" s="105"/>
      <c r="GA237" s="105"/>
      <c r="GB237" s="105"/>
      <c r="GC237" s="105"/>
      <c r="GD237" s="105"/>
      <c r="GE237" s="105"/>
      <c r="GF237" s="105"/>
      <c r="GG237" s="105"/>
      <c r="GH237" s="105"/>
      <c r="GI237" s="105"/>
      <c r="GJ237" s="105"/>
      <c r="GK237" s="105"/>
      <c r="GL237" s="105"/>
      <c r="GM237" s="105"/>
      <c r="GN237" s="105"/>
      <c r="GO237" s="105"/>
      <c r="GP237" s="105"/>
      <c r="GQ237" s="105"/>
      <c r="GR237" s="105"/>
      <c r="GS237" s="105"/>
      <c r="GT237" s="105"/>
      <c r="GU237" s="105"/>
      <c r="GV237" s="105"/>
      <c r="GW237" s="105"/>
      <c r="GX237" s="105"/>
      <c r="GY237" s="105"/>
      <c r="GZ237" s="105"/>
      <c r="HA237" s="105"/>
      <c r="HB237" s="105"/>
      <c r="HC237" s="105"/>
      <c r="HD237" s="105"/>
      <c r="HE237" s="105"/>
      <c r="HF237" s="105"/>
      <c r="HG237" s="105"/>
      <c r="HH237" s="105"/>
      <c r="HI237" s="105"/>
      <c r="HJ237" s="105"/>
      <c r="HK237" s="105"/>
      <c r="HL237" s="105"/>
      <c r="HM237" s="105"/>
      <c r="HN237" s="105"/>
      <c r="HO237" s="105"/>
      <c r="HP237" s="105"/>
      <c r="HQ237" s="105"/>
      <c r="HR237" s="105"/>
      <c r="HS237" s="105"/>
      <c r="HT237" s="105"/>
      <c r="HU237" s="105"/>
      <c r="HV237" s="105"/>
      <c r="HW237" s="105"/>
      <c r="HX237" s="105"/>
      <c r="HY237" s="105"/>
      <c r="HZ237" s="105"/>
      <c r="IA237" s="105"/>
      <c r="IB237" s="105"/>
      <c r="IC237" s="105"/>
      <c r="ID237" s="105"/>
      <c r="IE237" s="105"/>
      <c r="IF237" s="105"/>
      <c r="IG237" s="105"/>
      <c r="IH237" s="105"/>
      <c r="II237" s="105"/>
      <c r="IJ237" s="105"/>
      <c r="IK237" s="105"/>
      <c r="IL237" s="105"/>
      <c r="IM237" s="105"/>
      <c r="IN237" s="105"/>
      <c r="IO237" s="105"/>
      <c r="IP237" s="105"/>
      <c r="IQ237" s="105"/>
      <c r="IR237" s="105"/>
      <c r="IS237" s="105"/>
      <c r="IT237" s="105"/>
      <c r="IU237" s="105"/>
      <c r="IV237" s="105"/>
    </row>
    <row r="238" spans="1:256" s="64" customFormat="1" ht="13.5">
      <c r="A238" s="86"/>
      <c r="B238" s="71"/>
      <c r="C238" s="71"/>
      <c r="D238" s="74"/>
      <c r="E238" s="71"/>
      <c r="F238" s="72"/>
      <c r="G238" s="71" t="s">
        <v>144</v>
      </c>
      <c r="H238" s="754" t="s">
        <v>145</v>
      </c>
      <c r="I238" s="754"/>
      <c r="J238" s="754"/>
      <c r="K238" s="72"/>
      <c r="L238" s="72"/>
      <c r="M238" s="71"/>
      <c r="N238" s="71"/>
      <c r="O238" s="71"/>
      <c r="P238" s="71"/>
      <c r="Q238" s="71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  <c r="CH238" s="105"/>
      <c r="CI238" s="105"/>
      <c r="CJ238" s="105"/>
      <c r="CK238" s="105"/>
      <c r="CL238" s="105"/>
      <c r="CM238" s="105"/>
      <c r="CN238" s="105"/>
      <c r="CO238" s="105"/>
      <c r="CP238" s="105"/>
      <c r="CQ238" s="105"/>
      <c r="CR238" s="105"/>
      <c r="CS238" s="105"/>
      <c r="CT238" s="105"/>
      <c r="CU238" s="105"/>
      <c r="CV238" s="105"/>
      <c r="CW238" s="105"/>
      <c r="CX238" s="105"/>
      <c r="CY238" s="105"/>
      <c r="CZ238" s="105"/>
      <c r="DA238" s="105"/>
      <c r="DB238" s="105"/>
      <c r="DC238" s="105"/>
      <c r="DD238" s="105"/>
      <c r="DE238" s="105"/>
      <c r="DF238" s="105"/>
      <c r="DG238" s="105"/>
      <c r="DH238" s="105"/>
      <c r="DI238" s="105"/>
      <c r="DJ238" s="105"/>
      <c r="DK238" s="105"/>
      <c r="DL238" s="105"/>
      <c r="DM238" s="105"/>
      <c r="DN238" s="105"/>
      <c r="DO238" s="105"/>
      <c r="DP238" s="105"/>
      <c r="DQ238" s="105"/>
      <c r="DR238" s="105"/>
      <c r="DS238" s="105"/>
      <c r="DT238" s="105"/>
      <c r="DU238" s="105"/>
      <c r="DV238" s="105"/>
      <c r="DW238" s="105"/>
      <c r="DX238" s="105"/>
      <c r="DY238" s="105"/>
      <c r="DZ238" s="105"/>
      <c r="EA238" s="105"/>
      <c r="EB238" s="105"/>
      <c r="EC238" s="105"/>
      <c r="ED238" s="105"/>
      <c r="EE238" s="105"/>
      <c r="EF238" s="105"/>
      <c r="EG238" s="105"/>
      <c r="EH238" s="105"/>
      <c r="EI238" s="105"/>
      <c r="EJ238" s="105"/>
      <c r="EK238" s="105"/>
      <c r="EL238" s="105"/>
      <c r="EM238" s="105"/>
      <c r="EN238" s="105"/>
      <c r="EO238" s="105"/>
      <c r="EP238" s="105"/>
      <c r="EQ238" s="105"/>
      <c r="ER238" s="105"/>
      <c r="ES238" s="105"/>
      <c r="ET238" s="105"/>
      <c r="EU238" s="105"/>
      <c r="EV238" s="105"/>
      <c r="EW238" s="105"/>
      <c r="EX238" s="105"/>
      <c r="EY238" s="105"/>
      <c r="EZ238" s="105"/>
      <c r="FA238" s="105"/>
      <c r="FB238" s="105"/>
      <c r="FC238" s="105"/>
      <c r="FD238" s="105"/>
      <c r="FE238" s="105"/>
      <c r="FF238" s="105"/>
      <c r="FG238" s="105"/>
      <c r="FH238" s="105"/>
      <c r="FI238" s="105"/>
      <c r="FJ238" s="105"/>
      <c r="FK238" s="105"/>
      <c r="FL238" s="105"/>
      <c r="FM238" s="105"/>
      <c r="FN238" s="105"/>
      <c r="FO238" s="105"/>
      <c r="FP238" s="105"/>
      <c r="FQ238" s="105"/>
      <c r="FR238" s="105"/>
      <c r="FS238" s="105"/>
      <c r="FT238" s="105"/>
      <c r="FU238" s="105"/>
      <c r="FV238" s="105"/>
      <c r="FW238" s="105"/>
      <c r="FX238" s="105"/>
      <c r="FY238" s="105"/>
      <c r="FZ238" s="105"/>
      <c r="GA238" s="105"/>
      <c r="GB238" s="105"/>
      <c r="GC238" s="105"/>
      <c r="GD238" s="105"/>
      <c r="GE238" s="105"/>
      <c r="GF238" s="105"/>
      <c r="GG238" s="105"/>
      <c r="GH238" s="105"/>
      <c r="GI238" s="105"/>
      <c r="GJ238" s="105"/>
      <c r="GK238" s="105"/>
      <c r="GL238" s="105"/>
      <c r="GM238" s="105"/>
      <c r="GN238" s="105"/>
      <c r="GO238" s="105"/>
      <c r="GP238" s="105"/>
      <c r="GQ238" s="105"/>
      <c r="GR238" s="105"/>
      <c r="GS238" s="105"/>
      <c r="GT238" s="105"/>
      <c r="GU238" s="105"/>
      <c r="GV238" s="105"/>
      <c r="GW238" s="105"/>
      <c r="GX238" s="105"/>
      <c r="GY238" s="105"/>
      <c r="GZ238" s="105"/>
      <c r="HA238" s="105"/>
      <c r="HB238" s="105"/>
      <c r="HC238" s="105"/>
      <c r="HD238" s="105"/>
      <c r="HE238" s="105"/>
      <c r="HF238" s="105"/>
      <c r="HG238" s="105"/>
      <c r="HH238" s="105"/>
      <c r="HI238" s="105"/>
      <c r="HJ238" s="105"/>
      <c r="HK238" s="105"/>
      <c r="HL238" s="105"/>
      <c r="HM238" s="105"/>
      <c r="HN238" s="105"/>
      <c r="HO238" s="105"/>
      <c r="HP238" s="105"/>
      <c r="HQ238" s="105"/>
      <c r="HR238" s="105"/>
      <c r="HS238" s="105"/>
      <c r="HT238" s="105"/>
      <c r="HU238" s="105"/>
      <c r="HV238" s="105"/>
      <c r="HW238" s="105"/>
      <c r="HX238" s="105"/>
      <c r="HY238" s="105"/>
      <c r="HZ238" s="105"/>
      <c r="IA238" s="105"/>
      <c r="IB238" s="105"/>
      <c r="IC238" s="105"/>
      <c r="ID238" s="105"/>
      <c r="IE238" s="105"/>
      <c r="IF238" s="105"/>
      <c r="IG238" s="105"/>
      <c r="IH238" s="105"/>
      <c r="II238" s="105"/>
      <c r="IJ238" s="105"/>
      <c r="IK238" s="105"/>
      <c r="IL238" s="105"/>
      <c r="IM238" s="105"/>
      <c r="IN238" s="105"/>
      <c r="IO238" s="105"/>
      <c r="IP238" s="105"/>
      <c r="IQ238" s="105"/>
      <c r="IR238" s="105"/>
      <c r="IS238" s="105"/>
      <c r="IT238" s="105"/>
      <c r="IU238" s="105"/>
      <c r="IV238" s="105"/>
    </row>
    <row r="239" spans="1:256" s="64" customFormat="1" ht="13.5">
      <c r="A239" s="86"/>
      <c r="B239" s="754" t="s">
        <v>55</v>
      </c>
      <c r="C239" s="754"/>
      <c r="D239" s="138" t="s">
        <v>149</v>
      </c>
      <c r="E239" s="71"/>
      <c r="F239" s="72"/>
      <c r="G239" s="73">
        <f>COUNTIF($M$241:$N$266,"東近江市")</f>
        <v>12</v>
      </c>
      <c r="H239" s="755">
        <f>(G239/RIGHT(A266,2))</f>
        <v>0.4444444444444444</v>
      </c>
      <c r="I239" s="755"/>
      <c r="J239" s="755"/>
      <c r="K239" s="72"/>
      <c r="L239" s="72"/>
      <c r="M239" s="71"/>
      <c r="N239" s="71"/>
      <c r="O239" s="71"/>
      <c r="P239" s="71"/>
      <c r="Q239" s="71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  <c r="CH239" s="105"/>
      <c r="CI239" s="105"/>
      <c r="CJ239" s="105"/>
      <c r="CK239" s="105"/>
      <c r="CL239" s="105"/>
      <c r="CM239" s="105"/>
      <c r="CN239" s="105"/>
      <c r="CO239" s="105"/>
      <c r="CP239" s="105"/>
      <c r="CQ239" s="105"/>
      <c r="CR239" s="105"/>
      <c r="CS239" s="105"/>
      <c r="CT239" s="105"/>
      <c r="CU239" s="105"/>
      <c r="CV239" s="105"/>
      <c r="CW239" s="105"/>
      <c r="CX239" s="105"/>
      <c r="CY239" s="105"/>
      <c r="CZ239" s="105"/>
      <c r="DA239" s="105"/>
      <c r="DB239" s="105"/>
      <c r="DC239" s="105"/>
      <c r="DD239" s="105"/>
      <c r="DE239" s="105"/>
      <c r="DF239" s="105"/>
      <c r="DG239" s="105"/>
      <c r="DH239" s="105"/>
      <c r="DI239" s="105"/>
      <c r="DJ239" s="105"/>
      <c r="DK239" s="105"/>
      <c r="DL239" s="105"/>
      <c r="DM239" s="105"/>
      <c r="DN239" s="105"/>
      <c r="DO239" s="105"/>
      <c r="DP239" s="105"/>
      <c r="DQ239" s="105"/>
      <c r="DR239" s="105"/>
      <c r="DS239" s="105"/>
      <c r="DT239" s="105"/>
      <c r="DU239" s="105"/>
      <c r="DV239" s="105"/>
      <c r="DW239" s="105"/>
      <c r="DX239" s="105"/>
      <c r="DY239" s="105"/>
      <c r="DZ239" s="105"/>
      <c r="EA239" s="105"/>
      <c r="EB239" s="105"/>
      <c r="EC239" s="105"/>
      <c r="ED239" s="105"/>
      <c r="EE239" s="105"/>
      <c r="EF239" s="105"/>
      <c r="EG239" s="105"/>
      <c r="EH239" s="105"/>
      <c r="EI239" s="105"/>
      <c r="EJ239" s="105"/>
      <c r="EK239" s="105"/>
      <c r="EL239" s="105"/>
      <c r="EM239" s="105"/>
      <c r="EN239" s="105"/>
      <c r="EO239" s="105"/>
      <c r="EP239" s="105"/>
      <c r="EQ239" s="105"/>
      <c r="ER239" s="105"/>
      <c r="ES239" s="105"/>
      <c r="ET239" s="105"/>
      <c r="EU239" s="105"/>
      <c r="EV239" s="105"/>
      <c r="EW239" s="105"/>
      <c r="EX239" s="105"/>
      <c r="EY239" s="105"/>
      <c r="EZ239" s="105"/>
      <c r="FA239" s="105"/>
      <c r="FB239" s="105"/>
      <c r="FC239" s="105"/>
      <c r="FD239" s="105"/>
      <c r="FE239" s="105"/>
      <c r="FF239" s="105"/>
      <c r="FG239" s="105"/>
      <c r="FH239" s="105"/>
      <c r="FI239" s="105"/>
      <c r="FJ239" s="105"/>
      <c r="FK239" s="105"/>
      <c r="FL239" s="105"/>
      <c r="FM239" s="105"/>
      <c r="FN239" s="105"/>
      <c r="FO239" s="105"/>
      <c r="FP239" s="105"/>
      <c r="FQ239" s="105"/>
      <c r="FR239" s="105"/>
      <c r="FS239" s="105"/>
      <c r="FT239" s="105"/>
      <c r="FU239" s="105"/>
      <c r="FV239" s="105"/>
      <c r="FW239" s="105"/>
      <c r="FX239" s="105"/>
      <c r="FY239" s="105"/>
      <c r="FZ239" s="105"/>
      <c r="GA239" s="105"/>
      <c r="GB239" s="105"/>
      <c r="GC239" s="105"/>
      <c r="GD239" s="105"/>
      <c r="GE239" s="105"/>
      <c r="GF239" s="105"/>
      <c r="GG239" s="105"/>
      <c r="GH239" s="105"/>
      <c r="GI239" s="105"/>
      <c r="GJ239" s="105"/>
      <c r="GK239" s="105"/>
      <c r="GL239" s="105"/>
      <c r="GM239" s="105"/>
      <c r="GN239" s="105"/>
      <c r="GO239" s="105"/>
      <c r="GP239" s="105"/>
      <c r="GQ239" s="105"/>
      <c r="GR239" s="105"/>
      <c r="GS239" s="105"/>
      <c r="GT239" s="105"/>
      <c r="GU239" s="105"/>
      <c r="GV239" s="105"/>
      <c r="GW239" s="105"/>
      <c r="GX239" s="105"/>
      <c r="GY239" s="105"/>
      <c r="GZ239" s="105"/>
      <c r="HA239" s="105"/>
      <c r="HB239" s="105"/>
      <c r="HC239" s="105"/>
      <c r="HD239" s="105"/>
      <c r="HE239" s="105"/>
      <c r="HF239" s="105"/>
      <c r="HG239" s="105"/>
      <c r="HH239" s="105"/>
      <c r="HI239" s="105"/>
      <c r="HJ239" s="105"/>
      <c r="HK239" s="105"/>
      <c r="HL239" s="105"/>
      <c r="HM239" s="105"/>
      <c r="HN239" s="105"/>
      <c r="HO239" s="105"/>
      <c r="HP239" s="105"/>
      <c r="HQ239" s="105"/>
      <c r="HR239" s="105"/>
      <c r="HS239" s="105"/>
      <c r="HT239" s="105"/>
      <c r="HU239" s="105"/>
      <c r="HV239" s="105"/>
      <c r="HW239" s="105"/>
      <c r="HX239" s="105"/>
      <c r="HY239" s="105"/>
      <c r="HZ239" s="105"/>
      <c r="IA239" s="105"/>
      <c r="IB239" s="105"/>
      <c r="IC239" s="105"/>
      <c r="ID239" s="105"/>
      <c r="IE239" s="105"/>
      <c r="IF239" s="105"/>
      <c r="IG239" s="105"/>
      <c r="IH239" s="105"/>
      <c r="II239" s="105"/>
      <c r="IJ239" s="105"/>
      <c r="IK239" s="105"/>
      <c r="IL239" s="105"/>
      <c r="IM239" s="105"/>
      <c r="IN239" s="105"/>
      <c r="IO239" s="105"/>
      <c r="IP239" s="105"/>
      <c r="IQ239" s="105"/>
      <c r="IR239" s="105"/>
      <c r="IS239" s="105"/>
      <c r="IT239" s="105"/>
      <c r="IU239" s="105"/>
      <c r="IV239" s="105"/>
    </row>
    <row r="240" spans="1:256" s="64" customFormat="1" ht="13.5">
      <c r="A240" s="86"/>
      <c r="B240" s="71" t="s">
        <v>54</v>
      </c>
      <c r="C240" s="184"/>
      <c r="D240" s="135" t="s">
        <v>147</v>
      </c>
      <c r="E240" s="135"/>
      <c r="F240" s="135"/>
      <c r="G240" s="73"/>
      <c r="H240" s="71"/>
      <c r="I240" s="182"/>
      <c r="J240" s="182"/>
      <c r="K240" s="72"/>
      <c r="L240" s="72"/>
      <c r="M240" s="71"/>
      <c r="N240" s="71"/>
      <c r="O240" s="71"/>
      <c r="P240" s="71"/>
      <c r="Q240" s="71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  <c r="CH240" s="105"/>
      <c r="CI240" s="105"/>
      <c r="CJ240" s="105"/>
      <c r="CK240" s="105"/>
      <c r="CL240" s="105"/>
      <c r="CM240" s="105"/>
      <c r="CN240" s="105"/>
      <c r="CO240" s="105"/>
      <c r="CP240" s="105"/>
      <c r="CQ240" s="105"/>
      <c r="CR240" s="105"/>
      <c r="CS240" s="105"/>
      <c r="CT240" s="105"/>
      <c r="CU240" s="105"/>
      <c r="CV240" s="105"/>
      <c r="CW240" s="105"/>
      <c r="CX240" s="105"/>
      <c r="CY240" s="105"/>
      <c r="CZ240" s="105"/>
      <c r="DA240" s="105"/>
      <c r="DB240" s="105"/>
      <c r="DC240" s="105"/>
      <c r="DD240" s="105"/>
      <c r="DE240" s="105"/>
      <c r="DF240" s="105"/>
      <c r="DG240" s="105"/>
      <c r="DH240" s="105"/>
      <c r="DI240" s="105"/>
      <c r="DJ240" s="105"/>
      <c r="DK240" s="105"/>
      <c r="DL240" s="105"/>
      <c r="DM240" s="105"/>
      <c r="DN240" s="105"/>
      <c r="DO240" s="105"/>
      <c r="DP240" s="105"/>
      <c r="DQ240" s="105"/>
      <c r="DR240" s="105"/>
      <c r="DS240" s="105"/>
      <c r="DT240" s="105"/>
      <c r="DU240" s="105"/>
      <c r="DV240" s="105"/>
      <c r="DW240" s="105"/>
      <c r="DX240" s="105"/>
      <c r="DY240" s="105"/>
      <c r="DZ240" s="105"/>
      <c r="EA240" s="105"/>
      <c r="EB240" s="105"/>
      <c r="EC240" s="105"/>
      <c r="ED240" s="105"/>
      <c r="EE240" s="105"/>
      <c r="EF240" s="105"/>
      <c r="EG240" s="105"/>
      <c r="EH240" s="105"/>
      <c r="EI240" s="105"/>
      <c r="EJ240" s="105"/>
      <c r="EK240" s="105"/>
      <c r="EL240" s="105"/>
      <c r="EM240" s="105"/>
      <c r="EN240" s="105"/>
      <c r="EO240" s="105"/>
      <c r="EP240" s="105"/>
      <c r="EQ240" s="105"/>
      <c r="ER240" s="105"/>
      <c r="ES240" s="105"/>
      <c r="ET240" s="105"/>
      <c r="EU240" s="105"/>
      <c r="EV240" s="105"/>
      <c r="EW240" s="105"/>
      <c r="EX240" s="105"/>
      <c r="EY240" s="105"/>
      <c r="EZ240" s="105"/>
      <c r="FA240" s="105"/>
      <c r="FB240" s="105"/>
      <c r="FC240" s="105"/>
      <c r="FD240" s="105"/>
      <c r="FE240" s="105"/>
      <c r="FF240" s="105"/>
      <c r="FG240" s="105"/>
      <c r="FH240" s="105"/>
      <c r="FI240" s="105"/>
      <c r="FJ240" s="105"/>
      <c r="FK240" s="105"/>
      <c r="FL240" s="105"/>
      <c r="FM240" s="105"/>
      <c r="FN240" s="105"/>
      <c r="FO240" s="105"/>
      <c r="FP240" s="105"/>
      <c r="FQ240" s="105"/>
      <c r="FR240" s="105"/>
      <c r="FS240" s="105"/>
      <c r="FT240" s="105"/>
      <c r="FU240" s="105"/>
      <c r="FV240" s="105"/>
      <c r="FW240" s="105"/>
      <c r="FX240" s="105"/>
      <c r="FY240" s="105"/>
      <c r="FZ240" s="105"/>
      <c r="GA240" s="105"/>
      <c r="GB240" s="105"/>
      <c r="GC240" s="105"/>
      <c r="GD240" s="105"/>
      <c r="GE240" s="105"/>
      <c r="GF240" s="105"/>
      <c r="GG240" s="105"/>
      <c r="GH240" s="105"/>
      <c r="GI240" s="105"/>
      <c r="GJ240" s="105"/>
      <c r="GK240" s="105"/>
      <c r="GL240" s="105"/>
      <c r="GM240" s="105"/>
      <c r="GN240" s="105"/>
      <c r="GO240" s="105"/>
      <c r="GP240" s="105"/>
      <c r="GQ240" s="105"/>
      <c r="GR240" s="105"/>
      <c r="GS240" s="105"/>
      <c r="GT240" s="105"/>
      <c r="GU240" s="105"/>
      <c r="GV240" s="105"/>
      <c r="GW240" s="105"/>
      <c r="GX240" s="105"/>
      <c r="GY240" s="105"/>
      <c r="GZ240" s="105"/>
      <c r="HA240" s="105"/>
      <c r="HB240" s="105"/>
      <c r="HC240" s="105"/>
      <c r="HD240" s="105"/>
      <c r="HE240" s="105"/>
      <c r="HF240" s="105"/>
      <c r="HG240" s="105"/>
      <c r="HH240" s="105"/>
      <c r="HI240" s="105"/>
      <c r="HJ240" s="105"/>
      <c r="HK240" s="105"/>
      <c r="HL240" s="105"/>
      <c r="HM240" s="105"/>
      <c r="HN240" s="105"/>
      <c r="HO240" s="105"/>
      <c r="HP240" s="105"/>
      <c r="HQ240" s="105"/>
      <c r="HR240" s="105"/>
      <c r="HS240" s="105"/>
      <c r="HT240" s="105"/>
      <c r="HU240" s="105"/>
      <c r="HV240" s="105"/>
      <c r="HW240" s="105"/>
      <c r="HX240" s="105"/>
      <c r="HY240" s="105"/>
      <c r="HZ240" s="105"/>
      <c r="IA240" s="105"/>
      <c r="IB240" s="105"/>
      <c r="IC240" s="105"/>
      <c r="ID240" s="105"/>
      <c r="IE240" s="105"/>
      <c r="IF240" s="105"/>
      <c r="IG240" s="105"/>
      <c r="IH240" s="105"/>
      <c r="II240" s="105"/>
      <c r="IJ240" s="105"/>
      <c r="IK240" s="105"/>
      <c r="IL240" s="105"/>
      <c r="IM240" s="105"/>
      <c r="IN240" s="105"/>
      <c r="IO240" s="105"/>
      <c r="IP240" s="105"/>
      <c r="IQ240" s="105"/>
      <c r="IR240" s="105"/>
      <c r="IS240" s="105"/>
      <c r="IT240" s="105"/>
      <c r="IU240" s="105"/>
      <c r="IV240" s="105"/>
    </row>
    <row r="241" spans="1:256" s="64" customFormat="1" ht="13.5">
      <c r="A241" s="86" t="s">
        <v>496</v>
      </c>
      <c r="B241" s="86" t="s">
        <v>52</v>
      </c>
      <c r="C241" s="77" t="s">
        <v>53</v>
      </c>
      <c r="D241" s="74" t="s">
        <v>54</v>
      </c>
      <c r="E241" s="71"/>
      <c r="F241" s="71" t="str">
        <f aca="true" t="shared" si="28" ref="F241:F267">A241</f>
        <v>け０１</v>
      </c>
      <c r="G241" s="71" t="str">
        <f aca="true" t="shared" si="29" ref="G241:G267">B241&amp;C241</f>
        <v>稲岡和紀</v>
      </c>
      <c r="H241" s="78" t="s">
        <v>55</v>
      </c>
      <c r="I241" s="78" t="s">
        <v>73</v>
      </c>
      <c r="J241" s="75">
        <v>1978</v>
      </c>
      <c r="K241" s="75">
        <f aca="true" t="shared" si="30" ref="K241:K286">IF(J241="","",(2023-J241))</f>
        <v>45</v>
      </c>
      <c r="L241" s="72" t="str">
        <f aca="true" t="shared" si="31" ref="L241:L254">IF(G241="","",IF(COUNTIF($G$15:$G$369,G241)&gt;1,"2重登録","OK"))</f>
        <v>OK</v>
      </c>
      <c r="M241" s="80" t="s">
        <v>497</v>
      </c>
      <c r="N241" s="71"/>
      <c r="O241" s="71"/>
      <c r="P241" s="71"/>
      <c r="Q241" s="71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  <c r="CH241" s="105"/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  <c r="CS241" s="105"/>
      <c r="CT241" s="105"/>
      <c r="CU241" s="105"/>
      <c r="CV241" s="105"/>
      <c r="CW241" s="105"/>
      <c r="CX241" s="105"/>
      <c r="CY241" s="105"/>
      <c r="CZ241" s="105"/>
      <c r="DA241" s="105"/>
      <c r="DB241" s="105"/>
      <c r="DC241" s="105"/>
      <c r="DD241" s="105"/>
      <c r="DE241" s="105"/>
      <c r="DF241" s="105"/>
      <c r="DG241" s="105"/>
      <c r="DH241" s="105"/>
      <c r="DI241" s="105"/>
      <c r="DJ241" s="105"/>
      <c r="DK241" s="105"/>
      <c r="DL241" s="105"/>
      <c r="DM241" s="105"/>
      <c r="DN241" s="105"/>
      <c r="DO241" s="105"/>
      <c r="DP241" s="105"/>
      <c r="DQ241" s="105"/>
      <c r="DR241" s="105"/>
      <c r="DS241" s="105"/>
      <c r="DT241" s="105"/>
      <c r="DU241" s="105"/>
      <c r="DV241" s="105"/>
      <c r="DW241" s="105"/>
      <c r="DX241" s="105"/>
      <c r="DY241" s="105"/>
      <c r="DZ241" s="105"/>
      <c r="EA241" s="105"/>
      <c r="EB241" s="105"/>
      <c r="EC241" s="105"/>
      <c r="ED241" s="105"/>
      <c r="EE241" s="105"/>
      <c r="EF241" s="105"/>
      <c r="EG241" s="105"/>
      <c r="EH241" s="105"/>
      <c r="EI241" s="105"/>
      <c r="EJ241" s="105"/>
      <c r="EK241" s="105"/>
      <c r="EL241" s="105"/>
      <c r="EM241" s="105"/>
      <c r="EN241" s="105"/>
      <c r="EO241" s="105"/>
      <c r="EP241" s="105"/>
      <c r="EQ241" s="105"/>
      <c r="ER241" s="105"/>
      <c r="ES241" s="105"/>
      <c r="ET241" s="105"/>
      <c r="EU241" s="105"/>
      <c r="EV241" s="105"/>
      <c r="EW241" s="105"/>
      <c r="EX241" s="105"/>
      <c r="EY241" s="105"/>
      <c r="EZ241" s="105"/>
      <c r="FA241" s="105"/>
      <c r="FB241" s="105"/>
      <c r="FC241" s="105"/>
      <c r="FD241" s="105"/>
      <c r="FE241" s="105"/>
      <c r="FF241" s="105"/>
      <c r="FG241" s="105"/>
      <c r="FH241" s="105"/>
      <c r="FI241" s="105"/>
      <c r="FJ241" s="105"/>
      <c r="FK241" s="105"/>
      <c r="FL241" s="105"/>
      <c r="FM241" s="105"/>
      <c r="FN241" s="105"/>
      <c r="FO241" s="105"/>
      <c r="FP241" s="105"/>
      <c r="FQ241" s="105"/>
      <c r="FR241" s="105"/>
      <c r="FS241" s="105"/>
      <c r="FT241" s="105"/>
      <c r="FU241" s="105"/>
      <c r="FV241" s="105"/>
      <c r="FW241" s="105"/>
      <c r="FX241" s="105"/>
      <c r="FY241" s="105"/>
      <c r="FZ241" s="105"/>
      <c r="GA241" s="105"/>
      <c r="GB241" s="105"/>
      <c r="GC241" s="105"/>
      <c r="GD241" s="105"/>
      <c r="GE241" s="105"/>
      <c r="GF241" s="105"/>
      <c r="GG241" s="105"/>
      <c r="GH241" s="105"/>
      <c r="GI241" s="105"/>
      <c r="GJ241" s="105"/>
      <c r="GK241" s="105"/>
      <c r="GL241" s="105"/>
      <c r="GM241" s="105"/>
      <c r="GN241" s="105"/>
      <c r="GO241" s="105"/>
      <c r="GP241" s="105"/>
      <c r="GQ241" s="105"/>
      <c r="GR241" s="105"/>
      <c r="GS241" s="105"/>
      <c r="GT241" s="105"/>
      <c r="GU241" s="105"/>
      <c r="GV241" s="105"/>
      <c r="GW241" s="105"/>
      <c r="GX241" s="105"/>
      <c r="GY241" s="105"/>
      <c r="GZ241" s="105"/>
      <c r="HA241" s="105"/>
      <c r="HB241" s="105"/>
      <c r="HC241" s="105"/>
      <c r="HD241" s="105"/>
      <c r="HE241" s="105"/>
      <c r="HF241" s="105"/>
      <c r="HG241" s="105"/>
      <c r="HH241" s="105"/>
      <c r="HI241" s="105"/>
      <c r="HJ241" s="105"/>
      <c r="HK241" s="105"/>
      <c r="HL241" s="105"/>
      <c r="HM241" s="105"/>
      <c r="HN241" s="105"/>
      <c r="HO241" s="105"/>
      <c r="HP241" s="105"/>
      <c r="HQ241" s="105"/>
      <c r="HR241" s="105"/>
      <c r="HS241" s="105"/>
      <c r="HT241" s="105"/>
      <c r="HU241" s="105"/>
      <c r="HV241" s="105"/>
      <c r="HW241" s="105"/>
      <c r="HX241" s="105"/>
      <c r="HY241" s="105"/>
      <c r="HZ241" s="105"/>
      <c r="IA241" s="105"/>
      <c r="IB241" s="105"/>
      <c r="IC241" s="105"/>
      <c r="ID241" s="105"/>
      <c r="IE241" s="105"/>
      <c r="IF241" s="105"/>
      <c r="IG241" s="105"/>
      <c r="IH241" s="105"/>
      <c r="II241" s="105"/>
      <c r="IJ241" s="105"/>
      <c r="IK241" s="105"/>
      <c r="IL241" s="105"/>
      <c r="IM241" s="105"/>
      <c r="IN241" s="105"/>
      <c r="IO241" s="105"/>
      <c r="IP241" s="105"/>
      <c r="IQ241" s="105"/>
      <c r="IR241" s="105"/>
      <c r="IS241" s="105"/>
      <c r="IT241" s="105"/>
      <c r="IU241" s="105"/>
      <c r="IV241" s="105"/>
    </row>
    <row r="242" spans="1:256" s="64" customFormat="1" ht="13.5">
      <c r="A242" s="86" t="s">
        <v>498</v>
      </c>
      <c r="B242" s="86" t="s">
        <v>51</v>
      </c>
      <c r="C242" s="142" t="s">
        <v>499</v>
      </c>
      <c r="D242" s="74" t="s">
        <v>54</v>
      </c>
      <c r="E242" s="71"/>
      <c r="F242" s="71" t="str">
        <f t="shared" si="28"/>
        <v>け０２</v>
      </c>
      <c r="G242" s="74" t="str">
        <f t="shared" si="29"/>
        <v>川上政治</v>
      </c>
      <c r="H242" s="78" t="s">
        <v>55</v>
      </c>
      <c r="I242" s="78" t="s">
        <v>73</v>
      </c>
      <c r="J242" s="79">
        <v>1970</v>
      </c>
      <c r="K242" s="75">
        <f t="shared" si="30"/>
        <v>53</v>
      </c>
      <c r="L242" s="72" t="str">
        <f t="shared" si="31"/>
        <v>OK</v>
      </c>
      <c r="M242" s="80" t="s">
        <v>497</v>
      </c>
      <c r="N242" s="71"/>
      <c r="O242" s="71"/>
      <c r="P242" s="71"/>
      <c r="Q242" s="71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  <c r="CH242" s="105"/>
      <c r="CI242" s="105"/>
      <c r="CJ242" s="105"/>
      <c r="CK242" s="105"/>
      <c r="CL242" s="105"/>
      <c r="CM242" s="105"/>
      <c r="CN242" s="105"/>
      <c r="CO242" s="105"/>
      <c r="CP242" s="105"/>
      <c r="CQ242" s="105"/>
      <c r="CR242" s="105"/>
      <c r="CS242" s="105"/>
      <c r="CT242" s="105"/>
      <c r="CU242" s="105"/>
      <c r="CV242" s="105"/>
      <c r="CW242" s="105"/>
      <c r="CX242" s="105"/>
      <c r="CY242" s="105"/>
      <c r="CZ242" s="105"/>
      <c r="DA242" s="105"/>
      <c r="DB242" s="105"/>
      <c r="DC242" s="105"/>
      <c r="DD242" s="105"/>
      <c r="DE242" s="105"/>
      <c r="DF242" s="105"/>
      <c r="DG242" s="105"/>
      <c r="DH242" s="105"/>
      <c r="DI242" s="105"/>
      <c r="DJ242" s="105"/>
      <c r="DK242" s="105"/>
      <c r="DL242" s="105"/>
      <c r="DM242" s="105"/>
      <c r="DN242" s="105"/>
      <c r="DO242" s="105"/>
      <c r="DP242" s="105"/>
      <c r="DQ242" s="105"/>
      <c r="DR242" s="105"/>
      <c r="DS242" s="105"/>
      <c r="DT242" s="105"/>
      <c r="DU242" s="105"/>
      <c r="DV242" s="105"/>
      <c r="DW242" s="105"/>
      <c r="DX242" s="105"/>
      <c r="DY242" s="105"/>
      <c r="DZ242" s="105"/>
      <c r="EA242" s="105"/>
      <c r="EB242" s="105"/>
      <c r="EC242" s="105"/>
      <c r="ED242" s="105"/>
      <c r="EE242" s="105"/>
      <c r="EF242" s="105"/>
      <c r="EG242" s="105"/>
      <c r="EH242" s="105"/>
      <c r="EI242" s="105"/>
      <c r="EJ242" s="105"/>
      <c r="EK242" s="105"/>
      <c r="EL242" s="105"/>
      <c r="EM242" s="105"/>
      <c r="EN242" s="105"/>
      <c r="EO242" s="105"/>
      <c r="EP242" s="105"/>
      <c r="EQ242" s="105"/>
      <c r="ER242" s="105"/>
      <c r="ES242" s="105"/>
      <c r="ET242" s="105"/>
      <c r="EU242" s="105"/>
      <c r="EV242" s="105"/>
      <c r="EW242" s="105"/>
      <c r="EX242" s="105"/>
      <c r="EY242" s="105"/>
      <c r="EZ242" s="105"/>
      <c r="FA242" s="105"/>
      <c r="FB242" s="105"/>
      <c r="FC242" s="105"/>
      <c r="FD242" s="105"/>
      <c r="FE242" s="105"/>
      <c r="FF242" s="105"/>
      <c r="FG242" s="105"/>
      <c r="FH242" s="105"/>
      <c r="FI242" s="105"/>
      <c r="FJ242" s="105"/>
      <c r="FK242" s="105"/>
      <c r="FL242" s="105"/>
      <c r="FM242" s="105"/>
      <c r="FN242" s="105"/>
      <c r="FO242" s="105"/>
      <c r="FP242" s="105"/>
      <c r="FQ242" s="105"/>
      <c r="FR242" s="105"/>
      <c r="FS242" s="105"/>
      <c r="FT242" s="105"/>
      <c r="FU242" s="105"/>
      <c r="FV242" s="105"/>
      <c r="FW242" s="105"/>
      <c r="FX242" s="105"/>
      <c r="FY242" s="105"/>
      <c r="FZ242" s="105"/>
      <c r="GA242" s="105"/>
      <c r="GB242" s="105"/>
      <c r="GC242" s="105"/>
      <c r="GD242" s="105"/>
      <c r="GE242" s="105"/>
      <c r="GF242" s="105"/>
      <c r="GG242" s="105"/>
      <c r="GH242" s="105"/>
      <c r="GI242" s="105"/>
      <c r="GJ242" s="105"/>
      <c r="GK242" s="105"/>
      <c r="GL242" s="105"/>
      <c r="GM242" s="105"/>
      <c r="GN242" s="105"/>
      <c r="GO242" s="105"/>
      <c r="GP242" s="105"/>
      <c r="GQ242" s="105"/>
      <c r="GR242" s="105"/>
      <c r="GS242" s="105"/>
      <c r="GT242" s="105"/>
      <c r="GU242" s="105"/>
      <c r="GV242" s="105"/>
      <c r="GW242" s="105"/>
      <c r="GX242" s="105"/>
      <c r="GY242" s="105"/>
      <c r="GZ242" s="105"/>
      <c r="HA242" s="105"/>
      <c r="HB242" s="105"/>
      <c r="HC242" s="105"/>
      <c r="HD242" s="105"/>
      <c r="HE242" s="105"/>
      <c r="HF242" s="105"/>
      <c r="HG242" s="105"/>
      <c r="HH242" s="105"/>
      <c r="HI242" s="105"/>
      <c r="HJ242" s="105"/>
      <c r="HK242" s="105"/>
      <c r="HL242" s="105"/>
      <c r="HM242" s="105"/>
      <c r="HN242" s="105"/>
      <c r="HO242" s="105"/>
      <c r="HP242" s="105"/>
      <c r="HQ242" s="105"/>
      <c r="HR242" s="105"/>
      <c r="HS242" s="105"/>
      <c r="HT242" s="105"/>
      <c r="HU242" s="105"/>
      <c r="HV242" s="105"/>
      <c r="HW242" s="105"/>
      <c r="HX242" s="105"/>
      <c r="HY242" s="105"/>
      <c r="HZ242" s="105"/>
      <c r="IA242" s="105"/>
      <c r="IB242" s="105"/>
      <c r="IC242" s="105"/>
      <c r="ID242" s="105"/>
      <c r="IE242" s="105"/>
      <c r="IF242" s="105"/>
      <c r="IG242" s="105"/>
      <c r="IH242" s="105"/>
      <c r="II242" s="105"/>
      <c r="IJ242" s="105"/>
      <c r="IK242" s="105"/>
      <c r="IL242" s="105"/>
      <c r="IM242" s="105"/>
      <c r="IN242" s="105"/>
      <c r="IO242" s="105"/>
      <c r="IP242" s="105"/>
      <c r="IQ242" s="105"/>
      <c r="IR242" s="105"/>
      <c r="IS242" s="105"/>
      <c r="IT242" s="105"/>
      <c r="IU242" s="105"/>
      <c r="IV242" s="105"/>
    </row>
    <row r="243" spans="1:256" s="64" customFormat="1" ht="13.5">
      <c r="A243" s="86" t="s">
        <v>500</v>
      </c>
      <c r="B243" s="86" t="s">
        <v>33</v>
      </c>
      <c r="C243" s="77" t="s">
        <v>34</v>
      </c>
      <c r="D243" s="74" t="s">
        <v>54</v>
      </c>
      <c r="E243" s="71"/>
      <c r="F243" s="71" t="str">
        <f t="shared" si="28"/>
        <v>け０３</v>
      </c>
      <c r="G243" s="71" t="str">
        <f t="shared" si="29"/>
        <v>上村　武</v>
      </c>
      <c r="H243" s="78" t="s">
        <v>55</v>
      </c>
      <c r="I243" s="78" t="s">
        <v>73</v>
      </c>
      <c r="J243" s="75">
        <v>1978</v>
      </c>
      <c r="K243" s="75">
        <f t="shared" si="30"/>
        <v>45</v>
      </c>
      <c r="L243" s="72" t="str">
        <f t="shared" si="31"/>
        <v>OK</v>
      </c>
      <c r="M243" s="71" t="s">
        <v>501</v>
      </c>
      <c r="N243" s="71"/>
      <c r="O243" s="71"/>
      <c r="P243" s="71"/>
      <c r="Q243" s="71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  <c r="CH243" s="105"/>
      <c r="CI243" s="105"/>
      <c r="CJ243" s="105"/>
      <c r="CK243" s="105"/>
      <c r="CL243" s="105"/>
      <c r="CM243" s="105"/>
      <c r="CN243" s="105"/>
      <c r="CO243" s="105"/>
      <c r="CP243" s="105"/>
      <c r="CQ243" s="105"/>
      <c r="CR243" s="105"/>
      <c r="CS243" s="105"/>
      <c r="CT243" s="105"/>
      <c r="CU243" s="105"/>
      <c r="CV243" s="105"/>
      <c r="CW243" s="105"/>
      <c r="CX243" s="105"/>
      <c r="CY243" s="105"/>
      <c r="CZ243" s="105"/>
      <c r="DA243" s="105"/>
      <c r="DB243" s="105"/>
      <c r="DC243" s="105"/>
      <c r="DD243" s="105"/>
      <c r="DE243" s="105"/>
      <c r="DF243" s="105"/>
      <c r="DG243" s="105"/>
      <c r="DH243" s="105"/>
      <c r="DI243" s="105"/>
      <c r="DJ243" s="105"/>
      <c r="DK243" s="105"/>
      <c r="DL243" s="105"/>
      <c r="DM243" s="105"/>
      <c r="DN243" s="105"/>
      <c r="DO243" s="105"/>
      <c r="DP243" s="105"/>
      <c r="DQ243" s="105"/>
      <c r="DR243" s="105"/>
      <c r="DS243" s="105"/>
      <c r="DT243" s="105"/>
      <c r="DU243" s="105"/>
      <c r="DV243" s="105"/>
      <c r="DW243" s="105"/>
      <c r="DX243" s="105"/>
      <c r="DY243" s="105"/>
      <c r="DZ243" s="105"/>
      <c r="EA243" s="105"/>
      <c r="EB243" s="105"/>
      <c r="EC243" s="105"/>
      <c r="ED243" s="105"/>
      <c r="EE243" s="105"/>
      <c r="EF243" s="105"/>
      <c r="EG243" s="105"/>
      <c r="EH243" s="105"/>
      <c r="EI243" s="105"/>
      <c r="EJ243" s="105"/>
      <c r="EK243" s="105"/>
      <c r="EL243" s="105"/>
      <c r="EM243" s="105"/>
      <c r="EN243" s="105"/>
      <c r="EO243" s="105"/>
      <c r="EP243" s="105"/>
      <c r="EQ243" s="105"/>
      <c r="ER243" s="105"/>
      <c r="ES243" s="105"/>
      <c r="ET243" s="105"/>
      <c r="EU243" s="105"/>
      <c r="EV243" s="105"/>
      <c r="EW243" s="105"/>
      <c r="EX243" s="105"/>
      <c r="EY243" s="105"/>
      <c r="EZ243" s="105"/>
      <c r="FA243" s="105"/>
      <c r="FB243" s="105"/>
      <c r="FC243" s="105"/>
      <c r="FD243" s="105"/>
      <c r="FE243" s="105"/>
      <c r="FF243" s="105"/>
      <c r="FG243" s="105"/>
      <c r="FH243" s="105"/>
      <c r="FI243" s="105"/>
      <c r="FJ243" s="105"/>
      <c r="FK243" s="105"/>
      <c r="FL243" s="105"/>
      <c r="FM243" s="105"/>
      <c r="FN243" s="105"/>
      <c r="FO243" s="105"/>
      <c r="FP243" s="105"/>
      <c r="FQ243" s="105"/>
      <c r="FR243" s="105"/>
      <c r="FS243" s="105"/>
      <c r="FT243" s="105"/>
      <c r="FU243" s="105"/>
      <c r="FV243" s="105"/>
      <c r="FW243" s="105"/>
      <c r="FX243" s="105"/>
      <c r="FY243" s="105"/>
      <c r="FZ243" s="105"/>
      <c r="GA243" s="105"/>
      <c r="GB243" s="105"/>
      <c r="GC243" s="105"/>
      <c r="GD243" s="105"/>
      <c r="GE243" s="105"/>
      <c r="GF243" s="105"/>
      <c r="GG243" s="105"/>
      <c r="GH243" s="105"/>
      <c r="GI243" s="105"/>
      <c r="GJ243" s="105"/>
      <c r="GK243" s="105"/>
      <c r="GL243" s="105"/>
      <c r="GM243" s="105"/>
      <c r="GN243" s="105"/>
      <c r="GO243" s="105"/>
      <c r="GP243" s="105"/>
      <c r="GQ243" s="105"/>
      <c r="GR243" s="105"/>
      <c r="GS243" s="105"/>
      <c r="GT243" s="105"/>
      <c r="GU243" s="105"/>
      <c r="GV243" s="105"/>
      <c r="GW243" s="105"/>
      <c r="GX243" s="105"/>
      <c r="GY243" s="105"/>
      <c r="GZ243" s="105"/>
      <c r="HA243" s="105"/>
      <c r="HB243" s="105"/>
      <c r="HC243" s="105"/>
      <c r="HD243" s="105"/>
      <c r="HE243" s="105"/>
      <c r="HF243" s="105"/>
      <c r="HG243" s="105"/>
      <c r="HH243" s="105"/>
      <c r="HI243" s="105"/>
      <c r="HJ243" s="105"/>
      <c r="HK243" s="105"/>
      <c r="HL243" s="105"/>
      <c r="HM243" s="105"/>
      <c r="HN243" s="105"/>
      <c r="HO243" s="105"/>
      <c r="HP243" s="105"/>
      <c r="HQ243" s="105"/>
      <c r="HR243" s="105"/>
      <c r="HS243" s="105"/>
      <c r="HT243" s="105"/>
      <c r="HU243" s="105"/>
      <c r="HV243" s="105"/>
      <c r="HW243" s="105"/>
      <c r="HX243" s="105"/>
      <c r="HY243" s="105"/>
      <c r="HZ243" s="105"/>
      <c r="IA243" s="105"/>
      <c r="IB243" s="105"/>
      <c r="IC243" s="105"/>
      <c r="ID243" s="105"/>
      <c r="IE243" s="105"/>
      <c r="IF243" s="105"/>
      <c r="IG243" s="105"/>
      <c r="IH243" s="105"/>
      <c r="II243" s="105"/>
      <c r="IJ243" s="105"/>
      <c r="IK243" s="105"/>
      <c r="IL243" s="105"/>
      <c r="IM243" s="105"/>
      <c r="IN243" s="105"/>
      <c r="IO243" s="105"/>
      <c r="IP243" s="105"/>
      <c r="IQ243" s="105"/>
      <c r="IR243" s="105"/>
      <c r="IS243" s="105"/>
      <c r="IT243" s="105"/>
      <c r="IU243" s="105"/>
      <c r="IV243" s="105"/>
    </row>
    <row r="244" spans="1:256" s="64" customFormat="1" ht="13.5">
      <c r="A244" s="86" t="s">
        <v>502</v>
      </c>
      <c r="B244" s="94" t="s">
        <v>51</v>
      </c>
      <c r="C244" s="89" t="s">
        <v>503</v>
      </c>
      <c r="D244" s="71" t="s">
        <v>54</v>
      </c>
      <c r="E244" s="71"/>
      <c r="F244" s="71" t="str">
        <f t="shared" si="28"/>
        <v>け０４</v>
      </c>
      <c r="G244" s="71" t="str">
        <f t="shared" si="29"/>
        <v>川上悠作</v>
      </c>
      <c r="H244" s="78" t="s">
        <v>55</v>
      </c>
      <c r="I244" s="78" t="s">
        <v>73</v>
      </c>
      <c r="J244" s="79">
        <v>2000</v>
      </c>
      <c r="K244" s="75">
        <f t="shared" si="30"/>
        <v>23</v>
      </c>
      <c r="L244" s="72" t="str">
        <f t="shared" si="31"/>
        <v>OK</v>
      </c>
      <c r="M244" s="80" t="s">
        <v>497</v>
      </c>
      <c r="N244" s="71"/>
      <c r="O244" s="71"/>
      <c r="P244" s="71"/>
      <c r="Q244" s="71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  <c r="CH244" s="105"/>
      <c r="CI244" s="105"/>
      <c r="CJ244" s="105"/>
      <c r="CK244" s="105"/>
      <c r="CL244" s="105"/>
      <c r="CM244" s="105"/>
      <c r="CN244" s="105"/>
      <c r="CO244" s="105"/>
      <c r="CP244" s="105"/>
      <c r="CQ244" s="105"/>
      <c r="CR244" s="105"/>
      <c r="CS244" s="105"/>
      <c r="CT244" s="105"/>
      <c r="CU244" s="105"/>
      <c r="CV244" s="105"/>
      <c r="CW244" s="105"/>
      <c r="CX244" s="105"/>
      <c r="CY244" s="105"/>
      <c r="CZ244" s="105"/>
      <c r="DA244" s="105"/>
      <c r="DB244" s="105"/>
      <c r="DC244" s="105"/>
      <c r="DD244" s="105"/>
      <c r="DE244" s="105"/>
      <c r="DF244" s="105"/>
      <c r="DG244" s="105"/>
      <c r="DH244" s="105"/>
      <c r="DI244" s="105"/>
      <c r="DJ244" s="105"/>
      <c r="DK244" s="105"/>
      <c r="DL244" s="105"/>
      <c r="DM244" s="105"/>
      <c r="DN244" s="105"/>
      <c r="DO244" s="105"/>
      <c r="DP244" s="105"/>
      <c r="DQ244" s="105"/>
      <c r="DR244" s="105"/>
      <c r="DS244" s="105"/>
      <c r="DT244" s="105"/>
      <c r="DU244" s="105"/>
      <c r="DV244" s="105"/>
      <c r="DW244" s="105"/>
      <c r="DX244" s="105"/>
      <c r="DY244" s="105"/>
      <c r="DZ244" s="105"/>
      <c r="EA244" s="105"/>
      <c r="EB244" s="105"/>
      <c r="EC244" s="105"/>
      <c r="ED244" s="105"/>
      <c r="EE244" s="105"/>
      <c r="EF244" s="105"/>
      <c r="EG244" s="105"/>
      <c r="EH244" s="105"/>
      <c r="EI244" s="105"/>
      <c r="EJ244" s="105"/>
      <c r="EK244" s="105"/>
      <c r="EL244" s="105"/>
      <c r="EM244" s="105"/>
      <c r="EN244" s="105"/>
      <c r="EO244" s="105"/>
      <c r="EP244" s="105"/>
      <c r="EQ244" s="105"/>
      <c r="ER244" s="105"/>
      <c r="ES244" s="105"/>
      <c r="ET244" s="105"/>
      <c r="EU244" s="105"/>
      <c r="EV244" s="105"/>
      <c r="EW244" s="105"/>
      <c r="EX244" s="105"/>
      <c r="EY244" s="105"/>
      <c r="EZ244" s="105"/>
      <c r="FA244" s="105"/>
      <c r="FB244" s="105"/>
      <c r="FC244" s="105"/>
      <c r="FD244" s="105"/>
      <c r="FE244" s="105"/>
      <c r="FF244" s="105"/>
      <c r="FG244" s="105"/>
      <c r="FH244" s="105"/>
      <c r="FI244" s="105"/>
      <c r="FJ244" s="105"/>
      <c r="FK244" s="105"/>
      <c r="FL244" s="105"/>
      <c r="FM244" s="105"/>
      <c r="FN244" s="105"/>
      <c r="FO244" s="105"/>
      <c r="FP244" s="105"/>
      <c r="FQ244" s="105"/>
      <c r="FR244" s="105"/>
      <c r="FS244" s="105"/>
      <c r="FT244" s="105"/>
      <c r="FU244" s="105"/>
      <c r="FV244" s="105"/>
      <c r="FW244" s="105"/>
      <c r="FX244" s="105"/>
      <c r="FY244" s="105"/>
      <c r="FZ244" s="105"/>
      <c r="GA244" s="105"/>
      <c r="GB244" s="105"/>
      <c r="GC244" s="105"/>
      <c r="GD244" s="105"/>
      <c r="GE244" s="105"/>
      <c r="GF244" s="105"/>
      <c r="GG244" s="105"/>
      <c r="GH244" s="105"/>
      <c r="GI244" s="105"/>
      <c r="GJ244" s="105"/>
      <c r="GK244" s="105"/>
      <c r="GL244" s="105"/>
      <c r="GM244" s="105"/>
      <c r="GN244" s="105"/>
      <c r="GO244" s="105"/>
      <c r="GP244" s="105"/>
      <c r="GQ244" s="105"/>
      <c r="GR244" s="105"/>
      <c r="GS244" s="105"/>
      <c r="GT244" s="105"/>
      <c r="GU244" s="105"/>
      <c r="GV244" s="105"/>
      <c r="GW244" s="105"/>
      <c r="GX244" s="105"/>
      <c r="GY244" s="105"/>
      <c r="GZ244" s="105"/>
      <c r="HA244" s="105"/>
      <c r="HB244" s="105"/>
      <c r="HC244" s="105"/>
      <c r="HD244" s="105"/>
      <c r="HE244" s="105"/>
      <c r="HF244" s="105"/>
      <c r="HG244" s="105"/>
      <c r="HH244" s="105"/>
      <c r="HI244" s="105"/>
      <c r="HJ244" s="105"/>
      <c r="HK244" s="105"/>
      <c r="HL244" s="105"/>
      <c r="HM244" s="105"/>
      <c r="HN244" s="105"/>
      <c r="HO244" s="105"/>
      <c r="HP244" s="105"/>
      <c r="HQ244" s="105"/>
      <c r="HR244" s="105"/>
      <c r="HS244" s="105"/>
      <c r="HT244" s="105"/>
      <c r="HU244" s="105"/>
      <c r="HV244" s="105"/>
      <c r="HW244" s="105"/>
      <c r="HX244" s="105"/>
      <c r="HY244" s="105"/>
      <c r="HZ244" s="105"/>
      <c r="IA244" s="105"/>
      <c r="IB244" s="105"/>
      <c r="IC244" s="105"/>
      <c r="ID244" s="105"/>
      <c r="IE244" s="105"/>
      <c r="IF244" s="105"/>
      <c r="IG244" s="105"/>
      <c r="IH244" s="105"/>
      <c r="II244" s="105"/>
      <c r="IJ244" s="105"/>
      <c r="IK244" s="105"/>
      <c r="IL244" s="105"/>
      <c r="IM244" s="105"/>
      <c r="IN244" s="105"/>
      <c r="IO244" s="105"/>
      <c r="IP244" s="105"/>
      <c r="IQ244" s="105"/>
      <c r="IR244" s="105"/>
      <c r="IS244" s="105"/>
      <c r="IT244" s="105"/>
      <c r="IU244" s="105"/>
      <c r="IV244" s="105"/>
    </row>
    <row r="245" spans="1:256" s="64" customFormat="1" ht="13.5">
      <c r="A245" s="86" t="s">
        <v>504</v>
      </c>
      <c r="B245" s="86" t="s">
        <v>56</v>
      </c>
      <c r="C245" s="142" t="s">
        <v>57</v>
      </c>
      <c r="D245" s="71" t="s">
        <v>54</v>
      </c>
      <c r="E245" s="71"/>
      <c r="F245" s="71" t="str">
        <f t="shared" si="28"/>
        <v>け０５</v>
      </c>
      <c r="G245" s="71" t="str">
        <f t="shared" si="29"/>
        <v>川並和之</v>
      </c>
      <c r="H245" s="78" t="s">
        <v>55</v>
      </c>
      <c r="I245" s="78" t="s">
        <v>73</v>
      </c>
      <c r="J245" s="79">
        <v>1959</v>
      </c>
      <c r="K245" s="75">
        <f t="shared" si="30"/>
        <v>64</v>
      </c>
      <c r="L245" s="72" t="str">
        <f t="shared" si="31"/>
        <v>OK</v>
      </c>
      <c r="M245" s="80" t="s">
        <v>497</v>
      </c>
      <c r="N245" s="71"/>
      <c r="O245" s="71"/>
      <c r="P245" s="71"/>
      <c r="Q245" s="71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  <c r="CH245" s="105"/>
      <c r="CI245" s="105"/>
      <c r="CJ245" s="105"/>
      <c r="CK245" s="105"/>
      <c r="CL245" s="105"/>
      <c r="CM245" s="105"/>
      <c r="CN245" s="105"/>
      <c r="CO245" s="105"/>
      <c r="CP245" s="105"/>
      <c r="CQ245" s="105"/>
      <c r="CR245" s="105"/>
      <c r="CS245" s="105"/>
      <c r="CT245" s="105"/>
      <c r="CU245" s="105"/>
      <c r="CV245" s="105"/>
      <c r="CW245" s="105"/>
      <c r="CX245" s="105"/>
      <c r="CY245" s="105"/>
      <c r="CZ245" s="105"/>
      <c r="DA245" s="105"/>
      <c r="DB245" s="105"/>
      <c r="DC245" s="105"/>
      <c r="DD245" s="105"/>
      <c r="DE245" s="105"/>
      <c r="DF245" s="105"/>
      <c r="DG245" s="105"/>
      <c r="DH245" s="105"/>
      <c r="DI245" s="105"/>
      <c r="DJ245" s="105"/>
      <c r="DK245" s="105"/>
      <c r="DL245" s="105"/>
      <c r="DM245" s="105"/>
      <c r="DN245" s="105"/>
      <c r="DO245" s="105"/>
      <c r="DP245" s="105"/>
      <c r="DQ245" s="105"/>
      <c r="DR245" s="105"/>
      <c r="DS245" s="105"/>
      <c r="DT245" s="105"/>
      <c r="DU245" s="105"/>
      <c r="DV245" s="105"/>
      <c r="DW245" s="105"/>
      <c r="DX245" s="105"/>
      <c r="DY245" s="105"/>
      <c r="DZ245" s="105"/>
      <c r="EA245" s="105"/>
      <c r="EB245" s="105"/>
      <c r="EC245" s="105"/>
      <c r="ED245" s="105"/>
      <c r="EE245" s="105"/>
      <c r="EF245" s="105"/>
      <c r="EG245" s="105"/>
      <c r="EH245" s="105"/>
      <c r="EI245" s="105"/>
      <c r="EJ245" s="105"/>
      <c r="EK245" s="105"/>
      <c r="EL245" s="105"/>
      <c r="EM245" s="105"/>
      <c r="EN245" s="105"/>
      <c r="EO245" s="105"/>
      <c r="EP245" s="105"/>
      <c r="EQ245" s="105"/>
      <c r="ER245" s="105"/>
      <c r="ES245" s="105"/>
      <c r="ET245" s="105"/>
      <c r="EU245" s="105"/>
      <c r="EV245" s="105"/>
      <c r="EW245" s="105"/>
      <c r="EX245" s="105"/>
      <c r="EY245" s="105"/>
      <c r="EZ245" s="105"/>
      <c r="FA245" s="105"/>
      <c r="FB245" s="105"/>
      <c r="FC245" s="105"/>
      <c r="FD245" s="105"/>
      <c r="FE245" s="105"/>
      <c r="FF245" s="105"/>
      <c r="FG245" s="105"/>
      <c r="FH245" s="105"/>
      <c r="FI245" s="105"/>
      <c r="FJ245" s="105"/>
      <c r="FK245" s="105"/>
      <c r="FL245" s="105"/>
      <c r="FM245" s="105"/>
      <c r="FN245" s="105"/>
      <c r="FO245" s="105"/>
      <c r="FP245" s="105"/>
      <c r="FQ245" s="105"/>
      <c r="FR245" s="105"/>
      <c r="FS245" s="105"/>
      <c r="FT245" s="105"/>
      <c r="FU245" s="105"/>
      <c r="FV245" s="105"/>
      <c r="FW245" s="105"/>
      <c r="FX245" s="105"/>
      <c r="FY245" s="105"/>
      <c r="FZ245" s="105"/>
      <c r="GA245" s="105"/>
      <c r="GB245" s="105"/>
      <c r="GC245" s="105"/>
      <c r="GD245" s="105"/>
      <c r="GE245" s="105"/>
      <c r="GF245" s="105"/>
      <c r="GG245" s="105"/>
      <c r="GH245" s="105"/>
      <c r="GI245" s="105"/>
      <c r="GJ245" s="105"/>
      <c r="GK245" s="105"/>
      <c r="GL245" s="105"/>
      <c r="GM245" s="105"/>
      <c r="GN245" s="105"/>
      <c r="GO245" s="105"/>
      <c r="GP245" s="105"/>
      <c r="GQ245" s="105"/>
      <c r="GR245" s="105"/>
      <c r="GS245" s="105"/>
      <c r="GT245" s="105"/>
      <c r="GU245" s="105"/>
      <c r="GV245" s="105"/>
      <c r="GW245" s="105"/>
      <c r="GX245" s="105"/>
      <c r="GY245" s="105"/>
      <c r="GZ245" s="105"/>
      <c r="HA245" s="105"/>
      <c r="HB245" s="105"/>
      <c r="HC245" s="105"/>
      <c r="HD245" s="105"/>
      <c r="HE245" s="105"/>
      <c r="HF245" s="105"/>
      <c r="HG245" s="105"/>
      <c r="HH245" s="105"/>
      <c r="HI245" s="105"/>
      <c r="HJ245" s="105"/>
      <c r="HK245" s="105"/>
      <c r="HL245" s="105"/>
      <c r="HM245" s="105"/>
      <c r="HN245" s="105"/>
      <c r="HO245" s="105"/>
      <c r="HP245" s="105"/>
      <c r="HQ245" s="105"/>
      <c r="HR245" s="105"/>
      <c r="HS245" s="105"/>
      <c r="HT245" s="105"/>
      <c r="HU245" s="105"/>
      <c r="HV245" s="105"/>
      <c r="HW245" s="105"/>
      <c r="HX245" s="105"/>
      <c r="HY245" s="105"/>
      <c r="HZ245" s="105"/>
      <c r="IA245" s="105"/>
      <c r="IB245" s="105"/>
      <c r="IC245" s="105"/>
      <c r="ID245" s="105"/>
      <c r="IE245" s="105"/>
      <c r="IF245" s="105"/>
      <c r="IG245" s="105"/>
      <c r="IH245" s="105"/>
      <c r="II245" s="105"/>
      <c r="IJ245" s="105"/>
      <c r="IK245" s="105"/>
      <c r="IL245" s="105"/>
      <c r="IM245" s="105"/>
      <c r="IN245" s="105"/>
      <c r="IO245" s="105"/>
      <c r="IP245" s="105"/>
      <c r="IQ245" s="105"/>
      <c r="IR245" s="105"/>
      <c r="IS245" s="105"/>
      <c r="IT245" s="105"/>
      <c r="IU245" s="105"/>
      <c r="IV245" s="105"/>
    </row>
    <row r="246" spans="1:256" s="64" customFormat="1" ht="13.5">
      <c r="A246" s="86" t="s">
        <v>505</v>
      </c>
      <c r="B246" s="86" t="s">
        <v>25</v>
      </c>
      <c r="C246" s="142" t="s">
        <v>58</v>
      </c>
      <c r="D246" s="71" t="s">
        <v>54</v>
      </c>
      <c r="E246" s="71"/>
      <c r="F246" s="71" t="str">
        <f t="shared" si="28"/>
        <v>け０７</v>
      </c>
      <c r="G246" s="71" t="str">
        <f t="shared" si="29"/>
        <v>坪田真嘉</v>
      </c>
      <c r="H246" s="78" t="s">
        <v>55</v>
      </c>
      <c r="I246" s="78" t="s">
        <v>73</v>
      </c>
      <c r="J246" s="79">
        <v>1976</v>
      </c>
      <c r="K246" s="75">
        <f t="shared" si="30"/>
        <v>47</v>
      </c>
      <c r="L246" s="72" t="str">
        <f t="shared" si="31"/>
        <v>OK</v>
      </c>
      <c r="M246" s="80" t="s">
        <v>497</v>
      </c>
      <c r="N246" s="71"/>
      <c r="O246" s="71"/>
      <c r="P246" s="71"/>
      <c r="Q246" s="71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  <c r="BT246" s="105"/>
      <c r="BU246" s="105"/>
      <c r="BV246" s="105"/>
      <c r="BW246" s="105"/>
      <c r="BX246" s="105"/>
      <c r="BY246" s="105"/>
      <c r="BZ246" s="105"/>
      <c r="CA246" s="105"/>
      <c r="CB246" s="105"/>
      <c r="CC246" s="105"/>
      <c r="CD246" s="105"/>
      <c r="CE246" s="105"/>
      <c r="CF246" s="105"/>
      <c r="CG246" s="105"/>
      <c r="CH246" s="105"/>
      <c r="CI246" s="105"/>
      <c r="CJ246" s="105"/>
      <c r="CK246" s="105"/>
      <c r="CL246" s="105"/>
      <c r="CM246" s="105"/>
      <c r="CN246" s="105"/>
      <c r="CO246" s="105"/>
      <c r="CP246" s="105"/>
      <c r="CQ246" s="105"/>
      <c r="CR246" s="105"/>
      <c r="CS246" s="105"/>
      <c r="CT246" s="105"/>
      <c r="CU246" s="105"/>
      <c r="CV246" s="105"/>
      <c r="CW246" s="105"/>
      <c r="CX246" s="105"/>
      <c r="CY246" s="105"/>
      <c r="CZ246" s="105"/>
      <c r="DA246" s="105"/>
      <c r="DB246" s="105"/>
      <c r="DC246" s="105"/>
      <c r="DD246" s="105"/>
      <c r="DE246" s="105"/>
      <c r="DF246" s="105"/>
      <c r="DG246" s="105"/>
      <c r="DH246" s="105"/>
      <c r="DI246" s="105"/>
      <c r="DJ246" s="105"/>
      <c r="DK246" s="105"/>
      <c r="DL246" s="105"/>
      <c r="DM246" s="105"/>
      <c r="DN246" s="105"/>
      <c r="DO246" s="105"/>
      <c r="DP246" s="105"/>
      <c r="DQ246" s="105"/>
      <c r="DR246" s="105"/>
      <c r="DS246" s="105"/>
      <c r="DT246" s="105"/>
      <c r="DU246" s="105"/>
      <c r="DV246" s="105"/>
      <c r="DW246" s="105"/>
      <c r="DX246" s="105"/>
      <c r="DY246" s="105"/>
      <c r="DZ246" s="105"/>
      <c r="EA246" s="105"/>
      <c r="EB246" s="105"/>
      <c r="EC246" s="105"/>
      <c r="ED246" s="105"/>
      <c r="EE246" s="105"/>
      <c r="EF246" s="105"/>
      <c r="EG246" s="105"/>
      <c r="EH246" s="105"/>
      <c r="EI246" s="105"/>
      <c r="EJ246" s="105"/>
      <c r="EK246" s="105"/>
      <c r="EL246" s="105"/>
      <c r="EM246" s="105"/>
      <c r="EN246" s="105"/>
      <c r="EO246" s="105"/>
      <c r="EP246" s="105"/>
      <c r="EQ246" s="105"/>
      <c r="ER246" s="105"/>
      <c r="ES246" s="105"/>
      <c r="ET246" s="105"/>
      <c r="EU246" s="105"/>
      <c r="EV246" s="105"/>
      <c r="EW246" s="105"/>
      <c r="EX246" s="105"/>
      <c r="EY246" s="105"/>
      <c r="EZ246" s="105"/>
      <c r="FA246" s="105"/>
      <c r="FB246" s="105"/>
      <c r="FC246" s="105"/>
      <c r="FD246" s="105"/>
      <c r="FE246" s="105"/>
      <c r="FF246" s="105"/>
      <c r="FG246" s="105"/>
      <c r="FH246" s="105"/>
      <c r="FI246" s="105"/>
      <c r="FJ246" s="105"/>
      <c r="FK246" s="105"/>
      <c r="FL246" s="105"/>
      <c r="FM246" s="105"/>
      <c r="FN246" s="105"/>
      <c r="FO246" s="105"/>
      <c r="FP246" s="105"/>
      <c r="FQ246" s="105"/>
      <c r="FR246" s="105"/>
      <c r="FS246" s="105"/>
      <c r="FT246" s="105"/>
      <c r="FU246" s="105"/>
      <c r="FV246" s="105"/>
      <c r="FW246" s="105"/>
      <c r="FX246" s="105"/>
      <c r="FY246" s="105"/>
      <c r="FZ246" s="105"/>
      <c r="GA246" s="105"/>
      <c r="GB246" s="105"/>
      <c r="GC246" s="105"/>
      <c r="GD246" s="105"/>
      <c r="GE246" s="105"/>
      <c r="GF246" s="105"/>
      <c r="GG246" s="105"/>
      <c r="GH246" s="105"/>
      <c r="GI246" s="105"/>
      <c r="GJ246" s="105"/>
      <c r="GK246" s="105"/>
      <c r="GL246" s="105"/>
      <c r="GM246" s="105"/>
      <c r="GN246" s="105"/>
      <c r="GO246" s="105"/>
      <c r="GP246" s="105"/>
      <c r="GQ246" s="105"/>
      <c r="GR246" s="105"/>
      <c r="GS246" s="105"/>
      <c r="GT246" s="105"/>
      <c r="GU246" s="105"/>
      <c r="GV246" s="105"/>
      <c r="GW246" s="105"/>
      <c r="GX246" s="105"/>
      <c r="GY246" s="105"/>
      <c r="GZ246" s="105"/>
      <c r="HA246" s="105"/>
      <c r="HB246" s="105"/>
      <c r="HC246" s="105"/>
      <c r="HD246" s="105"/>
      <c r="HE246" s="105"/>
      <c r="HF246" s="105"/>
      <c r="HG246" s="105"/>
      <c r="HH246" s="105"/>
      <c r="HI246" s="105"/>
      <c r="HJ246" s="105"/>
      <c r="HK246" s="105"/>
      <c r="HL246" s="105"/>
      <c r="HM246" s="105"/>
      <c r="HN246" s="105"/>
      <c r="HO246" s="105"/>
      <c r="HP246" s="105"/>
      <c r="HQ246" s="105"/>
      <c r="HR246" s="105"/>
      <c r="HS246" s="105"/>
      <c r="HT246" s="105"/>
      <c r="HU246" s="105"/>
      <c r="HV246" s="105"/>
      <c r="HW246" s="105"/>
      <c r="HX246" s="105"/>
      <c r="HY246" s="105"/>
      <c r="HZ246" s="105"/>
      <c r="IA246" s="105"/>
      <c r="IB246" s="105"/>
      <c r="IC246" s="105"/>
      <c r="ID246" s="105"/>
      <c r="IE246" s="105"/>
      <c r="IF246" s="105"/>
      <c r="IG246" s="105"/>
      <c r="IH246" s="105"/>
      <c r="II246" s="105"/>
      <c r="IJ246" s="105"/>
      <c r="IK246" s="105"/>
      <c r="IL246" s="105"/>
      <c r="IM246" s="105"/>
      <c r="IN246" s="105"/>
      <c r="IO246" s="105"/>
      <c r="IP246" s="105"/>
      <c r="IQ246" s="105"/>
      <c r="IR246" s="105"/>
      <c r="IS246" s="105"/>
      <c r="IT246" s="105"/>
      <c r="IU246" s="105"/>
      <c r="IV246" s="105"/>
    </row>
    <row r="247" spans="1:256" s="64" customFormat="1" ht="13.5">
      <c r="A247" s="86" t="s">
        <v>506</v>
      </c>
      <c r="B247" s="86" t="s">
        <v>59</v>
      </c>
      <c r="C247" s="142" t="s">
        <v>60</v>
      </c>
      <c r="D247" s="71" t="s">
        <v>54</v>
      </c>
      <c r="E247" s="71"/>
      <c r="F247" s="71" t="str">
        <f t="shared" si="28"/>
        <v>け０８</v>
      </c>
      <c r="G247" s="71" t="str">
        <f t="shared" si="29"/>
        <v>永里裕次</v>
      </c>
      <c r="H247" s="78" t="s">
        <v>55</v>
      </c>
      <c r="I247" s="78" t="s">
        <v>73</v>
      </c>
      <c r="J247" s="79">
        <v>1979</v>
      </c>
      <c r="K247" s="75">
        <f t="shared" si="30"/>
        <v>44</v>
      </c>
      <c r="L247" s="72" t="str">
        <f t="shared" si="31"/>
        <v>OK</v>
      </c>
      <c r="M247" s="71" t="s">
        <v>507</v>
      </c>
      <c r="N247" s="71"/>
      <c r="O247" s="71"/>
      <c r="P247" s="71"/>
      <c r="Q247" s="71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  <c r="CH247" s="105"/>
      <c r="CI247" s="105"/>
      <c r="CJ247" s="105"/>
      <c r="CK247" s="105"/>
      <c r="CL247" s="105"/>
      <c r="CM247" s="105"/>
      <c r="CN247" s="105"/>
      <c r="CO247" s="105"/>
      <c r="CP247" s="105"/>
      <c r="CQ247" s="105"/>
      <c r="CR247" s="105"/>
      <c r="CS247" s="105"/>
      <c r="CT247" s="105"/>
      <c r="CU247" s="105"/>
      <c r="CV247" s="105"/>
      <c r="CW247" s="105"/>
      <c r="CX247" s="105"/>
      <c r="CY247" s="105"/>
      <c r="CZ247" s="105"/>
      <c r="DA247" s="105"/>
      <c r="DB247" s="105"/>
      <c r="DC247" s="105"/>
      <c r="DD247" s="105"/>
      <c r="DE247" s="105"/>
      <c r="DF247" s="105"/>
      <c r="DG247" s="105"/>
      <c r="DH247" s="105"/>
      <c r="DI247" s="105"/>
      <c r="DJ247" s="105"/>
      <c r="DK247" s="105"/>
      <c r="DL247" s="105"/>
      <c r="DM247" s="105"/>
      <c r="DN247" s="105"/>
      <c r="DO247" s="105"/>
      <c r="DP247" s="105"/>
      <c r="DQ247" s="105"/>
      <c r="DR247" s="105"/>
      <c r="DS247" s="105"/>
      <c r="DT247" s="105"/>
      <c r="DU247" s="105"/>
      <c r="DV247" s="105"/>
      <c r="DW247" s="105"/>
      <c r="DX247" s="105"/>
      <c r="DY247" s="105"/>
      <c r="DZ247" s="105"/>
      <c r="EA247" s="105"/>
      <c r="EB247" s="105"/>
      <c r="EC247" s="105"/>
      <c r="ED247" s="105"/>
      <c r="EE247" s="105"/>
      <c r="EF247" s="105"/>
      <c r="EG247" s="105"/>
      <c r="EH247" s="105"/>
      <c r="EI247" s="105"/>
      <c r="EJ247" s="105"/>
      <c r="EK247" s="105"/>
      <c r="EL247" s="105"/>
      <c r="EM247" s="105"/>
      <c r="EN247" s="105"/>
      <c r="EO247" s="105"/>
      <c r="EP247" s="105"/>
      <c r="EQ247" s="105"/>
      <c r="ER247" s="105"/>
      <c r="ES247" s="105"/>
      <c r="ET247" s="105"/>
      <c r="EU247" s="105"/>
      <c r="EV247" s="105"/>
      <c r="EW247" s="105"/>
      <c r="EX247" s="105"/>
      <c r="EY247" s="105"/>
      <c r="EZ247" s="105"/>
      <c r="FA247" s="105"/>
      <c r="FB247" s="105"/>
      <c r="FC247" s="105"/>
      <c r="FD247" s="105"/>
      <c r="FE247" s="105"/>
      <c r="FF247" s="105"/>
      <c r="FG247" s="105"/>
      <c r="FH247" s="105"/>
      <c r="FI247" s="105"/>
      <c r="FJ247" s="105"/>
      <c r="FK247" s="105"/>
      <c r="FL247" s="105"/>
      <c r="FM247" s="105"/>
      <c r="FN247" s="105"/>
      <c r="FO247" s="105"/>
      <c r="FP247" s="105"/>
      <c r="FQ247" s="105"/>
      <c r="FR247" s="105"/>
      <c r="FS247" s="105"/>
      <c r="FT247" s="105"/>
      <c r="FU247" s="105"/>
      <c r="FV247" s="105"/>
      <c r="FW247" s="105"/>
      <c r="FX247" s="105"/>
      <c r="FY247" s="105"/>
      <c r="FZ247" s="105"/>
      <c r="GA247" s="105"/>
      <c r="GB247" s="105"/>
      <c r="GC247" s="105"/>
      <c r="GD247" s="105"/>
      <c r="GE247" s="105"/>
      <c r="GF247" s="105"/>
      <c r="GG247" s="105"/>
      <c r="GH247" s="105"/>
      <c r="GI247" s="105"/>
      <c r="GJ247" s="105"/>
      <c r="GK247" s="105"/>
      <c r="GL247" s="105"/>
      <c r="GM247" s="105"/>
      <c r="GN247" s="105"/>
      <c r="GO247" s="105"/>
      <c r="GP247" s="105"/>
      <c r="GQ247" s="105"/>
      <c r="GR247" s="105"/>
      <c r="GS247" s="105"/>
      <c r="GT247" s="105"/>
      <c r="GU247" s="105"/>
      <c r="GV247" s="105"/>
      <c r="GW247" s="105"/>
      <c r="GX247" s="105"/>
      <c r="GY247" s="105"/>
      <c r="GZ247" s="105"/>
      <c r="HA247" s="105"/>
      <c r="HB247" s="105"/>
      <c r="HC247" s="105"/>
      <c r="HD247" s="105"/>
      <c r="HE247" s="105"/>
      <c r="HF247" s="105"/>
      <c r="HG247" s="105"/>
      <c r="HH247" s="105"/>
      <c r="HI247" s="105"/>
      <c r="HJ247" s="105"/>
      <c r="HK247" s="105"/>
      <c r="HL247" s="105"/>
      <c r="HM247" s="105"/>
      <c r="HN247" s="105"/>
      <c r="HO247" s="105"/>
      <c r="HP247" s="105"/>
      <c r="HQ247" s="105"/>
      <c r="HR247" s="105"/>
      <c r="HS247" s="105"/>
      <c r="HT247" s="105"/>
      <c r="HU247" s="105"/>
      <c r="HV247" s="105"/>
      <c r="HW247" s="105"/>
      <c r="HX247" s="105"/>
      <c r="HY247" s="105"/>
      <c r="HZ247" s="105"/>
      <c r="IA247" s="105"/>
      <c r="IB247" s="105"/>
      <c r="IC247" s="105"/>
      <c r="ID247" s="105"/>
      <c r="IE247" s="105"/>
      <c r="IF247" s="105"/>
      <c r="IG247" s="105"/>
      <c r="IH247" s="105"/>
      <c r="II247" s="105"/>
      <c r="IJ247" s="105"/>
      <c r="IK247" s="105"/>
      <c r="IL247" s="105"/>
      <c r="IM247" s="105"/>
      <c r="IN247" s="105"/>
      <c r="IO247" s="105"/>
      <c r="IP247" s="105"/>
      <c r="IQ247" s="105"/>
      <c r="IR247" s="105"/>
      <c r="IS247" s="105"/>
      <c r="IT247" s="105"/>
      <c r="IU247" s="105"/>
      <c r="IV247" s="105"/>
    </row>
    <row r="248" spans="1:256" s="64" customFormat="1" ht="13.5">
      <c r="A248" s="86" t="s">
        <v>508</v>
      </c>
      <c r="B248" s="86" t="s">
        <v>27</v>
      </c>
      <c r="C248" s="142" t="s">
        <v>61</v>
      </c>
      <c r="D248" s="71" t="s">
        <v>54</v>
      </c>
      <c r="E248" s="71"/>
      <c r="F248" s="71" t="str">
        <f t="shared" si="28"/>
        <v>け０９</v>
      </c>
      <c r="G248" s="71" t="str">
        <f t="shared" si="29"/>
        <v>山口直彦</v>
      </c>
      <c r="H248" s="78" t="s">
        <v>55</v>
      </c>
      <c r="I248" s="78" t="s">
        <v>73</v>
      </c>
      <c r="J248" s="79">
        <v>1986</v>
      </c>
      <c r="K248" s="75">
        <f t="shared" si="30"/>
        <v>37</v>
      </c>
      <c r="L248" s="72" t="str">
        <f t="shared" si="31"/>
        <v>OK</v>
      </c>
      <c r="M248" s="80" t="s">
        <v>497</v>
      </c>
      <c r="N248" s="71"/>
      <c r="O248" s="71"/>
      <c r="P248" s="71"/>
      <c r="Q248" s="71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  <c r="CH248" s="105"/>
      <c r="CI248" s="105"/>
      <c r="CJ248" s="105"/>
      <c r="CK248" s="105"/>
      <c r="CL248" s="105"/>
      <c r="CM248" s="105"/>
      <c r="CN248" s="105"/>
      <c r="CO248" s="105"/>
      <c r="CP248" s="105"/>
      <c r="CQ248" s="105"/>
      <c r="CR248" s="105"/>
      <c r="CS248" s="105"/>
      <c r="CT248" s="105"/>
      <c r="CU248" s="105"/>
      <c r="CV248" s="105"/>
      <c r="CW248" s="105"/>
      <c r="CX248" s="105"/>
      <c r="CY248" s="105"/>
      <c r="CZ248" s="105"/>
      <c r="DA248" s="105"/>
      <c r="DB248" s="105"/>
      <c r="DC248" s="105"/>
      <c r="DD248" s="105"/>
      <c r="DE248" s="105"/>
      <c r="DF248" s="105"/>
      <c r="DG248" s="105"/>
      <c r="DH248" s="105"/>
      <c r="DI248" s="105"/>
      <c r="DJ248" s="105"/>
      <c r="DK248" s="105"/>
      <c r="DL248" s="105"/>
      <c r="DM248" s="105"/>
      <c r="DN248" s="105"/>
      <c r="DO248" s="105"/>
      <c r="DP248" s="105"/>
      <c r="DQ248" s="105"/>
      <c r="DR248" s="105"/>
      <c r="DS248" s="105"/>
      <c r="DT248" s="105"/>
      <c r="DU248" s="105"/>
      <c r="DV248" s="105"/>
      <c r="DW248" s="105"/>
      <c r="DX248" s="105"/>
      <c r="DY248" s="105"/>
      <c r="DZ248" s="105"/>
      <c r="EA248" s="105"/>
      <c r="EB248" s="105"/>
      <c r="EC248" s="105"/>
      <c r="ED248" s="105"/>
      <c r="EE248" s="105"/>
      <c r="EF248" s="105"/>
      <c r="EG248" s="105"/>
      <c r="EH248" s="105"/>
      <c r="EI248" s="105"/>
      <c r="EJ248" s="105"/>
      <c r="EK248" s="105"/>
      <c r="EL248" s="105"/>
      <c r="EM248" s="105"/>
      <c r="EN248" s="105"/>
      <c r="EO248" s="105"/>
      <c r="EP248" s="105"/>
      <c r="EQ248" s="105"/>
      <c r="ER248" s="105"/>
      <c r="ES248" s="105"/>
      <c r="ET248" s="105"/>
      <c r="EU248" s="105"/>
      <c r="EV248" s="105"/>
      <c r="EW248" s="105"/>
      <c r="EX248" s="105"/>
      <c r="EY248" s="105"/>
      <c r="EZ248" s="105"/>
      <c r="FA248" s="105"/>
      <c r="FB248" s="105"/>
      <c r="FC248" s="105"/>
      <c r="FD248" s="105"/>
      <c r="FE248" s="105"/>
      <c r="FF248" s="105"/>
      <c r="FG248" s="105"/>
      <c r="FH248" s="105"/>
      <c r="FI248" s="105"/>
      <c r="FJ248" s="105"/>
      <c r="FK248" s="105"/>
      <c r="FL248" s="105"/>
      <c r="FM248" s="105"/>
      <c r="FN248" s="105"/>
      <c r="FO248" s="105"/>
      <c r="FP248" s="105"/>
      <c r="FQ248" s="105"/>
      <c r="FR248" s="105"/>
      <c r="FS248" s="105"/>
      <c r="FT248" s="105"/>
      <c r="FU248" s="105"/>
      <c r="FV248" s="105"/>
      <c r="FW248" s="105"/>
      <c r="FX248" s="105"/>
      <c r="FY248" s="105"/>
      <c r="FZ248" s="105"/>
      <c r="GA248" s="105"/>
      <c r="GB248" s="105"/>
      <c r="GC248" s="105"/>
      <c r="GD248" s="105"/>
      <c r="GE248" s="105"/>
      <c r="GF248" s="105"/>
      <c r="GG248" s="105"/>
      <c r="GH248" s="105"/>
      <c r="GI248" s="105"/>
      <c r="GJ248" s="105"/>
      <c r="GK248" s="105"/>
      <c r="GL248" s="105"/>
      <c r="GM248" s="105"/>
      <c r="GN248" s="105"/>
      <c r="GO248" s="105"/>
      <c r="GP248" s="105"/>
      <c r="GQ248" s="105"/>
      <c r="GR248" s="105"/>
      <c r="GS248" s="105"/>
      <c r="GT248" s="105"/>
      <c r="GU248" s="105"/>
      <c r="GV248" s="105"/>
      <c r="GW248" s="105"/>
      <c r="GX248" s="105"/>
      <c r="GY248" s="105"/>
      <c r="GZ248" s="105"/>
      <c r="HA248" s="105"/>
      <c r="HB248" s="105"/>
      <c r="HC248" s="105"/>
      <c r="HD248" s="105"/>
      <c r="HE248" s="105"/>
      <c r="HF248" s="105"/>
      <c r="HG248" s="105"/>
      <c r="HH248" s="105"/>
      <c r="HI248" s="105"/>
      <c r="HJ248" s="105"/>
      <c r="HK248" s="105"/>
      <c r="HL248" s="105"/>
      <c r="HM248" s="105"/>
      <c r="HN248" s="105"/>
      <c r="HO248" s="105"/>
      <c r="HP248" s="105"/>
      <c r="HQ248" s="105"/>
      <c r="HR248" s="105"/>
      <c r="HS248" s="105"/>
      <c r="HT248" s="105"/>
      <c r="HU248" s="105"/>
      <c r="HV248" s="105"/>
      <c r="HW248" s="105"/>
      <c r="HX248" s="105"/>
      <c r="HY248" s="105"/>
      <c r="HZ248" s="105"/>
      <c r="IA248" s="105"/>
      <c r="IB248" s="105"/>
      <c r="IC248" s="105"/>
      <c r="ID248" s="105"/>
      <c r="IE248" s="105"/>
      <c r="IF248" s="105"/>
      <c r="IG248" s="105"/>
      <c r="IH248" s="105"/>
      <c r="II248" s="105"/>
      <c r="IJ248" s="105"/>
      <c r="IK248" s="105"/>
      <c r="IL248" s="105"/>
      <c r="IM248" s="105"/>
      <c r="IN248" s="105"/>
      <c r="IO248" s="105"/>
      <c r="IP248" s="105"/>
      <c r="IQ248" s="105"/>
      <c r="IR248" s="105"/>
      <c r="IS248" s="105"/>
      <c r="IT248" s="105"/>
      <c r="IU248" s="105"/>
      <c r="IV248" s="105"/>
    </row>
    <row r="249" spans="1:256" s="64" customFormat="1" ht="13.5">
      <c r="A249" s="86" t="s">
        <v>509</v>
      </c>
      <c r="B249" s="144" t="s">
        <v>511</v>
      </c>
      <c r="C249" s="254" t="s">
        <v>512</v>
      </c>
      <c r="D249" s="74" t="s">
        <v>54</v>
      </c>
      <c r="E249" s="71"/>
      <c r="F249" s="71" t="str">
        <f t="shared" si="28"/>
        <v>け１０</v>
      </c>
      <c r="G249" s="71" t="str">
        <f t="shared" si="29"/>
        <v>池尻陽香</v>
      </c>
      <c r="H249" s="78" t="s">
        <v>55</v>
      </c>
      <c r="I249" s="139" t="s">
        <v>74</v>
      </c>
      <c r="J249" s="75">
        <v>1994</v>
      </c>
      <c r="K249" s="75">
        <f t="shared" si="30"/>
        <v>29</v>
      </c>
      <c r="L249" s="72" t="str">
        <f t="shared" si="31"/>
        <v>OK</v>
      </c>
      <c r="M249" s="71" t="s">
        <v>513</v>
      </c>
      <c r="N249" s="71"/>
      <c r="O249" s="71"/>
      <c r="P249" s="71"/>
      <c r="Q249" s="71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  <c r="CH249" s="105"/>
      <c r="CI249" s="105"/>
      <c r="CJ249" s="105"/>
      <c r="CK249" s="105"/>
      <c r="CL249" s="105"/>
      <c r="CM249" s="105"/>
      <c r="CN249" s="105"/>
      <c r="CO249" s="105"/>
      <c r="CP249" s="105"/>
      <c r="CQ249" s="105"/>
      <c r="CR249" s="105"/>
      <c r="CS249" s="105"/>
      <c r="CT249" s="105"/>
      <c r="CU249" s="105"/>
      <c r="CV249" s="105"/>
      <c r="CW249" s="105"/>
      <c r="CX249" s="105"/>
      <c r="CY249" s="105"/>
      <c r="CZ249" s="105"/>
      <c r="DA249" s="105"/>
      <c r="DB249" s="105"/>
      <c r="DC249" s="105"/>
      <c r="DD249" s="105"/>
      <c r="DE249" s="105"/>
      <c r="DF249" s="105"/>
      <c r="DG249" s="105"/>
      <c r="DH249" s="105"/>
      <c r="DI249" s="105"/>
      <c r="DJ249" s="105"/>
      <c r="DK249" s="105"/>
      <c r="DL249" s="105"/>
      <c r="DM249" s="105"/>
      <c r="DN249" s="105"/>
      <c r="DO249" s="105"/>
      <c r="DP249" s="105"/>
      <c r="DQ249" s="105"/>
      <c r="DR249" s="105"/>
      <c r="DS249" s="105"/>
      <c r="DT249" s="105"/>
      <c r="DU249" s="105"/>
      <c r="DV249" s="105"/>
      <c r="DW249" s="105"/>
      <c r="DX249" s="105"/>
      <c r="DY249" s="105"/>
      <c r="DZ249" s="105"/>
      <c r="EA249" s="105"/>
      <c r="EB249" s="105"/>
      <c r="EC249" s="105"/>
      <c r="ED249" s="105"/>
      <c r="EE249" s="105"/>
      <c r="EF249" s="105"/>
      <c r="EG249" s="105"/>
      <c r="EH249" s="105"/>
      <c r="EI249" s="105"/>
      <c r="EJ249" s="105"/>
      <c r="EK249" s="105"/>
      <c r="EL249" s="105"/>
      <c r="EM249" s="105"/>
      <c r="EN249" s="105"/>
      <c r="EO249" s="105"/>
      <c r="EP249" s="105"/>
      <c r="EQ249" s="105"/>
      <c r="ER249" s="105"/>
      <c r="ES249" s="105"/>
      <c r="ET249" s="105"/>
      <c r="EU249" s="105"/>
      <c r="EV249" s="105"/>
      <c r="EW249" s="105"/>
      <c r="EX249" s="105"/>
      <c r="EY249" s="105"/>
      <c r="EZ249" s="105"/>
      <c r="FA249" s="105"/>
      <c r="FB249" s="105"/>
      <c r="FC249" s="105"/>
      <c r="FD249" s="105"/>
      <c r="FE249" s="105"/>
      <c r="FF249" s="105"/>
      <c r="FG249" s="105"/>
      <c r="FH249" s="105"/>
      <c r="FI249" s="105"/>
      <c r="FJ249" s="105"/>
      <c r="FK249" s="105"/>
      <c r="FL249" s="105"/>
      <c r="FM249" s="105"/>
      <c r="FN249" s="105"/>
      <c r="FO249" s="105"/>
      <c r="FP249" s="105"/>
      <c r="FQ249" s="105"/>
      <c r="FR249" s="105"/>
      <c r="FS249" s="105"/>
      <c r="FT249" s="105"/>
      <c r="FU249" s="105"/>
      <c r="FV249" s="105"/>
      <c r="FW249" s="105"/>
      <c r="FX249" s="105"/>
      <c r="FY249" s="105"/>
      <c r="FZ249" s="105"/>
      <c r="GA249" s="105"/>
      <c r="GB249" s="105"/>
      <c r="GC249" s="105"/>
      <c r="GD249" s="105"/>
      <c r="GE249" s="105"/>
      <c r="GF249" s="105"/>
      <c r="GG249" s="105"/>
      <c r="GH249" s="105"/>
      <c r="GI249" s="105"/>
      <c r="GJ249" s="105"/>
      <c r="GK249" s="105"/>
      <c r="GL249" s="105"/>
      <c r="GM249" s="105"/>
      <c r="GN249" s="105"/>
      <c r="GO249" s="105"/>
      <c r="GP249" s="105"/>
      <c r="GQ249" s="105"/>
      <c r="GR249" s="105"/>
      <c r="GS249" s="105"/>
      <c r="GT249" s="105"/>
      <c r="GU249" s="105"/>
      <c r="GV249" s="105"/>
      <c r="GW249" s="105"/>
      <c r="GX249" s="105"/>
      <c r="GY249" s="105"/>
      <c r="GZ249" s="105"/>
      <c r="HA249" s="105"/>
      <c r="HB249" s="105"/>
      <c r="HC249" s="105"/>
      <c r="HD249" s="105"/>
      <c r="HE249" s="105"/>
      <c r="HF249" s="105"/>
      <c r="HG249" s="105"/>
      <c r="HH249" s="105"/>
      <c r="HI249" s="105"/>
      <c r="HJ249" s="105"/>
      <c r="HK249" s="105"/>
      <c r="HL249" s="105"/>
      <c r="HM249" s="105"/>
      <c r="HN249" s="105"/>
      <c r="HO249" s="105"/>
      <c r="HP249" s="105"/>
      <c r="HQ249" s="105"/>
      <c r="HR249" s="105"/>
      <c r="HS249" s="105"/>
      <c r="HT249" s="105"/>
      <c r="HU249" s="105"/>
      <c r="HV249" s="105"/>
      <c r="HW249" s="105"/>
      <c r="HX249" s="105"/>
      <c r="HY249" s="105"/>
      <c r="HZ249" s="105"/>
      <c r="IA249" s="105"/>
      <c r="IB249" s="105"/>
      <c r="IC249" s="105"/>
      <c r="ID249" s="105"/>
      <c r="IE249" s="105"/>
      <c r="IF249" s="105"/>
      <c r="IG249" s="105"/>
      <c r="IH249" s="105"/>
      <c r="II249" s="105"/>
      <c r="IJ249" s="105"/>
      <c r="IK249" s="105"/>
      <c r="IL249" s="105"/>
      <c r="IM249" s="105"/>
      <c r="IN249" s="105"/>
      <c r="IO249" s="105"/>
      <c r="IP249" s="105"/>
      <c r="IQ249" s="105"/>
      <c r="IR249" s="105"/>
      <c r="IS249" s="105"/>
      <c r="IT249" s="105"/>
      <c r="IU249" s="105"/>
      <c r="IV249" s="105"/>
    </row>
    <row r="250" spans="1:256" s="64" customFormat="1" ht="13.5">
      <c r="A250" s="86" t="s">
        <v>510</v>
      </c>
      <c r="B250" s="144" t="s">
        <v>63</v>
      </c>
      <c r="C250" s="254" t="s">
        <v>50</v>
      </c>
      <c r="D250" s="71" t="s">
        <v>54</v>
      </c>
      <c r="E250" s="71"/>
      <c r="F250" s="71" t="str">
        <f t="shared" si="28"/>
        <v>け１１</v>
      </c>
      <c r="G250" s="74" t="str">
        <f t="shared" si="29"/>
        <v>福永裕美</v>
      </c>
      <c r="H250" s="78" t="s">
        <v>55</v>
      </c>
      <c r="I250" s="81" t="s">
        <v>74</v>
      </c>
      <c r="J250" s="79">
        <v>1963</v>
      </c>
      <c r="K250" s="75">
        <f t="shared" si="30"/>
        <v>60</v>
      </c>
      <c r="L250" s="72" t="str">
        <f t="shared" si="31"/>
        <v>OK</v>
      </c>
      <c r="M250" s="80" t="s">
        <v>497</v>
      </c>
      <c r="N250" s="71"/>
      <c r="O250" s="71"/>
      <c r="P250" s="71"/>
      <c r="Q250" s="71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  <c r="BT250" s="105"/>
      <c r="BU250" s="105"/>
      <c r="BV250" s="105"/>
      <c r="BW250" s="105"/>
      <c r="BX250" s="105"/>
      <c r="BY250" s="105"/>
      <c r="BZ250" s="105"/>
      <c r="CA250" s="105"/>
      <c r="CB250" s="105"/>
      <c r="CC250" s="105"/>
      <c r="CD250" s="105"/>
      <c r="CE250" s="105"/>
      <c r="CF250" s="105"/>
      <c r="CG250" s="105"/>
      <c r="CH250" s="105"/>
      <c r="CI250" s="105"/>
      <c r="CJ250" s="105"/>
      <c r="CK250" s="105"/>
      <c r="CL250" s="105"/>
      <c r="CM250" s="105"/>
      <c r="CN250" s="105"/>
      <c r="CO250" s="105"/>
      <c r="CP250" s="105"/>
      <c r="CQ250" s="105"/>
      <c r="CR250" s="105"/>
      <c r="CS250" s="105"/>
      <c r="CT250" s="105"/>
      <c r="CU250" s="105"/>
      <c r="CV250" s="105"/>
      <c r="CW250" s="105"/>
      <c r="CX250" s="105"/>
      <c r="CY250" s="105"/>
      <c r="CZ250" s="105"/>
      <c r="DA250" s="105"/>
      <c r="DB250" s="105"/>
      <c r="DC250" s="105"/>
      <c r="DD250" s="105"/>
      <c r="DE250" s="105"/>
      <c r="DF250" s="105"/>
      <c r="DG250" s="105"/>
      <c r="DH250" s="105"/>
      <c r="DI250" s="105"/>
      <c r="DJ250" s="105"/>
      <c r="DK250" s="105"/>
      <c r="DL250" s="105"/>
      <c r="DM250" s="105"/>
      <c r="DN250" s="105"/>
      <c r="DO250" s="105"/>
      <c r="DP250" s="105"/>
      <c r="DQ250" s="105"/>
      <c r="DR250" s="105"/>
      <c r="DS250" s="105"/>
      <c r="DT250" s="105"/>
      <c r="DU250" s="105"/>
      <c r="DV250" s="105"/>
      <c r="DW250" s="105"/>
      <c r="DX250" s="105"/>
      <c r="DY250" s="105"/>
      <c r="DZ250" s="105"/>
      <c r="EA250" s="105"/>
      <c r="EB250" s="105"/>
      <c r="EC250" s="105"/>
      <c r="ED250" s="105"/>
      <c r="EE250" s="105"/>
      <c r="EF250" s="105"/>
      <c r="EG250" s="105"/>
      <c r="EH250" s="105"/>
      <c r="EI250" s="105"/>
      <c r="EJ250" s="105"/>
      <c r="EK250" s="105"/>
      <c r="EL250" s="105"/>
      <c r="EM250" s="105"/>
      <c r="EN250" s="105"/>
      <c r="EO250" s="105"/>
      <c r="EP250" s="105"/>
      <c r="EQ250" s="105"/>
      <c r="ER250" s="105"/>
      <c r="ES250" s="105"/>
      <c r="ET250" s="105"/>
      <c r="EU250" s="105"/>
      <c r="EV250" s="105"/>
      <c r="EW250" s="105"/>
      <c r="EX250" s="105"/>
      <c r="EY250" s="105"/>
      <c r="EZ250" s="105"/>
      <c r="FA250" s="105"/>
      <c r="FB250" s="105"/>
      <c r="FC250" s="105"/>
      <c r="FD250" s="105"/>
      <c r="FE250" s="105"/>
      <c r="FF250" s="105"/>
      <c r="FG250" s="105"/>
      <c r="FH250" s="105"/>
      <c r="FI250" s="105"/>
      <c r="FJ250" s="105"/>
      <c r="FK250" s="105"/>
      <c r="FL250" s="105"/>
      <c r="FM250" s="105"/>
      <c r="FN250" s="105"/>
      <c r="FO250" s="105"/>
      <c r="FP250" s="105"/>
      <c r="FQ250" s="105"/>
      <c r="FR250" s="105"/>
      <c r="FS250" s="105"/>
      <c r="FT250" s="105"/>
      <c r="FU250" s="105"/>
      <c r="FV250" s="105"/>
      <c r="FW250" s="105"/>
      <c r="FX250" s="105"/>
      <c r="FY250" s="105"/>
      <c r="FZ250" s="105"/>
      <c r="GA250" s="105"/>
      <c r="GB250" s="105"/>
      <c r="GC250" s="105"/>
      <c r="GD250" s="105"/>
      <c r="GE250" s="105"/>
      <c r="GF250" s="105"/>
      <c r="GG250" s="105"/>
      <c r="GH250" s="105"/>
      <c r="GI250" s="105"/>
      <c r="GJ250" s="105"/>
      <c r="GK250" s="105"/>
      <c r="GL250" s="105"/>
      <c r="GM250" s="105"/>
      <c r="GN250" s="105"/>
      <c r="GO250" s="105"/>
      <c r="GP250" s="105"/>
      <c r="GQ250" s="105"/>
      <c r="GR250" s="105"/>
      <c r="GS250" s="105"/>
      <c r="GT250" s="105"/>
      <c r="GU250" s="105"/>
      <c r="GV250" s="105"/>
      <c r="GW250" s="105"/>
      <c r="GX250" s="105"/>
      <c r="GY250" s="105"/>
      <c r="GZ250" s="105"/>
      <c r="HA250" s="105"/>
      <c r="HB250" s="105"/>
      <c r="HC250" s="105"/>
      <c r="HD250" s="105"/>
      <c r="HE250" s="105"/>
      <c r="HF250" s="105"/>
      <c r="HG250" s="105"/>
      <c r="HH250" s="105"/>
      <c r="HI250" s="105"/>
      <c r="HJ250" s="105"/>
      <c r="HK250" s="105"/>
      <c r="HL250" s="105"/>
      <c r="HM250" s="105"/>
      <c r="HN250" s="105"/>
      <c r="HO250" s="105"/>
      <c r="HP250" s="105"/>
      <c r="HQ250" s="105"/>
      <c r="HR250" s="105"/>
      <c r="HS250" s="105"/>
      <c r="HT250" s="105"/>
      <c r="HU250" s="105"/>
      <c r="HV250" s="105"/>
      <c r="HW250" s="105"/>
      <c r="HX250" s="105"/>
      <c r="HY250" s="105"/>
      <c r="HZ250" s="105"/>
      <c r="IA250" s="105"/>
      <c r="IB250" s="105"/>
      <c r="IC250" s="105"/>
      <c r="ID250" s="105"/>
      <c r="IE250" s="105"/>
      <c r="IF250" s="105"/>
      <c r="IG250" s="105"/>
      <c r="IH250" s="105"/>
      <c r="II250" s="105"/>
      <c r="IJ250" s="105"/>
      <c r="IK250" s="105"/>
      <c r="IL250" s="105"/>
      <c r="IM250" s="105"/>
      <c r="IN250" s="105"/>
      <c r="IO250" s="105"/>
      <c r="IP250" s="105"/>
      <c r="IQ250" s="105"/>
      <c r="IR250" s="105"/>
      <c r="IS250" s="105"/>
      <c r="IT250" s="105"/>
      <c r="IU250" s="105"/>
      <c r="IV250" s="105"/>
    </row>
    <row r="251" spans="1:256" s="64" customFormat="1" ht="13.5">
      <c r="A251" s="86" t="s">
        <v>514</v>
      </c>
      <c r="B251" s="144" t="s">
        <v>27</v>
      </c>
      <c r="C251" s="254" t="s">
        <v>517</v>
      </c>
      <c r="D251" s="71" t="s">
        <v>54</v>
      </c>
      <c r="E251" s="71"/>
      <c r="F251" s="71" t="str">
        <f t="shared" si="28"/>
        <v>け１２</v>
      </c>
      <c r="G251" s="74" t="str">
        <f t="shared" si="29"/>
        <v>山口美由希</v>
      </c>
      <c r="H251" s="78" t="s">
        <v>55</v>
      </c>
      <c r="I251" s="81" t="s">
        <v>74</v>
      </c>
      <c r="J251" s="75">
        <v>1989</v>
      </c>
      <c r="K251" s="75">
        <f t="shared" si="30"/>
        <v>34</v>
      </c>
      <c r="L251" s="72" t="str">
        <f t="shared" si="31"/>
        <v>OK</v>
      </c>
      <c r="M251" s="80" t="s">
        <v>497</v>
      </c>
      <c r="N251" s="71"/>
      <c r="O251" s="71"/>
      <c r="P251" s="71"/>
      <c r="Q251" s="71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  <c r="CH251" s="105"/>
      <c r="CI251" s="105"/>
      <c r="CJ251" s="105"/>
      <c r="CK251" s="105"/>
      <c r="CL251" s="105"/>
      <c r="CM251" s="105"/>
      <c r="CN251" s="105"/>
      <c r="CO251" s="105"/>
      <c r="CP251" s="105"/>
      <c r="CQ251" s="105"/>
      <c r="CR251" s="105"/>
      <c r="CS251" s="105"/>
      <c r="CT251" s="105"/>
      <c r="CU251" s="105"/>
      <c r="CV251" s="105"/>
      <c r="CW251" s="105"/>
      <c r="CX251" s="105"/>
      <c r="CY251" s="105"/>
      <c r="CZ251" s="105"/>
      <c r="DA251" s="105"/>
      <c r="DB251" s="105"/>
      <c r="DC251" s="105"/>
      <c r="DD251" s="105"/>
      <c r="DE251" s="105"/>
      <c r="DF251" s="105"/>
      <c r="DG251" s="105"/>
      <c r="DH251" s="105"/>
      <c r="DI251" s="105"/>
      <c r="DJ251" s="105"/>
      <c r="DK251" s="105"/>
      <c r="DL251" s="105"/>
      <c r="DM251" s="105"/>
      <c r="DN251" s="105"/>
      <c r="DO251" s="105"/>
      <c r="DP251" s="105"/>
      <c r="DQ251" s="105"/>
      <c r="DR251" s="105"/>
      <c r="DS251" s="105"/>
      <c r="DT251" s="105"/>
      <c r="DU251" s="105"/>
      <c r="DV251" s="105"/>
      <c r="DW251" s="105"/>
      <c r="DX251" s="105"/>
      <c r="DY251" s="105"/>
      <c r="DZ251" s="105"/>
      <c r="EA251" s="105"/>
      <c r="EB251" s="105"/>
      <c r="EC251" s="105"/>
      <c r="ED251" s="105"/>
      <c r="EE251" s="105"/>
      <c r="EF251" s="105"/>
      <c r="EG251" s="105"/>
      <c r="EH251" s="105"/>
      <c r="EI251" s="105"/>
      <c r="EJ251" s="105"/>
      <c r="EK251" s="105"/>
      <c r="EL251" s="105"/>
      <c r="EM251" s="105"/>
      <c r="EN251" s="105"/>
      <c r="EO251" s="105"/>
      <c r="EP251" s="105"/>
      <c r="EQ251" s="105"/>
      <c r="ER251" s="105"/>
      <c r="ES251" s="105"/>
      <c r="ET251" s="105"/>
      <c r="EU251" s="105"/>
      <c r="EV251" s="105"/>
      <c r="EW251" s="105"/>
      <c r="EX251" s="105"/>
      <c r="EY251" s="105"/>
      <c r="EZ251" s="105"/>
      <c r="FA251" s="105"/>
      <c r="FB251" s="105"/>
      <c r="FC251" s="105"/>
      <c r="FD251" s="105"/>
      <c r="FE251" s="105"/>
      <c r="FF251" s="105"/>
      <c r="FG251" s="105"/>
      <c r="FH251" s="105"/>
      <c r="FI251" s="105"/>
      <c r="FJ251" s="105"/>
      <c r="FK251" s="105"/>
      <c r="FL251" s="105"/>
      <c r="FM251" s="105"/>
      <c r="FN251" s="105"/>
      <c r="FO251" s="105"/>
      <c r="FP251" s="105"/>
      <c r="FQ251" s="105"/>
      <c r="FR251" s="105"/>
      <c r="FS251" s="105"/>
      <c r="FT251" s="105"/>
      <c r="FU251" s="105"/>
      <c r="FV251" s="105"/>
      <c r="FW251" s="105"/>
      <c r="FX251" s="105"/>
      <c r="FY251" s="105"/>
      <c r="FZ251" s="105"/>
      <c r="GA251" s="105"/>
      <c r="GB251" s="105"/>
      <c r="GC251" s="105"/>
      <c r="GD251" s="105"/>
      <c r="GE251" s="105"/>
      <c r="GF251" s="105"/>
      <c r="GG251" s="105"/>
      <c r="GH251" s="105"/>
      <c r="GI251" s="105"/>
      <c r="GJ251" s="105"/>
      <c r="GK251" s="105"/>
      <c r="GL251" s="105"/>
      <c r="GM251" s="105"/>
      <c r="GN251" s="105"/>
      <c r="GO251" s="105"/>
      <c r="GP251" s="105"/>
      <c r="GQ251" s="105"/>
      <c r="GR251" s="105"/>
      <c r="GS251" s="105"/>
      <c r="GT251" s="105"/>
      <c r="GU251" s="105"/>
      <c r="GV251" s="105"/>
      <c r="GW251" s="105"/>
      <c r="GX251" s="105"/>
      <c r="GY251" s="105"/>
      <c r="GZ251" s="105"/>
      <c r="HA251" s="105"/>
      <c r="HB251" s="105"/>
      <c r="HC251" s="105"/>
      <c r="HD251" s="105"/>
      <c r="HE251" s="105"/>
      <c r="HF251" s="105"/>
      <c r="HG251" s="105"/>
      <c r="HH251" s="105"/>
      <c r="HI251" s="105"/>
      <c r="HJ251" s="105"/>
      <c r="HK251" s="105"/>
      <c r="HL251" s="105"/>
      <c r="HM251" s="105"/>
      <c r="HN251" s="105"/>
      <c r="HO251" s="105"/>
      <c r="HP251" s="105"/>
      <c r="HQ251" s="105"/>
      <c r="HR251" s="105"/>
      <c r="HS251" s="105"/>
      <c r="HT251" s="105"/>
      <c r="HU251" s="105"/>
      <c r="HV251" s="105"/>
      <c r="HW251" s="105"/>
      <c r="HX251" s="105"/>
      <c r="HY251" s="105"/>
      <c r="HZ251" s="105"/>
      <c r="IA251" s="105"/>
      <c r="IB251" s="105"/>
      <c r="IC251" s="105"/>
      <c r="ID251" s="105"/>
      <c r="IE251" s="105"/>
      <c r="IF251" s="105"/>
      <c r="IG251" s="105"/>
      <c r="IH251" s="105"/>
      <c r="II251" s="105"/>
      <c r="IJ251" s="105"/>
      <c r="IK251" s="105"/>
      <c r="IL251" s="105"/>
      <c r="IM251" s="105"/>
      <c r="IN251" s="105"/>
      <c r="IO251" s="105"/>
      <c r="IP251" s="105"/>
      <c r="IQ251" s="105"/>
      <c r="IR251" s="105"/>
      <c r="IS251" s="105"/>
      <c r="IT251" s="105"/>
      <c r="IU251" s="105"/>
      <c r="IV251" s="105"/>
    </row>
    <row r="252" spans="1:256" s="64" customFormat="1" ht="13.5">
      <c r="A252" s="86" t="s">
        <v>515</v>
      </c>
      <c r="B252" s="86" t="s">
        <v>519</v>
      </c>
      <c r="C252" s="77" t="s">
        <v>520</v>
      </c>
      <c r="D252" s="71" t="s">
        <v>54</v>
      </c>
      <c r="E252" s="71"/>
      <c r="F252" s="71" t="str">
        <f t="shared" si="28"/>
        <v>け１３</v>
      </c>
      <c r="G252" s="71" t="str">
        <f t="shared" si="29"/>
        <v>福永一典</v>
      </c>
      <c r="H252" s="78" t="s">
        <v>55</v>
      </c>
      <c r="I252" s="78" t="s">
        <v>73</v>
      </c>
      <c r="J252" s="75">
        <v>1967</v>
      </c>
      <c r="K252" s="75">
        <f t="shared" si="30"/>
        <v>56</v>
      </c>
      <c r="L252" s="72" t="str">
        <f t="shared" si="31"/>
        <v>OK</v>
      </c>
      <c r="M252" s="71" t="s">
        <v>282</v>
      </c>
      <c r="N252" s="71"/>
      <c r="O252" s="71"/>
      <c r="P252" s="71"/>
      <c r="Q252" s="71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  <c r="CH252" s="105"/>
      <c r="CI252" s="105"/>
      <c r="CJ252" s="105"/>
      <c r="CK252" s="105"/>
      <c r="CL252" s="105"/>
      <c r="CM252" s="105"/>
      <c r="CN252" s="105"/>
      <c r="CO252" s="105"/>
      <c r="CP252" s="105"/>
      <c r="CQ252" s="105"/>
      <c r="CR252" s="105"/>
      <c r="CS252" s="105"/>
      <c r="CT252" s="105"/>
      <c r="CU252" s="105"/>
      <c r="CV252" s="105"/>
      <c r="CW252" s="105"/>
      <c r="CX252" s="105"/>
      <c r="CY252" s="105"/>
      <c r="CZ252" s="105"/>
      <c r="DA252" s="105"/>
      <c r="DB252" s="105"/>
      <c r="DC252" s="105"/>
      <c r="DD252" s="105"/>
      <c r="DE252" s="105"/>
      <c r="DF252" s="105"/>
      <c r="DG252" s="105"/>
      <c r="DH252" s="105"/>
      <c r="DI252" s="105"/>
      <c r="DJ252" s="105"/>
      <c r="DK252" s="105"/>
      <c r="DL252" s="105"/>
      <c r="DM252" s="105"/>
      <c r="DN252" s="105"/>
      <c r="DO252" s="105"/>
      <c r="DP252" s="105"/>
      <c r="DQ252" s="105"/>
      <c r="DR252" s="105"/>
      <c r="DS252" s="105"/>
      <c r="DT252" s="105"/>
      <c r="DU252" s="105"/>
      <c r="DV252" s="105"/>
      <c r="DW252" s="105"/>
      <c r="DX252" s="105"/>
      <c r="DY252" s="105"/>
      <c r="DZ252" s="105"/>
      <c r="EA252" s="105"/>
      <c r="EB252" s="105"/>
      <c r="EC252" s="105"/>
      <c r="ED252" s="105"/>
      <c r="EE252" s="105"/>
      <c r="EF252" s="105"/>
      <c r="EG252" s="105"/>
      <c r="EH252" s="105"/>
      <c r="EI252" s="105"/>
      <c r="EJ252" s="105"/>
      <c r="EK252" s="105"/>
      <c r="EL252" s="105"/>
      <c r="EM252" s="105"/>
      <c r="EN252" s="105"/>
      <c r="EO252" s="105"/>
      <c r="EP252" s="105"/>
      <c r="EQ252" s="105"/>
      <c r="ER252" s="105"/>
      <c r="ES252" s="105"/>
      <c r="ET252" s="105"/>
      <c r="EU252" s="105"/>
      <c r="EV252" s="105"/>
      <c r="EW252" s="105"/>
      <c r="EX252" s="105"/>
      <c r="EY252" s="105"/>
      <c r="EZ252" s="105"/>
      <c r="FA252" s="105"/>
      <c r="FB252" s="105"/>
      <c r="FC252" s="105"/>
      <c r="FD252" s="105"/>
      <c r="FE252" s="105"/>
      <c r="FF252" s="105"/>
      <c r="FG252" s="105"/>
      <c r="FH252" s="105"/>
      <c r="FI252" s="105"/>
      <c r="FJ252" s="105"/>
      <c r="FK252" s="105"/>
      <c r="FL252" s="105"/>
      <c r="FM252" s="105"/>
      <c r="FN252" s="105"/>
      <c r="FO252" s="105"/>
      <c r="FP252" s="105"/>
      <c r="FQ252" s="105"/>
      <c r="FR252" s="105"/>
      <c r="FS252" s="105"/>
      <c r="FT252" s="105"/>
      <c r="FU252" s="105"/>
      <c r="FV252" s="105"/>
      <c r="FW252" s="105"/>
      <c r="FX252" s="105"/>
      <c r="FY252" s="105"/>
      <c r="FZ252" s="105"/>
      <c r="GA252" s="105"/>
      <c r="GB252" s="105"/>
      <c r="GC252" s="105"/>
      <c r="GD252" s="105"/>
      <c r="GE252" s="105"/>
      <c r="GF252" s="105"/>
      <c r="GG252" s="105"/>
      <c r="GH252" s="105"/>
      <c r="GI252" s="105"/>
      <c r="GJ252" s="105"/>
      <c r="GK252" s="105"/>
      <c r="GL252" s="105"/>
      <c r="GM252" s="105"/>
      <c r="GN252" s="105"/>
      <c r="GO252" s="105"/>
      <c r="GP252" s="105"/>
      <c r="GQ252" s="105"/>
      <c r="GR252" s="105"/>
      <c r="GS252" s="105"/>
      <c r="GT252" s="105"/>
      <c r="GU252" s="105"/>
      <c r="GV252" s="105"/>
      <c r="GW252" s="105"/>
      <c r="GX252" s="105"/>
      <c r="GY252" s="105"/>
      <c r="GZ252" s="105"/>
      <c r="HA252" s="105"/>
      <c r="HB252" s="105"/>
      <c r="HC252" s="105"/>
      <c r="HD252" s="105"/>
      <c r="HE252" s="105"/>
      <c r="HF252" s="105"/>
      <c r="HG252" s="105"/>
      <c r="HH252" s="105"/>
      <c r="HI252" s="105"/>
      <c r="HJ252" s="105"/>
      <c r="HK252" s="105"/>
      <c r="HL252" s="105"/>
      <c r="HM252" s="105"/>
      <c r="HN252" s="105"/>
      <c r="HO252" s="105"/>
      <c r="HP252" s="105"/>
      <c r="HQ252" s="105"/>
      <c r="HR252" s="105"/>
      <c r="HS252" s="105"/>
      <c r="HT252" s="105"/>
      <c r="HU252" s="105"/>
      <c r="HV252" s="105"/>
      <c r="HW252" s="105"/>
      <c r="HX252" s="105"/>
      <c r="HY252" s="105"/>
      <c r="HZ252" s="105"/>
      <c r="IA252" s="105"/>
      <c r="IB252" s="105"/>
      <c r="IC252" s="105"/>
      <c r="ID252" s="105"/>
      <c r="IE252" s="105"/>
      <c r="IF252" s="105"/>
      <c r="IG252" s="105"/>
      <c r="IH252" s="105"/>
      <c r="II252" s="105"/>
      <c r="IJ252" s="105"/>
      <c r="IK252" s="105"/>
      <c r="IL252" s="105"/>
      <c r="IM252" s="105"/>
      <c r="IN252" s="105"/>
      <c r="IO252" s="105"/>
      <c r="IP252" s="105"/>
      <c r="IQ252" s="105"/>
      <c r="IR252" s="105"/>
      <c r="IS252" s="105"/>
      <c r="IT252" s="105"/>
      <c r="IU252" s="105"/>
      <c r="IV252" s="105"/>
    </row>
    <row r="253" spans="1:256" s="64" customFormat="1" ht="13.5">
      <c r="A253" s="86" t="s">
        <v>516</v>
      </c>
      <c r="B253" s="86" t="s">
        <v>522</v>
      </c>
      <c r="C253" s="86" t="s">
        <v>523</v>
      </c>
      <c r="D253" s="71" t="s">
        <v>54</v>
      </c>
      <c r="E253" s="71"/>
      <c r="F253" s="71" t="str">
        <f t="shared" si="28"/>
        <v>け１４</v>
      </c>
      <c r="G253" s="71" t="str">
        <f t="shared" si="29"/>
        <v>小澤藤信</v>
      </c>
      <c r="H253" s="78" t="s">
        <v>55</v>
      </c>
      <c r="I253" s="78" t="s">
        <v>73</v>
      </c>
      <c r="J253" s="75">
        <v>1964</v>
      </c>
      <c r="K253" s="75">
        <f t="shared" si="30"/>
        <v>59</v>
      </c>
      <c r="L253" s="140" t="str">
        <f t="shared" si="31"/>
        <v>OK</v>
      </c>
      <c r="M253" s="71" t="s">
        <v>112</v>
      </c>
      <c r="N253" s="71"/>
      <c r="O253" s="71"/>
      <c r="P253" s="71"/>
      <c r="Q253" s="71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  <c r="CH253" s="105"/>
      <c r="CI253" s="105"/>
      <c r="CJ253" s="105"/>
      <c r="CK253" s="105"/>
      <c r="CL253" s="105"/>
      <c r="CM253" s="105"/>
      <c r="CN253" s="105"/>
      <c r="CO253" s="105"/>
      <c r="CP253" s="105"/>
      <c r="CQ253" s="105"/>
      <c r="CR253" s="105"/>
      <c r="CS253" s="105"/>
      <c r="CT253" s="105"/>
      <c r="CU253" s="105"/>
      <c r="CV253" s="105"/>
      <c r="CW253" s="105"/>
      <c r="CX253" s="105"/>
      <c r="CY253" s="105"/>
      <c r="CZ253" s="105"/>
      <c r="DA253" s="105"/>
      <c r="DB253" s="105"/>
      <c r="DC253" s="105"/>
      <c r="DD253" s="105"/>
      <c r="DE253" s="105"/>
      <c r="DF253" s="105"/>
      <c r="DG253" s="105"/>
      <c r="DH253" s="105"/>
      <c r="DI253" s="105"/>
      <c r="DJ253" s="105"/>
      <c r="DK253" s="105"/>
      <c r="DL253" s="105"/>
      <c r="DM253" s="105"/>
      <c r="DN253" s="105"/>
      <c r="DO253" s="105"/>
      <c r="DP253" s="105"/>
      <c r="DQ253" s="105"/>
      <c r="DR253" s="105"/>
      <c r="DS253" s="105"/>
      <c r="DT253" s="105"/>
      <c r="DU253" s="105"/>
      <c r="DV253" s="105"/>
      <c r="DW253" s="105"/>
      <c r="DX253" s="105"/>
      <c r="DY253" s="105"/>
      <c r="DZ253" s="105"/>
      <c r="EA253" s="105"/>
      <c r="EB253" s="105"/>
      <c r="EC253" s="105"/>
      <c r="ED253" s="105"/>
      <c r="EE253" s="105"/>
      <c r="EF253" s="105"/>
      <c r="EG253" s="105"/>
      <c r="EH253" s="105"/>
      <c r="EI253" s="105"/>
      <c r="EJ253" s="105"/>
      <c r="EK253" s="105"/>
      <c r="EL253" s="105"/>
      <c r="EM253" s="105"/>
      <c r="EN253" s="105"/>
      <c r="EO253" s="105"/>
      <c r="EP253" s="105"/>
      <c r="EQ253" s="105"/>
      <c r="ER253" s="105"/>
      <c r="ES253" s="105"/>
      <c r="ET253" s="105"/>
      <c r="EU253" s="105"/>
      <c r="EV253" s="105"/>
      <c r="EW253" s="105"/>
      <c r="EX253" s="105"/>
      <c r="EY253" s="105"/>
      <c r="EZ253" s="105"/>
      <c r="FA253" s="105"/>
      <c r="FB253" s="105"/>
      <c r="FC253" s="105"/>
      <c r="FD253" s="105"/>
      <c r="FE253" s="105"/>
      <c r="FF253" s="105"/>
      <c r="FG253" s="105"/>
      <c r="FH253" s="105"/>
      <c r="FI253" s="105"/>
      <c r="FJ253" s="105"/>
      <c r="FK253" s="105"/>
      <c r="FL253" s="105"/>
      <c r="FM253" s="105"/>
      <c r="FN253" s="105"/>
      <c r="FO253" s="105"/>
      <c r="FP253" s="105"/>
      <c r="FQ253" s="105"/>
      <c r="FR253" s="105"/>
      <c r="FS253" s="105"/>
      <c r="FT253" s="105"/>
      <c r="FU253" s="105"/>
      <c r="FV253" s="105"/>
      <c r="FW253" s="105"/>
      <c r="FX253" s="105"/>
      <c r="FY253" s="105"/>
      <c r="FZ253" s="105"/>
      <c r="GA253" s="105"/>
      <c r="GB253" s="105"/>
      <c r="GC253" s="105"/>
      <c r="GD253" s="105"/>
      <c r="GE253" s="105"/>
      <c r="GF253" s="105"/>
      <c r="GG253" s="105"/>
      <c r="GH253" s="105"/>
      <c r="GI253" s="105"/>
      <c r="GJ253" s="105"/>
      <c r="GK253" s="105"/>
      <c r="GL253" s="105"/>
      <c r="GM253" s="105"/>
      <c r="GN253" s="105"/>
      <c r="GO253" s="105"/>
      <c r="GP253" s="105"/>
      <c r="GQ253" s="105"/>
      <c r="GR253" s="105"/>
      <c r="GS253" s="105"/>
      <c r="GT253" s="105"/>
      <c r="GU253" s="105"/>
      <c r="GV253" s="105"/>
      <c r="GW253" s="105"/>
      <c r="GX253" s="105"/>
      <c r="GY253" s="105"/>
      <c r="GZ253" s="105"/>
      <c r="HA253" s="105"/>
      <c r="HB253" s="105"/>
      <c r="HC253" s="105"/>
      <c r="HD253" s="105"/>
      <c r="HE253" s="105"/>
      <c r="HF253" s="105"/>
      <c r="HG253" s="105"/>
      <c r="HH253" s="105"/>
      <c r="HI253" s="105"/>
      <c r="HJ253" s="105"/>
      <c r="HK253" s="105"/>
      <c r="HL253" s="105"/>
      <c r="HM253" s="105"/>
      <c r="HN253" s="105"/>
      <c r="HO253" s="105"/>
      <c r="HP253" s="105"/>
      <c r="HQ253" s="105"/>
      <c r="HR253" s="105"/>
      <c r="HS253" s="105"/>
      <c r="HT253" s="105"/>
      <c r="HU253" s="105"/>
      <c r="HV253" s="105"/>
      <c r="HW253" s="105"/>
      <c r="HX253" s="105"/>
      <c r="HY253" s="105"/>
      <c r="HZ253" s="105"/>
      <c r="IA253" s="105"/>
      <c r="IB253" s="105"/>
      <c r="IC253" s="105"/>
      <c r="ID253" s="105"/>
      <c r="IE253" s="105"/>
      <c r="IF253" s="105"/>
      <c r="IG253" s="105"/>
      <c r="IH253" s="105"/>
      <c r="II253" s="105"/>
      <c r="IJ253" s="105"/>
      <c r="IK253" s="105"/>
      <c r="IL253" s="105"/>
      <c r="IM253" s="105"/>
      <c r="IN253" s="105"/>
      <c r="IO253" s="105"/>
      <c r="IP253" s="105"/>
      <c r="IQ253" s="105"/>
      <c r="IR253" s="105"/>
      <c r="IS253" s="105"/>
      <c r="IT253" s="105"/>
      <c r="IU253" s="105"/>
      <c r="IV253" s="105"/>
    </row>
    <row r="254" spans="1:256" s="64" customFormat="1" ht="13.5">
      <c r="A254" s="86" t="s">
        <v>518</v>
      </c>
      <c r="B254" s="86" t="s">
        <v>525</v>
      </c>
      <c r="C254" s="86" t="s">
        <v>526</v>
      </c>
      <c r="D254" s="71" t="s">
        <v>54</v>
      </c>
      <c r="E254" s="71"/>
      <c r="F254" s="71" t="str">
        <f t="shared" si="28"/>
        <v>け１５</v>
      </c>
      <c r="G254" s="71" t="str">
        <f t="shared" si="29"/>
        <v>疋田之宏</v>
      </c>
      <c r="H254" s="78" t="s">
        <v>55</v>
      </c>
      <c r="I254" s="78" t="s">
        <v>73</v>
      </c>
      <c r="J254" s="75">
        <v>1960</v>
      </c>
      <c r="K254" s="75">
        <f t="shared" si="30"/>
        <v>63</v>
      </c>
      <c r="L254" s="140" t="str">
        <f t="shared" si="31"/>
        <v>OK</v>
      </c>
      <c r="M254" s="82" t="s">
        <v>3</v>
      </c>
      <c r="N254" s="71"/>
      <c r="O254" s="71"/>
      <c r="P254" s="71"/>
      <c r="Q254" s="71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  <c r="BT254" s="105"/>
      <c r="BU254" s="105"/>
      <c r="BV254" s="105"/>
      <c r="BW254" s="105"/>
      <c r="BX254" s="105"/>
      <c r="BY254" s="105"/>
      <c r="BZ254" s="105"/>
      <c r="CA254" s="105"/>
      <c r="CB254" s="105"/>
      <c r="CC254" s="105"/>
      <c r="CD254" s="105"/>
      <c r="CE254" s="105"/>
      <c r="CF254" s="105"/>
      <c r="CG254" s="105"/>
      <c r="CH254" s="105"/>
      <c r="CI254" s="105"/>
      <c r="CJ254" s="105"/>
      <c r="CK254" s="105"/>
      <c r="CL254" s="105"/>
      <c r="CM254" s="105"/>
      <c r="CN254" s="105"/>
      <c r="CO254" s="105"/>
      <c r="CP254" s="105"/>
      <c r="CQ254" s="105"/>
      <c r="CR254" s="105"/>
      <c r="CS254" s="105"/>
      <c r="CT254" s="105"/>
      <c r="CU254" s="105"/>
      <c r="CV254" s="105"/>
      <c r="CW254" s="105"/>
      <c r="CX254" s="105"/>
      <c r="CY254" s="105"/>
      <c r="CZ254" s="105"/>
      <c r="DA254" s="105"/>
      <c r="DB254" s="105"/>
      <c r="DC254" s="105"/>
      <c r="DD254" s="105"/>
      <c r="DE254" s="105"/>
      <c r="DF254" s="105"/>
      <c r="DG254" s="105"/>
      <c r="DH254" s="105"/>
      <c r="DI254" s="105"/>
      <c r="DJ254" s="105"/>
      <c r="DK254" s="105"/>
      <c r="DL254" s="105"/>
      <c r="DM254" s="105"/>
      <c r="DN254" s="105"/>
      <c r="DO254" s="105"/>
      <c r="DP254" s="105"/>
      <c r="DQ254" s="105"/>
      <c r="DR254" s="105"/>
      <c r="DS254" s="105"/>
      <c r="DT254" s="105"/>
      <c r="DU254" s="105"/>
      <c r="DV254" s="105"/>
      <c r="DW254" s="105"/>
      <c r="DX254" s="105"/>
      <c r="DY254" s="105"/>
      <c r="DZ254" s="105"/>
      <c r="EA254" s="105"/>
      <c r="EB254" s="105"/>
      <c r="EC254" s="105"/>
      <c r="ED254" s="105"/>
      <c r="EE254" s="105"/>
      <c r="EF254" s="105"/>
      <c r="EG254" s="105"/>
      <c r="EH254" s="105"/>
      <c r="EI254" s="105"/>
      <c r="EJ254" s="105"/>
      <c r="EK254" s="105"/>
      <c r="EL254" s="105"/>
      <c r="EM254" s="105"/>
      <c r="EN254" s="105"/>
      <c r="EO254" s="105"/>
      <c r="EP254" s="105"/>
      <c r="EQ254" s="105"/>
      <c r="ER254" s="105"/>
      <c r="ES254" s="105"/>
      <c r="ET254" s="105"/>
      <c r="EU254" s="105"/>
      <c r="EV254" s="105"/>
      <c r="EW254" s="105"/>
      <c r="EX254" s="105"/>
      <c r="EY254" s="105"/>
      <c r="EZ254" s="105"/>
      <c r="FA254" s="105"/>
      <c r="FB254" s="105"/>
      <c r="FC254" s="105"/>
      <c r="FD254" s="105"/>
      <c r="FE254" s="105"/>
      <c r="FF254" s="105"/>
      <c r="FG254" s="105"/>
      <c r="FH254" s="105"/>
      <c r="FI254" s="105"/>
      <c r="FJ254" s="105"/>
      <c r="FK254" s="105"/>
      <c r="FL254" s="105"/>
      <c r="FM254" s="105"/>
      <c r="FN254" s="105"/>
      <c r="FO254" s="105"/>
      <c r="FP254" s="105"/>
      <c r="FQ254" s="105"/>
      <c r="FR254" s="105"/>
      <c r="FS254" s="105"/>
      <c r="FT254" s="105"/>
      <c r="FU254" s="105"/>
      <c r="FV254" s="105"/>
      <c r="FW254" s="105"/>
      <c r="FX254" s="105"/>
      <c r="FY254" s="105"/>
      <c r="FZ254" s="105"/>
      <c r="GA254" s="105"/>
      <c r="GB254" s="105"/>
      <c r="GC254" s="105"/>
      <c r="GD254" s="105"/>
      <c r="GE254" s="105"/>
      <c r="GF254" s="105"/>
      <c r="GG254" s="105"/>
      <c r="GH254" s="105"/>
      <c r="GI254" s="105"/>
      <c r="GJ254" s="105"/>
      <c r="GK254" s="105"/>
      <c r="GL254" s="105"/>
      <c r="GM254" s="105"/>
      <c r="GN254" s="105"/>
      <c r="GO254" s="105"/>
      <c r="GP254" s="105"/>
      <c r="GQ254" s="105"/>
      <c r="GR254" s="105"/>
      <c r="GS254" s="105"/>
      <c r="GT254" s="105"/>
      <c r="GU254" s="105"/>
      <c r="GV254" s="105"/>
      <c r="GW254" s="105"/>
      <c r="GX254" s="105"/>
      <c r="GY254" s="105"/>
      <c r="GZ254" s="105"/>
      <c r="HA254" s="105"/>
      <c r="HB254" s="105"/>
      <c r="HC254" s="105"/>
      <c r="HD254" s="105"/>
      <c r="HE254" s="105"/>
      <c r="HF254" s="105"/>
      <c r="HG254" s="105"/>
      <c r="HH254" s="105"/>
      <c r="HI254" s="105"/>
      <c r="HJ254" s="105"/>
      <c r="HK254" s="105"/>
      <c r="HL254" s="105"/>
      <c r="HM254" s="105"/>
      <c r="HN254" s="105"/>
      <c r="HO254" s="105"/>
      <c r="HP254" s="105"/>
      <c r="HQ254" s="105"/>
      <c r="HR254" s="105"/>
      <c r="HS254" s="105"/>
      <c r="HT254" s="105"/>
      <c r="HU254" s="105"/>
      <c r="HV254" s="105"/>
      <c r="HW254" s="105"/>
      <c r="HX254" s="105"/>
      <c r="HY254" s="105"/>
      <c r="HZ254" s="105"/>
      <c r="IA254" s="105"/>
      <c r="IB254" s="105"/>
      <c r="IC254" s="105"/>
      <c r="ID254" s="105"/>
      <c r="IE254" s="105"/>
      <c r="IF254" s="105"/>
      <c r="IG254" s="105"/>
      <c r="IH254" s="105"/>
      <c r="II254" s="105"/>
      <c r="IJ254" s="105"/>
      <c r="IK254" s="105"/>
      <c r="IL254" s="105"/>
      <c r="IM254" s="105"/>
      <c r="IN254" s="105"/>
      <c r="IO254" s="105"/>
      <c r="IP254" s="105"/>
      <c r="IQ254" s="105"/>
      <c r="IR254" s="105"/>
      <c r="IS254" s="105"/>
      <c r="IT254" s="105"/>
      <c r="IU254" s="105"/>
      <c r="IV254" s="105"/>
    </row>
    <row r="255" spans="1:256" s="64" customFormat="1" ht="13.5">
      <c r="A255" s="86" t="s">
        <v>521</v>
      </c>
      <c r="B255" s="86" t="s">
        <v>528</v>
      </c>
      <c r="C255" s="86" t="s">
        <v>529</v>
      </c>
      <c r="D255" s="71" t="s">
        <v>54</v>
      </c>
      <c r="E255" s="71"/>
      <c r="F255" s="71" t="str">
        <f t="shared" si="28"/>
        <v>け１６</v>
      </c>
      <c r="G255" s="71" t="str">
        <f t="shared" si="29"/>
        <v>朝日尚紀</v>
      </c>
      <c r="H255" s="78" t="s">
        <v>55</v>
      </c>
      <c r="I255" s="78" t="s">
        <v>73</v>
      </c>
      <c r="J255" s="75">
        <v>1983</v>
      </c>
      <c r="K255" s="75">
        <f t="shared" si="30"/>
        <v>40</v>
      </c>
      <c r="L255" s="72" t="str">
        <f>IF(G255="","",IF(COUNTIF($G$15:$G$466,G255)&gt;1,"2重登録","OK"))</f>
        <v>OK</v>
      </c>
      <c r="M255" s="71" t="s">
        <v>141</v>
      </c>
      <c r="N255" s="71"/>
      <c r="O255" s="71"/>
      <c r="P255" s="71"/>
      <c r="Q255" s="71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  <c r="CH255" s="105"/>
      <c r="CI255" s="105"/>
      <c r="CJ255" s="105"/>
      <c r="CK255" s="105"/>
      <c r="CL255" s="105"/>
      <c r="CM255" s="105"/>
      <c r="CN255" s="105"/>
      <c r="CO255" s="105"/>
      <c r="CP255" s="105"/>
      <c r="CQ255" s="105"/>
      <c r="CR255" s="105"/>
      <c r="CS255" s="105"/>
      <c r="CT255" s="105"/>
      <c r="CU255" s="105"/>
      <c r="CV255" s="105"/>
      <c r="CW255" s="105"/>
      <c r="CX255" s="105"/>
      <c r="CY255" s="105"/>
      <c r="CZ255" s="105"/>
      <c r="DA255" s="105"/>
      <c r="DB255" s="105"/>
      <c r="DC255" s="105"/>
      <c r="DD255" s="105"/>
      <c r="DE255" s="105"/>
      <c r="DF255" s="105"/>
      <c r="DG255" s="105"/>
      <c r="DH255" s="105"/>
      <c r="DI255" s="105"/>
      <c r="DJ255" s="105"/>
      <c r="DK255" s="105"/>
      <c r="DL255" s="105"/>
      <c r="DM255" s="105"/>
      <c r="DN255" s="105"/>
      <c r="DO255" s="105"/>
      <c r="DP255" s="105"/>
      <c r="DQ255" s="105"/>
      <c r="DR255" s="105"/>
      <c r="DS255" s="105"/>
      <c r="DT255" s="105"/>
      <c r="DU255" s="105"/>
      <c r="DV255" s="105"/>
      <c r="DW255" s="105"/>
      <c r="DX255" s="105"/>
      <c r="DY255" s="105"/>
      <c r="DZ255" s="105"/>
      <c r="EA255" s="105"/>
      <c r="EB255" s="105"/>
      <c r="EC255" s="105"/>
      <c r="ED255" s="105"/>
      <c r="EE255" s="105"/>
      <c r="EF255" s="105"/>
      <c r="EG255" s="105"/>
      <c r="EH255" s="105"/>
      <c r="EI255" s="105"/>
      <c r="EJ255" s="105"/>
      <c r="EK255" s="105"/>
      <c r="EL255" s="105"/>
      <c r="EM255" s="105"/>
      <c r="EN255" s="105"/>
      <c r="EO255" s="105"/>
      <c r="EP255" s="105"/>
      <c r="EQ255" s="105"/>
      <c r="ER255" s="105"/>
      <c r="ES255" s="105"/>
      <c r="ET255" s="105"/>
      <c r="EU255" s="105"/>
      <c r="EV255" s="105"/>
      <c r="EW255" s="105"/>
      <c r="EX255" s="105"/>
      <c r="EY255" s="105"/>
      <c r="EZ255" s="105"/>
      <c r="FA255" s="105"/>
      <c r="FB255" s="105"/>
      <c r="FC255" s="105"/>
      <c r="FD255" s="105"/>
      <c r="FE255" s="105"/>
      <c r="FF255" s="105"/>
      <c r="FG255" s="105"/>
      <c r="FH255" s="105"/>
      <c r="FI255" s="105"/>
      <c r="FJ255" s="105"/>
      <c r="FK255" s="105"/>
      <c r="FL255" s="105"/>
      <c r="FM255" s="105"/>
      <c r="FN255" s="105"/>
      <c r="FO255" s="105"/>
      <c r="FP255" s="105"/>
      <c r="FQ255" s="105"/>
      <c r="FR255" s="105"/>
      <c r="FS255" s="105"/>
      <c r="FT255" s="105"/>
      <c r="FU255" s="105"/>
      <c r="FV255" s="105"/>
      <c r="FW255" s="105"/>
      <c r="FX255" s="105"/>
      <c r="FY255" s="105"/>
      <c r="FZ255" s="105"/>
      <c r="GA255" s="105"/>
      <c r="GB255" s="105"/>
      <c r="GC255" s="105"/>
      <c r="GD255" s="105"/>
      <c r="GE255" s="105"/>
      <c r="GF255" s="105"/>
      <c r="GG255" s="105"/>
      <c r="GH255" s="105"/>
      <c r="GI255" s="105"/>
      <c r="GJ255" s="105"/>
      <c r="GK255" s="105"/>
      <c r="GL255" s="105"/>
      <c r="GM255" s="105"/>
      <c r="GN255" s="105"/>
      <c r="GO255" s="105"/>
      <c r="GP255" s="105"/>
      <c r="GQ255" s="105"/>
      <c r="GR255" s="105"/>
      <c r="GS255" s="105"/>
      <c r="GT255" s="105"/>
      <c r="GU255" s="105"/>
      <c r="GV255" s="105"/>
      <c r="GW255" s="105"/>
      <c r="GX255" s="105"/>
      <c r="GY255" s="105"/>
      <c r="GZ255" s="105"/>
      <c r="HA255" s="105"/>
      <c r="HB255" s="105"/>
      <c r="HC255" s="105"/>
      <c r="HD255" s="105"/>
      <c r="HE255" s="105"/>
      <c r="HF255" s="105"/>
      <c r="HG255" s="105"/>
      <c r="HH255" s="105"/>
      <c r="HI255" s="105"/>
      <c r="HJ255" s="105"/>
      <c r="HK255" s="105"/>
      <c r="HL255" s="105"/>
      <c r="HM255" s="105"/>
      <c r="HN255" s="105"/>
      <c r="HO255" s="105"/>
      <c r="HP255" s="105"/>
      <c r="HQ255" s="105"/>
      <c r="HR255" s="105"/>
      <c r="HS255" s="105"/>
      <c r="HT255" s="105"/>
      <c r="HU255" s="105"/>
      <c r="HV255" s="105"/>
      <c r="HW255" s="105"/>
      <c r="HX255" s="105"/>
      <c r="HY255" s="105"/>
      <c r="HZ255" s="105"/>
      <c r="IA255" s="105"/>
      <c r="IB255" s="105"/>
      <c r="IC255" s="105"/>
      <c r="ID255" s="105"/>
      <c r="IE255" s="105"/>
      <c r="IF255" s="105"/>
      <c r="IG255" s="105"/>
      <c r="IH255" s="105"/>
      <c r="II255" s="105"/>
      <c r="IJ255" s="105"/>
      <c r="IK255" s="105"/>
      <c r="IL255" s="105"/>
      <c r="IM255" s="105"/>
      <c r="IN255" s="105"/>
      <c r="IO255" s="105"/>
      <c r="IP255" s="105"/>
      <c r="IQ255" s="105"/>
      <c r="IR255" s="105"/>
      <c r="IS255" s="105"/>
      <c r="IT255" s="105"/>
      <c r="IU255" s="105"/>
      <c r="IV255" s="105"/>
    </row>
    <row r="256" spans="1:256" s="64" customFormat="1" ht="13.5">
      <c r="A256" s="86" t="s">
        <v>524</v>
      </c>
      <c r="B256" s="144" t="s">
        <v>528</v>
      </c>
      <c r="C256" s="144" t="s">
        <v>531</v>
      </c>
      <c r="D256" s="71" t="s">
        <v>54</v>
      </c>
      <c r="E256" s="71"/>
      <c r="F256" s="71" t="str">
        <f t="shared" si="28"/>
        <v>け１７</v>
      </c>
      <c r="G256" s="71" t="str">
        <f t="shared" si="29"/>
        <v>朝日智美</v>
      </c>
      <c r="H256" s="78" t="s">
        <v>55</v>
      </c>
      <c r="I256" s="81" t="s">
        <v>74</v>
      </c>
      <c r="J256" s="75">
        <v>1983</v>
      </c>
      <c r="K256" s="75">
        <f t="shared" si="30"/>
        <v>40</v>
      </c>
      <c r="L256" s="71" t="str">
        <f>IF(G256="","",IF(COUNTIF($G$15:$G$369,G256)&gt;1,"2重登録","OK"))</f>
        <v>OK</v>
      </c>
      <c r="M256" s="71" t="s">
        <v>141</v>
      </c>
      <c r="N256" s="71"/>
      <c r="O256" s="71"/>
      <c r="P256" s="71"/>
      <c r="Q256" s="71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  <c r="CH256" s="105"/>
      <c r="CI256" s="105"/>
      <c r="CJ256" s="105"/>
      <c r="CK256" s="105"/>
      <c r="CL256" s="105"/>
      <c r="CM256" s="105"/>
      <c r="CN256" s="105"/>
      <c r="CO256" s="105"/>
      <c r="CP256" s="105"/>
      <c r="CQ256" s="105"/>
      <c r="CR256" s="105"/>
      <c r="CS256" s="105"/>
      <c r="CT256" s="105"/>
      <c r="CU256" s="105"/>
      <c r="CV256" s="105"/>
      <c r="CW256" s="105"/>
      <c r="CX256" s="105"/>
      <c r="CY256" s="105"/>
      <c r="CZ256" s="105"/>
      <c r="DA256" s="105"/>
      <c r="DB256" s="105"/>
      <c r="DC256" s="105"/>
      <c r="DD256" s="105"/>
      <c r="DE256" s="105"/>
      <c r="DF256" s="105"/>
      <c r="DG256" s="105"/>
      <c r="DH256" s="105"/>
      <c r="DI256" s="105"/>
      <c r="DJ256" s="105"/>
      <c r="DK256" s="105"/>
      <c r="DL256" s="105"/>
      <c r="DM256" s="105"/>
      <c r="DN256" s="105"/>
      <c r="DO256" s="105"/>
      <c r="DP256" s="105"/>
      <c r="DQ256" s="105"/>
      <c r="DR256" s="105"/>
      <c r="DS256" s="105"/>
      <c r="DT256" s="105"/>
      <c r="DU256" s="105"/>
      <c r="DV256" s="105"/>
      <c r="DW256" s="105"/>
      <c r="DX256" s="105"/>
      <c r="DY256" s="105"/>
      <c r="DZ256" s="105"/>
      <c r="EA256" s="105"/>
      <c r="EB256" s="105"/>
      <c r="EC256" s="105"/>
      <c r="ED256" s="105"/>
      <c r="EE256" s="105"/>
      <c r="EF256" s="105"/>
      <c r="EG256" s="105"/>
      <c r="EH256" s="105"/>
      <c r="EI256" s="105"/>
      <c r="EJ256" s="105"/>
      <c r="EK256" s="105"/>
      <c r="EL256" s="105"/>
      <c r="EM256" s="105"/>
      <c r="EN256" s="105"/>
      <c r="EO256" s="105"/>
      <c r="EP256" s="105"/>
      <c r="EQ256" s="105"/>
      <c r="ER256" s="105"/>
      <c r="ES256" s="105"/>
      <c r="ET256" s="105"/>
      <c r="EU256" s="105"/>
      <c r="EV256" s="105"/>
      <c r="EW256" s="105"/>
      <c r="EX256" s="105"/>
      <c r="EY256" s="105"/>
      <c r="EZ256" s="105"/>
      <c r="FA256" s="105"/>
      <c r="FB256" s="105"/>
      <c r="FC256" s="105"/>
      <c r="FD256" s="105"/>
      <c r="FE256" s="105"/>
      <c r="FF256" s="105"/>
      <c r="FG256" s="105"/>
      <c r="FH256" s="105"/>
      <c r="FI256" s="105"/>
      <c r="FJ256" s="105"/>
      <c r="FK256" s="105"/>
      <c r="FL256" s="105"/>
      <c r="FM256" s="105"/>
      <c r="FN256" s="105"/>
      <c r="FO256" s="105"/>
      <c r="FP256" s="105"/>
      <c r="FQ256" s="105"/>
      <c r="FR256" s="105"/>
      <c r="FS256" s="105"/>
      <c r="FT256" s="105"/>
      <c r="FU256" s="105"/>
      <c r="FV256" s="105"/>
      <c r="FW256" s="105"/>
      <c r="FX256" s="105"/>
      <c r="FY256" s="105"/>
      <c r="FZ256" s="105"/>
      <c r="GA256" s="105"/>
      <c r="GB256" s="105"/>
      <c r="GC256" s="105"/>
      <c r="GD256" s="105"/>
      <c r="GE256" s="105"/>
      <c r="GF256" s="105"/>
      <c r="GG256" s="105"/>
      <c r="GH256" s="105"/>
      <c r="GI256" s="105"/>
      <c r="GJ256" s="105"/>
      <c r="GK256" s="105"/>
      <c r="GL256" s="105"/>
      <c r="GM256" s="105"/>
      <c r="GN256" s="105"/>
      <c r="GO256" s="105"/>
      <c r="GP256" s="105"/>
      <c r="GQ256" s="105"/>
      <c r="GR256" s="105"/>
      <c r="GS256" s="105"/>
      <c r="GT256" s="105"/>
      <c r="GU256" s="105"/>
      <c r="GV256" s="105"/>
      <c r="GW256" s="105"/>
      <c r="GX256" s="105"/>
      <c r="GY256" s="105"/>
      <c r="GZ256" s="105"/>
      <c r="HA256" s="105"/>
      <c r="HB256" s="105"/>
      <c r="HC256" s="105"/>
      <c r="HD256" s="105"/>
      <c r="HE256" s="105"/>
      <c r="HF256" s="105"/>
      <c r="HG256" s="105"/>
      <c r="HH256" s="105"/>
      <c r="HI256" s="105"/>
      <c r="HJ256" s="105"/>
      <c r="HK256" s="105"/>
      <c r="HL256" s="105"/>
      <c r="HM256" s="105"/>
      <c r="HN256" s="105"/>
      <c r="HO256" s="105"/>
      <c r="HP256" s="105"/>
      <c r="HQ256" s="105"/>
      <c r="HR256" s="105"/>
      <c r="HS256" s="105"/>
      <c r="HT256" s="105"/>
      <c r="HU256" s="105"/>
      <c r="HV256" s="105"/>
      <c r="HW256" s="105"/>
      <c r="HX256" s="105"/>
      <c r="HY256" s="105"/>
      <c r="HZ256" s="105"/>
      <c r="IA256" s="105"/>
      <c r="IB256" s="105"/>
      <c r="IC256" s="105"/>
      <c r="ID256" s="105"/>
      <c r="IE256" s="105"/>
      <c r="IF256" s="105"/>
      <c r="IG256" s="105"/>
      <c r="IH256" s="105"/>
      <c r="II256" s="105"/>
      <c r="IJ256" s="105"/>
      <c r="IK256" s="105"/>
      <c r="IL256" s="105"/>
      <c r="IM256" s="105"/>
      <c r="IN256" s="105"/>
      <c r="IO256" s="105"/>
      <c r="IP256" s="105"/>
      <c r="IQ256" s="105"/>
      <c r="IR256" s="105"/>
      <c r="IS256" s="105"/>
      <c r="IT256" s="105"/>
      <c r="IU256" s="105"/>
      <c r="IV256" s="105"/>
    </row>
    <row r="257" spans="1:256" s="64" customFormat="1" ht="13.5">
      <c r="A257" s="86" t="s">
        <v>527</v>
      </c>
      <c r="B257" s="142" t="s">
        <v>86</v>
      </c>
      <c r="C257" s="142" t="s">
        <v>533</v>
      </c>
      <c r="D257" s="71" t="s">
        <v>54</v>
      </c>
      <c r="E257" s="71"/>
      <c r="F257" s="71" t="str">
        <f t="shared" si="28"/>
        <v>け１８</v>
      </c>
      <c r="G257" s="71" t="str">
        <f t="shared" si="29"/>
        <v>山本健治</v>
      </c>
      <c r="H257" s="78" t="s">
        <v>55</v>
      </c>
      <c r="I257" s="78" t="s">
        <v>73</v>
      </c>
      <c r="J257" s="79">
        <v>1971</v>
      </c>
      <c r="K257" s="75">
        <f t="shared" si="30"/>
        <v>52</v>
      </c>
      <c r="L257" s="72" t="str">
        <f>IF(G257="","",IF(COUNTIF($G$91:$G$491,G257)&gt;1,"2重登録","OK"))</f>
        <v>OK</v>
      </c>
      <c r="M257" s="71" t="s">
        <v>140</v>
      </c>
      <c r="N257" s="71"/>
      <c r="O257" s="186"/>
      <c r="P257" s="186"/>
      <c r="Q257" s="186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  <c r="CH257" s="105"/>
      <c r="CI257" s="105"/>
      <c r="CJ257" s="105"/>
      <c r="CK257" s="105"/>
      <c r="CL257" s="105"/>
      <c r="CM257" s="105"/>
      <c r="CN257" s="105"/>
      <c r="CO257" s="105"/>
      <c r="CP257" s="105"/>
      <c r="CQ257" s="105"/>
      <c r="CR257" s="105"/>
      <c r="CS257" s="105"/>
      <c r="CT257" s="105"/>
      <c r="CU257" s="105"/>
      <c r="CV257" s="105"/>
      <c r="CW257" s="105"/>
      <c r="CX257" s="105"/>
      <c r="CY257" s="105"/>
      <c r="CZ257" s="105"/>
      <c r="DA257" s="105"/>
      <c r="DB257" s="105"/>
      <c r="DC257" s="105"/>
      <c r="DD257" s="105"/>
      <c r="DE257" s="105"/>
      <c r="DF257" s="105"/>
      <c r="DG257" s="105"/>
      <c r="DH257" s="105"/>
      <c r="DI257" s="105"/>
      <c r="DJ257" s="105"/>
      <c r="DK257" s="105"/>
      <c r="DL257" s="105"/>
      <c r="DM257" s="105"/>
      <c r="DN257" s="105"/>
      <c r="DO257" s="105"/>
      <c r="DP257" s="105"/>
      <c r="DQ257" s="105"/>
      <c r="DR257" s="105"/>
      <c r="DS257" s="105"/>
      <c r="DT257" s="105"/>
      <c r="DU257" s="105"/>
      <c r="DV257" s="105"/>
      <c r="DW257" s="105"/>
      <c r="DX257" s="105"/>
      <c r="DY257" s="105"/>
      <c r="DZ257" s="105"/>
      <c r="EA257" s="105"/>
      <c r="EB257" s="105"/>
      <c r="EC257" s="105"/>
      <c r="ED257" s="105"/>
      <c r="EE257" s="105"/>
      <c r="EF257" s="105"/>
      <c r="EG257" s="105"/>
      <c r="EH257" s="105"/>
      <c r="EI257" s="105"/>
      <c r="EJ257" s="105"/>
      <c r="EK257" s="105"/>
      <c r="EL257" s="105"/>
      <c r="EM257" s="105"/>
      <c r="EN257" s="105"/>
      <c r="EO257" s="105"/>
      <c r="EP257" s="105"/>
      <c r="EQ257" s="105"/>
      <c r="ER257" s="105"/>
      <c r="ES257" s="105"/>
      <c r="ET257" s="105"/>
      <c r="EU257" s="105"/>
      <c r="EV257" s="105"/>
      <c r="EW257" s="105"/>
      <c r="EX257" s="105"/>
      <c r="EY257" s="105"/>
      <c r="EZ257" s="105"/>
      <c r="FA257" s="105"/>
      <c r="FB257" s="105"/>
      <c r="FC257" s="105"/>
      <c r="FD257" s="105"/>
      <c r="FE257" s="105"/>
      <c r="FF257" s="105"/>
      <c r="FG257" s="105"/>
      <c r="FH257" s="105"/>
      <c r="FI257" s="105"/>
      <c r="FJ257" s="105"/>
      <c r="FK257" s="105"/>
      <c r="FL257" s="105"/>
      <c r="FM257" s="105"/>
      <c r="FN257" s="105"/>
      <c r="FO257" s="105"/>
      <c r="FP257" s="105"/>
      <c r="FQ257" s="105"/>
      <c r="FR257" s="105"/>
      <c r="FS257" s="105"/>
      <c r="FT257" s="105"/>
      <c r="FU257" s="105"/>
      <c r="FV257" s="105"/>
      <c r="FW257" s="105"/>
      <c r="FX257" s="105"/>
      <c r="FY257" s="105"/>
      <c r="FZ257" s="105"/>
      <c r="GA257" s="105"/>
      <c r="GB257" s="105"/>
      <c r="GC257" s="105"/>
      <c r="GD257" s="105"/>
      <c r="GE257" s="105"/>
      <c r="GF257" s="105"/>
      <c r="GG257" s="105"/>
      <c r="GH257" s="105"/>
      <c r="GI257" s="105"/>
      <c r="GJ257" s="105"/>
      <c r="GK257" s="105"/>
      <c r="GL257" s="105"/>
      <c r="GM257" s="105"/>
      <c r="GN257" s="105"/>
      <c r="GO257" s="105"/>
      <c r="GP257" s="105"/>
      <c r="GQ257" s="105"/>
      <c r="GR257" s="105"/>
      <c r="GS257" s="105"/>
      <c r="GT257" s="105"/>
      <c r="GU257" s="105"/>
      <c r="GV257" s="105"/>
      <c r="GW257" s="105"/>
      <c r="GX257" s="105"/>
      <c r="GY257" s="105"/>
      <c r="GZ257" s="105"/>
      <c r="HA257" s="105"/>
      <c r="HB257" s="105"/>
      <c r="HC257" s="105"/>
      <c r="HD257" s="105"/>
      <c r="HE257" s="105"/>
      <c r="HF257" s="105"/>
      <c r="HG257" s="105"/>
      <c r="HH257" s="105"/>
      <c r="HI257" s="105"/>
      <c r="HJ257" s="105"/>
      <c r="HK257" s="105"/>
      <c r="HL257" s="105"/>
      <c r="HM257" s="105"/>
      <c r="HN257" s="105"/>
      <c r="HO257" s="105"/>
      <c r="HP257" s="105"/>
      <c r="HQ257" s="105"/>
      <c r="HR257" s="105"/>
      <c r="HS257" s="105"/>
      <c r="HT257" s="105"/>
      <c r="HU257" s="105"/>
      <c r="HV257" s="105"/>
      <c r="HW257" s="105"/>
      <c r="HX257" s="105"/>
      <c r="HY257" s="105"/>
      <c r="HZ257" s="105"/>
      <c r="IA257" s="105"/>
      <c r="IB257" s="105"/>
      <c r="IC257" s="105"/>
      <c r="ID257" s="105"/>
      <c r="IE257" s="105"/>
      <c r="IF257" s="105"/>
      <c r="IG257" s="105"/>
      <c r="IH257" s="105"/>
      <c r="II257" s="105"/>
      <c r="IJ257" s="105"/>
      <c r="IK257" s="105"/>
      <c r="IL257" s="105"/>
      <c r="IM257" s="105"/>
      <c r="IN257" s="105"/>
      <c r="IO257" s="105"/>
      <c r="IP257" s="105"/>
      <c r="IQ257" s="105"/>
      <c r="IR257" s="105"/>
      <c r="IS257" s="105"/>
      <c r="IT257" s="105"/>
      <c r="IU257" s="105"/>
      <c r="IV257" s="105"/>
    </row>
    <row r="258" spans="1:256" s="64" customFormat="1" ht="13.5">
      <c r="A258" s="86" t="s">
        <v>530</v>
      </c>
      <c r="B258" s="86" t="s">
        <v>535</v>
      </c>
      <c r="C258" s="142" t="s">
        <v>536</v>
      </c>
      <c r="D258" s="71" t="s">
        <v>54</v>
      </c>
      <c r="E258" s="71"/>
      <c r="F258" s="71" t="str">
        <f t="shared" si="28"/>
        <v>け１９</v>
      </c>
      <c r="G258" s="71" t="str">
        <f t="shared" si="29"/>
        <v>本多勇輝</v>
      </c>
      <c r="H258" s="78" t="s">
        <v>55</v>
      </c>
      <c r="I258" s="78" t="s">
        <v>0</v>
      </c>
      <c r="J258" s="75">
        <v>1989</v>
      </c>
      <c r="K258" s="75">
        <f t="shared" si="30"/>
        <v>34</v>
      </c>
      <c r="L258" s="72" t="str">
        <f aca="true" t="shared" si="32" ref="L258:L267">IF(G258="","",IF(COUNTIF($G$15:$G$369,G258)&gt;1,"2重登録","OK"))</f>
        <v>OK</v>
      </c>
      <c r="M258" s="71" t="s">
        <v>513</v>
      </c>
      <c r="N258" s="186"/>
      <c r="O258" s="186"/>
      <c r="P258" s="186"/>
      <c r="Q258" s="186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  <c r="BT258" s="105"/>
      <c r="BU258" s="105"/>
      <c r="BV258" s="105"/>
      <c r="BW258" s="105"/>
      <c r="BX258" s="105"/>
      <c r="BY258" s="105"/>
      <c r="BZ258" s="105"/>
      <c r="CA258" s="105"/>
      <c r="CB258" s="105"/>
      <c r="CC258" s="105"/>
      <c r="CD258" s="105"/>
      <c r="CE258" s="105"/>
      <c r="CF258" s="105"/>
      <c r="CG258" s="105"/>
      <c r="CH258" s="105"/>
      <c r="CI258" s="105"/>
      <c r="CJ258" s="105"/>
      <c r="CK258" s="105"/>
      <c r="CL258" s="105"/>
      <c r="CM258" s="105"/>
      <c r="CN258" s="105"/>
      <c r="CO258" s="105"/>
      <c r="CP258" s="105"/>
      <c r="CQ258" s="105"/>
      <c r="CR258" s="105"/>
      <c r="CS258" s="105"/>
      <c r="CT258" s="105"/>
      <c r="CU258" s="105"/>
      <c r="CV258" s="105"/>
      <c r="CW258" s="105"/>
      <c r="CX258" s="105"/>
      <c r="CY258" s="105"/>
      <c r="CZ258" s="105"/>
      <c r="DA258" s="105"/>
      <c r="DB258" s="105"/>
      <c r="DC258" s="105"/>
      <c r="DD258" s="105"/>
      <c r="DE258" s="105"/>
      <c r="DF258" s="105"/>
      <c r="DG258" s="105"/>
      <c r="DH258" s="105"/>
      <c r="DI258" s="105"/>
      <c r="DJ258" s="105"/>
      <c r="DK258" s="105"/>
      <c r="DL258" s="105"/>
      <c r="DM258" s="105"/>
      <c r="DN258" s="105"/>
      <c r="DO258" s="105"/>
      <c r="DP258" s="105"/>
      <c r="DQ258" s="105"/>
      <c r="DR258" s="105"/>
      <c r="DS258" s="105"/>
      <c r="DT258" s="105"/>
      <c r="DU258" s="105"/>
      <c r="DV258" s="105"/>
      <c r="DW258" s="105"/>
      <c r="DX258" s="105"/>
      <c r="DY258" s="105"/>
      <c r="DZ258" s="105"/>
      <c r="EA258" s="105"/>
      <c r="EB258" s="105"/>
      <c r="EC258" s="105"/>
      <c r="ED258" s="105"/>
      <c r="EE258" s="105"/>
      <c r="EF258" s="105"/>
      <c r="EG258" s="105"/>
      <c r="EH258" s="105"/>
      <c r="EI258" s="105"/>
      <c r="EJ258" s="105"/>
      <c r="EK258" s="105"/>
      <c r="EL258" s="105"/>
      <c r="EM258" s="105"/>
      <c r="EN258" s="105"/>
      <c r="EO258" s="105"/>
      <c r="EP258" s="105"/>
      <c r="EQ258" s="105"/>
      <c r="ER258" s="105"/>
      <c r="ES258" s="105"/>
      <c r="ET258" s="105"/>
      <c r="EU258" s="105"/>
      <c r="EV258" s="105"/>
      <c r="EW258" s="105"/>
      <c r="EX258" s="105"/>
      <c r="EY258" s="105"/>
      <c r="EZ258" s="105"/>
      <c r="FA258" s="105"/>
      <c r="FB258" s="105"/>
      <c r="FC258" s="105"/>
      <c r="FD258" s="105"/>
      <c r="FE258" s="105"/>
      <c r="FF258" s="105"/>
      <c r="FG258" s="105"/>
      <c r="FH258" s="105"/>
      <c r="FI258" s="105"/>
      <c r="FJ258" s="105"/>
      <c r="FK258" s="105"/>
      <c r="FL258" s="105"/>
      <c r="FM258" s="105"/>
      <c r="FN258" s="105"/>
      <c r="FO258" s="105"/>
      <c r="FP258" s="105"/>
      <c r="FQ258" s="105"/>
      <c r="FR258" s="105"/>
      <c r="FS258" s="105"/>
      <c r="FT258" s="105"/>
      <c r="FU258" s="105"/>
      <c r="FV258" s="105"/>
      <c r="FW258" s="105"/>
      <c r="FX258" s="105"/>
      <c r="FY258" s="105"/>
      <c r="FZ258" s="105"/>
      <c r="GA258" s="105"/>
      <c r="GB258" s="105"/>
      <c r="GC258" s="105"/>
      <c r="GD258" s="105"/>
      <c r="GE258" s="105"/>
      <c r="GF258" s="105"/>
      <c r="GG258" s="105"/>
      <c r="GH258" s="105"/>
      <c r="GI258" s="105"/>
      <c r="GJ258" s="105"/>
      <c r="GK258" s="105"/>
      <c r="GL258" s="105"/>
      <c r="GM258" s="105"/>
      <c r="GN258" s="105"/>
      <c r="GO258" s="105"/>
      <c r="GP258" s="105"/>
      <c r="GQ258" s="105"/>
      <c r="GR258" s="105"/>
      <c r="GS258" s="105"/>
      <c r="GT258" s="105"/>
      <c r="GU258" s="105"/>
      <c r="GV258" s="105"/>
      <c r="GW258" s="105"/>
      <c r="GX258" s="105"/>
      <c r="GY258" s="105"/>
      <c r="GZ258" s="105"/>
      <c r="HA258" s="105"/>
      <c r="HB258" s="105"/>
      <c r="HC258" s="105"/>
      <c r="HD258" s="105"/>
      <c r="HE258" s="105"/>
      <c r="HF258" s="105"/>
      <c r="HG258" s="105"/>
      <c r="HH258" s="105"/>
      <c r="HI258" s="105"/>
      <c r="HJ258" s="105"/>
      <c r="HK258" s="105"/>
      <c r="HL258" s="105"/>
      <c r="HM258" s="105"/>
      <c r="HN258" s="105"/>
      <c r="HO258" s="105"/>
      <c r="HP258" s="105"/>
      <c r="HQ258" s="105"/>
      <c r="HR258" s="105"/>
      <c r="HS258" s="105"/>
      <c r="HT258" s="105"/>
      <c r="HU258" s="105"/>
      <c r="HV258" s="105"/>
      <c r="HW258" s="105"/>
      <c r="HX258" s="105"/>
      <c r="HY258" s="105"/>
      <c r="HZ258" s="105"/>
      <c r="IA258" s="105"/>
      <c r="IB258" s="105"/>
      <c r="IC258" s="105"/>
      <c r="ID258" s="105"/>
      <c r="IE258" s="105"/>
      <c r="IF258" s="105"/>
      <c r="IG258" s="105"/>
      <c r="IH258" s="105"/>
      <c r="II258" s="105"/>
      <c r="IJ258" s="105"/>
      <c r="IK258" s="105"/>
      <c r="IL258" s="105"/>
      <c r="IM258" s="105"/>
      <c r="IN258" s="105"/>
      <c r="IO258" s="105"/>
      <c r="IP258" s="105"/>
      <c r="IQ258" s="105"/>
      <c r="IR258" s="105"/>
      <c r="IS258" s="105"/>
      <c r="IT258" s="105"/>
      <c r="IU258" s="105"/>
      <c r="IV258" s="105"/>
    </row>
    <row r="259" spans="1:256" s="64" customFormat="1" ht="13.5">
      <c r="A259" s="86" t="s">
        <v>532</v>
      </c>
      <c r="B259" s="86" t="s">
        <v>540</v>
      </c>
      <c r="C259" s="142" t="s">
        <v>541</v>
      </c>
      <c r="D259" s="71" t="s">
        <v>54</v>
      </c>
      <c r="E259" s="71"/>
      <c r="F259" s="71" t="str">
        <f t="shared" si="28"/>
        <v>け２０</v>
      </c>
      <c r="G259" s="71" t="str">
        <f t="shared" si="29"/>
        <v>堤泰彦</v>
      </c>
      <c r="H259" s="78" t="s">
        <v>55</v>
      </c>
      <c r="I259" s="78" t="s">
        <v>0</v>
      </c>
      <c r="J259" s="79">
        <v>1987</v>
      </c>
      <c r="K259" s="75">
        <f t="shared" si="30"/>
        <v>36</v>
      </c>
      <c r="L259" s="72" t="str">
        <f t="shared" si="32"/>
        <v>OK</v>
      </c>
      <c r="M259" s="83" t="s">
        <v>137</v>
      </c>
      <c r="N259" s="71"/>
      <c r="O259" s="71"/>
      <c r="P259" s="71"/>
      <c r="Q259" s="71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  <c r="CH259" s="105"/>
      <c r="CI259" s="105"/>
      <c r="CJ259" s="105"/>
      <c r="CK259" s="105"/>
      <c r="CL259" s="105"/>
      <c r="CM259" s="105"/>
      <c r="CN259" s="105"/>
      <c r="CO259" s="105"/>
      <c r="CP259" s="105"/>
      <c r="CQ259" s="105"/>
      <c r="CR259" s="105"/>
      <c r="CS259" s="105"/>
      <c r="CT259" s="105"/>
      <c r="CU259" s="105"/>
      <c r="CV259" s="105"/>
      <c r="CW259" s="105"/>
      <c r="CX259" s="105"/>
      <c r="CY259" s="105"/>
      <c r="CZ259" s="105"/>
      <c r="DA259" s="105"/>
      <c r="DB259" s="105"/>
      <c r="DC259" s="105"/>
      <c r="DD259" s="105"/>
      <c r="DE259" s="105"/>
      <c r="DF259" s="105"/>
      <c r="DG259" s="105"/>
      <c r="DH259" s="105"/>
      <c r="DI259" s="105"/>
      <c r="DJ259" s="105"/>
      <c r="DK259" s="105"/>
      <c r="DL259" s="105"/>
      <c r="DM259" s="105"/>
      <c r="DN259" s="105"/>
      <c r="DO259" s="105"/>
      <c r="DP259" s="105"/>
      <c r="DQ259" s="105"/>
      <c r="DR259" s="105"/>
      <c r="DS259" s="105"/>
      <c r="DT259" s="105"/>
      <c r="DU259" s="105"/>
      <c r="DV259" s="105"/>
      <c r="DW259" s="105"/>
      <c r="DX259" s="105"/>
      <c r="DY259" s="105"/>
      <c r="DZ259" s="105"/>
      <c r="EA259" s="105"/>
      <c r="EB259" s="105"/>
      <c r="EC259" s="105"/>
      <c r="ED259" s="105"/>
      <c r="EE259" s="105"/>
      <c r="EF259" s="105"/>
      <c r="EG259" s="105"/>
      <c r="EH259" s="105"/>
      <c r="EI259" s="105"/>
      <c r="EJ259" s="105"/>
      <c r="EK259" s="105"/>
      <c r="EL259" s="105"/>
      <c r="EM259" s="105"/>
      <c r="EN259" s="105"/>
      <c r="EO259" s="105"/>
      <c r="EP259" s="105"/>
      <c r="EQ259" s="105"/>
      <c r="ER259" s="105"/>
      <c r="ES259" s="105"/>
      <c r="ET259" s="105"/>
      <c r="EU259" s="105"/>
      <c r="EV259" s="105"/>
      <c r="EW259" s="105"/>
      <c r="EX259" s="105"/>
      <c r="EY259" s="105"/>
      <c r="EZ259" s="105"/>
      <c r="FA259" s="105"/>
      <c r="FB259" s="105"/>
      <c r="FC259" s="105"/>
      <c r="FD259" s="105"/>
      <c r="FE259" s="105"/>
      <c r="FF259" s="105"/>
      <c r="FG259" s="105"/>
      <c r="FH259" s="105"/>
      <c r="FI259" s="105"/>
      <c r="FJ259" s="105"/>
      <c r="FK259" s="105"/>
      <c r="FL259" s="105"/>
      <c r="FM259" s="105"/>
      <c r="FN259" s="105"/>
      <c r="FO259" s="105"/>
      <c r="FP259" s="105"/>
      <c r="FQ259" s="105"/>
      <c r="FR259" s="105"/>
      <c r="FS259" s="105"/>
      <c r="FT259" s="105"/>
      <c r="FU259" s="105"/>
      <c r="FV259" s="105"/>
      <c r="FW259" s="105"/>
      <c r="FX259" s="105"/>
      <c r="FY259" s="105"/>
      <c r="FZ259" s="105"/>
      <c r="GA259" s="105"/>
      <c r="GB259" s="105"/>
      <c r="GC259" s="105"/>
      <c r="GD259" s="105"/>
      <c r="GE259" s="105"/>
      <c r="GF259" s="105"/>
      <c r="GG259" s="105"/>
      <c r="GH259" s="105"/>
      <c r="GI259" s="105"/>
      <c r="GJ259" s="105"/>
      <c r="GK259" s="105"/>
      <c r="GL259" s="105"/>
      <c r="GM259" s="105"/>
      <c r="GN259" s="105"/>
      <c r="GO259" s="105"/>
      <c r="GP259" s="105"/>
      <c r="GQ259" s="105"/>
      <c r="GR259" s="105"/>
      <c r="GS259" s="105"/>
      <c r="GT259" s="105"/>
      <c r="GU259" s="105"/>
      <c r="GV259" s="105"/>
      <c r="GW259" s="105"/>
      <c r="GX259" s="105"/>
      <c r="GY259" s="105"/>
      <c r="GZ259" s="105"/>
      <c r="HA259" s="105"/>
      <c r="HB259" s="105"/>
      <c r="HC259" s="105"/>
      <c r="HD259" s="105"/>
      <c r="HE259" s="105"/>
      <c r="HF259" s="105"/>
      <c r="HG259" s="105"/>
      <c r="HH259" s="105"/>
      <c r="HI259" s="105"/>
      <c r="HJ259" s="105"/>
      <c r="HK259" s="105"/>
      <c r="HL259" s="105"/>
      <c r="HM259" s="105"/>
      <c r="HN259" s="105"/>
      <c r="HO259" s="105"/>
      <c r="HP259" s="105"/>
      <c r="HQ259" s="105"/>
      <c r="HR259" s="105"/>
      <c r="HS259" s="105"/>
      <c r="HT259" s="105"/>
      <c r="HU259" s="105"/>
      <c r="HV259" s="105"/>
      <c r="HW259" s="105"/>
      <c r="HX259" s="105"/>
      <c r="HY259" s="105"/>
      <c r="HZ259" s="105"/>
      <c r="IA259" s="105"/>
      <c r="IB259" s="105"/>
      <c r="IC259" s="105"/>
      <c r="ID259" s="105"/>
      <c r="IE259" s="105"/>
      <c r="IF259" s="105"/>
      <c r="IG259" s="105"/>
      <c r="IH259" s="105"/>
      <c r="II259" s="105"/>
      <c r="IJ259" s="105"/>
      <c r="IK259" s="105"/>
      <c r="IL259" s="105"/>
      <c r="IM259" s="105"/>
      <c r="IN259" s="105"/>
      <c r="IO259" s="105"/>
      <c r="IP259" s="105"/>
      <c r="IQ259" s="105"/>
      <c r="IR259" s="105"/>
      <c r="IS259" s="105"/>
      <c r="IT259" s="105"/>
      <c r="IU259" s="105"/>
      <c r="IV259" s="105"/>
    </row>
    <row r="260" spans="1:256" s="64" customFormat="1" ht="13.5">
      <c r="A260" s="86" t="s">
        <v>534</v>
      </c>
      <c r="B260" s="86" t="s">
        <v>543</v>
      </c>
      <c r="C260" s="142" t="s">
        <v>544</v>
      </c>
      <c r="D260" s="71" t="s">
        <v>54</v>
      </c>
      <c r="E260" s="71"/>
      <c r="F260" s="71" t="str">
        <f t="shared" si="28"/>
        <v>け２１</v>
      </c>
      <c r="G260" s="71" t="str">
        <f t="shared" si="29"/>
        <v>新谷良</v>
      </c>
      <c r="H260" s="78" t="s">
        <v>55</v>
      </c>
      <c r="I260" s="78" t="s">
        <v>0</v>
      </c>
      <c r="J260" s="79">
        <v>1984</v>
      </c>
      <c r="K260" s="75">
        <f t="shared" si="30"/>
        <v>39</v>
      </c>
      <c r="L260" s="72" t="str">
        <f t="shared" si="32"/>
        <v>OK</v>
      </c>
      <c r="M260" s="186" t="s">
        <v>108</v>
      </c>
      <c r="N260" s="71"/>
      <c r="O260" s="71"/>
      <c r="P260" s="71"/>
      <c r="Q260" s="71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5"/>
      <c r="CH260" s="105"/>
      <c r="CI260" s="105"/>
      <c r="CJ260" s="105"/>
      <c r="CK260" s="105"/>
      <c r="CL260" s="105"/>
      <c r="CM260" s="105"/>
      <c r="CN260" s="105"/>
      <c r="CO260" s="105"/>
      <c r="CP260" s="105"/>
      <c r="CQ260" s="105"/>
      <c r="CR260" s="105"/>
      <c r="CS260" s="105"/>
      <c r="CT260" s="105"/>
      <c r="CU260" s="105"/>
      <c r="CV260" s="105"/>
      <c r="CW260" s="105"/>
      <c r="CX260" s="105"/>
      <c r="CY260" s="105"/>
      <c r="CZ260" s="105"/>
      <c r="DA260" s="105"/>
      <c r="DB260" s="105"/>
      <c r="DC260" s="105"/>
      <c r="DD260" s="105"/>
      <c r="DE260" s="105"/>
      <c r="DF260" s="105"/>
      <c r="DG260" s="105"/>
      <c r="DH260" s="105"/>
      <c r="DI260" s="105"/>
      <c r="DJ260" s="105"/>
      <c r="DK260" s="105"/>
      <c r="DL260" s="105"/>
      <c r="DM260" s="105"/>
      <c r="DN260" s="105"/>
      <c r="DO260" s="105"/>
      <c r="DP260" s="105"/>
      <c r="DQ260" s="105"/>
      <c r="DR260" s="105"/>
      <c r="DS260" s="105"/>
      <c r="DT260" s="105"/>
      <c r="DU260" s="105"/>
      <c r="DV260" s="105"/>
      <c r="DW260" s="105"/>
      <c r="DX260" s="105"/>
      <c r="DY260" s="105"/>
      <c r="DZ260" s="105"/>
      <c r="EA260" s="105"/>
      <c r="EB260" s="105"/>
      <c r="EC260" s="105"/>
      <c r="ED260" s="105"/>
      <c r="EE260" s="105"/>
      <c r="EF260" s="105"/>
      <c r="EG260" s="105"/>
      <c r="EH260" s="105"/>
      <c r="EI260" s="105"/>
      <c r="EJ260" s="105"/>
      <c r="EK260" s="105"/>
      <c r="EL260" s="105"/>
      <c r="EM260" s="105"/>
      <c r="EN260" s="105"/>
      <c r="EO260" s="105"/>
      <c r="EP260" s="105"/>
      <c r="EQ260" s="105"/>
      <c r="ER260" s="105"/>
      <c r="ES260" s="105"/>
      <c r="ET260" s="105"/>
      <c r="EU260" s="105"/>
      <c r="EV260" s="105"/>
      <c r="EW260" s="105"/>
      <c r="EX260" s="105"/>
      <c r="EY260" s="105"/>
      <c r="EZ260" s="105"/>
      <c r="FA260" s="105"/>
      <c r="FB260" s="105"/>
      <c r="FC260" s="105"/>
      <c r="FD260" s="105"/>
      <c r="FE260" s="105"/>
      <c r="FF260" s="105"/>
      <c r="FG260" s="105"/>
      <c r="FH260" s="105"/>
      <c r="FI260" s="105"/>
      <c r="FJ260" s="105"/>
      <c r="FK260" s="105"/>
      <c r="FL260" s="105"/>
      <c r="FM260" s="105"/>
      <c r="FN260" s="105"/>
      <c r="FO260" s="105"/>
      <c r="FP260" s="105"/>
      <c r="FQ260" s="105"/>
      <c r="FR260" s="105"/>
      <c r="FS260" s="105"/>
      <c r="FT260" s="105"/>
      <c r="FU260" s="105"/>
      <c r="FV260" s="105"/>
      <c r="FW260" s="105"/>
      <c r="FX260" s="105"/>
      <c r="FY260" s="105"/>
      <c r="FZ260" s="105"/>
      <c r="GA260" s="105"/>
      <c r="GB260" s="105"/>
      <c r="GC260" s="105"/>
      <c r="GD260" s="105"/>
      <c r="GE260" s="105"/>
      <c r="GF260" s="105"/>
      <c r="GG260" s="105"/>
      <c r="GH260" s="105"/>
      <c r="GI260" s="105"/>
      <c r="GJ260" s="105"/>
      <c r="GK260" s="105"/>
      <c r="GL260" s="105"/>
      <c r="GM260" s="105"/>
      <c r="GN260" s="105"/>
      <c r="GO260" s="105"/>
      <c r="GP260" s="105"/>
      <c r="GQ260" s="105"/>
      <c r="GR260" s="105"/>
      <c r="GS260" s="105"/>
      <c r="GT260" s="105"/>
      <c r="GU260" s="105"/>
      <c r="GV260" s="105"/>
      <c r="GW260" s="105"/>
      <c r="GX260" s="105"/>
      <c r="GY260" s="105"/>
      <c r="GZ260" s="105"/>
      <c r="HA260" s="105"/>
      <c r="HB260" s="105"/>
      <c r="HC260" s="105"/>
      <c r="HD260" s="105"/>
      <c r="HE260" s="105"/>
      <c r="HF260" s="105"/>
      <c r="HG260" s="105"/>
      <c r="HH260" s="105"/>
      <c r="HI260" s="105"/>
      <c r="HJ260" s="105"/>
      <c r="HK260" s="105"/>
      <c r="HL260" s="105"/>
      <c r="HM260" s="105"/>
      <c r="HN260" s="105"/>
      <c r="HO260" s="105"/>
      <c r="HP260" s="105"/>
      <c r="HQ260" s="105"/>
      <c r="HR260" s="105"/>
      <c r="HS260" s="105"/>
      <c r="HT260" s="105"/>
      <c r="HU260" s="105"/>
      <c r="HV260" s="105"/>
      <c r="HW260" s="105"/>
      <c r="HX260" s="105"/>
      <c r="HY260" s="105"/>
      <c r="HZ260" s="105"/>
      <c r="IA260" s="105"/>
      <c r="IB260" s="105"/>
      <c r="IC260" s="105"/>
      <c r="ID260" s="105"/>
      <c r="IE260" s="105"/>
      <c r="IF260" s="105"/>
      <c r="IG260" s="105"/>
      <c r="IH260" s="105"/>
      <c r="II260" s="105"/>
      <c r="IJ260" s="105"/>
      <c r="IK260" s="105"/>
      <c r="IL260" s="105"/>
      <c r="IM260" s="105"/>
      <c r="IN260" s="105"/>
      <c r="IO260" s="105"/>
      <c r="IP260" s="105"/>
      <c r="IQ260" s="105"/>
      <c r="IR260" s="105"/>
      <c r="IS260" s="105"/>
      <c r="IT260" s="105"/>
      <c r="IU260" s="105"/>
      <c r="IV260" s="105"/>
    </row>
    <row r="261" spans="1:14" ht="13.5" customHeight="1">
      <c r="A261" s="86" t="s">
        <v>537</v>
      </c>
      <c r="B261" s="144" t="s">
        <v>546</v>
      </c>
      <c r="C261" s="144" t="s">
        <v>547</v>
      </c>
      <c r="D261" s="71" t="s">
        <v>54</v>
      </c>
      <c r="F261" s="71" t="str">
        <f t="shared" si="28"/>
        <v>け２２</v>
      </c>
      <c r="G261" s="71" t="str">
        <f t="shared" si="29"/>
        <v>谷寿子</v>
      </c>
      <c r="H261" s="78" t="s">
        <v>55</v>
      </c>
      <c r="I261" s="81" t="s">
        <v>74</v>
      </c>
      <c r="J261" s="75">
        <v>1960</v>
      </c>
      <c r="K261" s="75">
        <f t="shared" si="30"/>
        <v>63</v>
      </c>
      <c r="L261" s="72" t="str">
        <f t="shared" si="32"/>
        <v>OK</v>
      </c>
      <c r="M261" s="80" t="s">
        <v>497</v>
      </c>
      <c r="N261" s="183"/>
    </row>
    <row r="262" spans="1:13" ht="13.5" customHeight="1">
      <c r="A262" s="86" t="s">
        <v>539</v>
      </c>
      <c r="B262" s="86" t="s">
        <v>678</v>
      </c>
      <c r="C262" s="86" t="s">
        <v>860</v>
      </c>
      <c r="D262" s="71" t="s">
        <v>54</v>
      </c>
      <c r="F262" s="71" t="str">
        <f t="shared" si="28"/>
        <v>け２３</v>
      </c>
      <c r="G262" s="71" t="str">
        <f t="shared" si="29"/>
        <v>川上駿亮</v>
      </c>
      <c r="H262" s="78" t="s">
        <v>55</v>
      </c>
      <c r="I262" s="78" t="s">
        <v>0</v>
      </c>
      <c r="J262" s="75">
        <v>1997</v>
      </c>
      <c r="K262" s="75">
        <f t="shared" si="30"/>
        <v>26</v>
      </c>
      <c r="L262" s="72" t="str">
        <f t="shared" si="32"/>
        <v>OK</v>
      </c>
      <c r="M262" s="80" t="s">
        <v>497</v>
      </c>
    </row>
    <row r="263" spans="1:256" ht="13.5" customHeight="1">
      <c r="A263" s="86" t="s">
        <v>542</v>
      </c>
      <c r="B263" s="144" t="s">
        <v>861</v>
      </c>
      <c r="C263" s="144" t="s">
        <v>862</v>
      </c>
      <c r="D263" s="71" t="s">
        <v>54</v>
      </c>
      <c r="F263" s="71" t="str">
        <f t="shared" si="28"/>
        <v>け２４</v>
      </c>
      <c r="G263" s="71" t="str">
        <f t="shared" si="29"/>
        <v>森　彩</v>
      </c>
      <c r="H263" s="78" t="s">
        <v>55</v>
      </c>
      <c r="I263" s="81" t="s">
        <v>74</v>
      </c>
      <c r="J263" s="75">
        <v>1978</v>
      </c>
      <c r="K263" s="75">
        <f t="shared" si="30"/>
        <v>45</v>
      </c>
      <c r="L263" s="72" t="str">
        <f t="shared" si="32"/>
        <v>OK</v>
      </c>
      <c r="M263" s="87" t="s">
        <v>863</v>
      </c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3.5" customHeight="1">
      <c r="A264" s="86" t="s">
        <v>545</v>
      </c>
      <c r="B264" s="144" t="s">
        <v>864</v>
      </c>
      <c r="C264" s="144" t="s">
        <v>865</v>
      </c>
      <c r="D264" s="71" t="s">
        <v>54</v>
      </c>
      <c r="F264" s="71" t="str">
        <f t="shared" si="28"/>
        <v>け２５</v>
      </c>
      <c r="G264" s="71" t="str">
        <f t="shared" si="29"/>
        <v>苗村裕子</v>
      </c>
      <c r="H264" s="78" t="s">
        <v>55</v>
      </c>
      <c r="I264" s="81" t="s">
        <v>74</v>
      </c>
      <c r="J264" s="75">
        <v>1980</v>
      </c>
      <c r="K264" s="75">
        <f t="shared" si="30"/>
        <v>43</v>
      </c>
      <c r="L264" s="72" t="str">
        <f t="shared" si="32"/>
        <v>OK</v>
      </c>
      <c r="M264" s="87" t="s">
        <v>863</v>
      </c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s="64" customFormat="1" ht="13.5">
      <c r="A265" s="86" t="s">
        <v>866</v>
      </c>
      <c r="B265" s="144" t="s">
        <v>867</v>
      </c>
      <c r="C265" s="144" t="s">
        <v>868</v>
      </c>
      <c r="D265" s="71" t="s">
        <v>54</v>
      </c>
      <c r="E265" s="71"/>
      <c r="F265" s="71" t="str">
        <f t="shared" si="28"/>
        <v>け２６</v>
      </c>
      <c r="G265" s="71" t="str">
        <f t="shared" si="29"/>
        <v>小野裕美</v>
      </c>
      <c r="H265" s="78" t="s">
        <v>55</v>
      </c>
      <c r="I265" s="81" t="s">
        <v>74</v>
      </c>
      <c r="J265" s="75">
        <v>1980</v>
      </c>
      <c r="K265" s="75">
        <f t="shared" si="30"/>
        <v>43</v>
      </c>
      <c r="L265" s="72" t="str">
        <f t="shared" si="32"/>
        <v>OK</v>
      </c>
      <c r="M265" s="87" t="s">
        <v>869</v>
      </c>
      <c r="N265" s="71"/>
      <c r="O265" s="71"/>
      <c r="P265" s="71"/>
      <c r="Q265" s="71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s="64" customFormat="1" ht="13.5">
      <c r="A266" s="86" t="s">
        <v>870</v>
      </c>
      <c r="B266" s="144" t="s">
        <v>871</v>
      </c>
      <c r="C266" s="144" t="s">
        <v>872</v>
      </c>
      <c r="D266" s="71" t="s">
        <v>54</v>
      </c>
      <c r="E266" s="71"/>
      <c r="F266" s="71" t="str">
        <f t="shared" si="28"/>
        <v>け２７</v>
      </c>
      <c r="G266" s="71" t="str">
        <f t="shared" si="29"/>
        <v>柏木由紀</v>
      </c>
      <c r="H266" s="78" t="s">
        <v>55</v>
      </c>
      <c r="I266" s="81" t="s">
        <v>74</v>
      </c>
      <c r="J266" s="79">
        <v>1974</v>
      </c>
      <c r="K266" s="75">
        <f t="shared" si="30"/>
        <v>49</v>
      </c>
      <c r="L266" s="72" t="str">
        <f t="shared" si="32"/>
        <v>OK</v>
      </c>
      <c r="M266" s="87" t="s">
        <v>869</v>
      </c>
      <c r="N266" s="71"/>
      <c r="O266" s="71"/>
      <c r="P266" s="71"/>
      <c r="Q266" s="71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13" ht="13.5">
      <c r="A267" s="86" t="s">
        <v>873</v>
      </c>
      <c r="B267" s="71" t="s">
        <v>874</v>
      </c>
      <c r="C267" s="71" t="s">
        <v>875</v>
      </c>
      <c r="D267" s="71" t="s">
        <v>54</v>
      </c>
      <c r="E267" s="71"/>
      <c r="F267" s="71" t="str">
        <f t="shared" si="28"/>
        <v>け２８</v>
      </c>
      <c r="G267" s="71" t="str">
        <f t="shared" si="29"/>
        <v>井川直哉</v>
      </c>
      <c r="H267" s="78" t="s">
        <v>55</v>
      </c>
      <c r="I267" s="78" t="s">
        <v>0</v>
      </c>
      <c r="J267" s="75">
        <v>1997</v>
      </c>
      <c r="K267" s="75">
        <f t="shared" si="30"/>
        <v>26</v>
      </c>
      <c r="L267" s="72" t="str">
        <f t="shared" si="32"/>
        <v>OK</v>
      </c>
      <c r="M267" s="71" t="s">
        <v>876</v>
      </c>
    </row>
    <row r="268" spans="1:12" ht="13.5">
      <c r="A268" s="86"/>
      <c r="H268" s="78"/>
      <c r="I268" s="78"/>
      <c r="L268" s="72"/>
    </row>
    <row r="269" spans="1:17" ht="14.25">
      <c r="A269" s="137"/>
      <c r="B269" s="136"/>
      <c r="C269" s="763" t="s">
        <v>877</v>
      </c>
      <c r="D269" s="763"/>
      <c r="E269" s="764" t="s">
        <v>878</v>
      </c>
      <c r="F269" s="765"/>
      <c r="G269" s="765"/>
      <c r="H269" s="136"/>
      <c r="I269" s="136"/>
      <c r="J269" s="136"/>
      <c r="K269" s="136"/>
      <c r="L269" s="136"/>
      <c r="M269" s="136"/>
      <c r="N269" s="186"/>
      <c r="O269" s="186"/>
      <c r="P269" s="186"/>
      <c r="Q269" s="186"/>
    </row>
    <row r="270" spans="1:17" ht="14.25">
      <c r="A270" s="137"/>
      <c r="B270" s="136"/>
      <c r="C270" s="763"/>
      <c r="D270" s="763"/>
      <c r="E270" s="765"/>
      <c r="F270" s="765"/>
      <c r="G270" s="765"/>
      <c r="H270" s="136"/>
      <c r="I270" s="136"/>
      <c r="J270" s="136"/>
      <c r="K270" s="136"/>
      <c r="L270" s="136"/>
      <c r="M270" s="136"/>
      <c r="N270" s="186"/>
      <c r="O270" s="186"/>
      <c r="P270" s="186"/>
      <c r="Q270" s="186"/>
    </row>
    <row r="271" spans="1:12" ht="13.5" customHeight="1">
      <c r="A271" s="86"/>
      <c r="D271" s="74"/>
      <c r="F271" s="72"/>
      <c r="G271" s="71" t="s">
        <v>144</v>
      </c>
      <c r="H271" s="754" t="s">
        <v>145</v>
      </c>
      <c r="I271" s="754"/>
      <c r="J271" s="754"/>
      <c r="K271" s="72"/>
      <c r="L271" s="72"/>
    </row>
    <row r="272" spans="1:12" ht="13.5" customHeight="1">
      <c r="A272" s="86"/>
      <c r="B272" s="754"/>
      <c r="C272" s="754"/>
      <c r="D272" s="138" t="s">
        <v>149</v>
      </c>
      <c r="F272" s="72"/>
      <c r="G272" s="73">
        <f>COUNTIF($M$273:$M$286,"東近江市")</f>
        <v>9</v>
      </c>
      <c r="H272" s="755">
        <f>(G272/RIGHT(A286,2))</f>
        <v>0.6428571428571429</v>
      </c>
      <c r="I272" s="755"/>
      <c r="J272" s="755"/>
      <c r="K272" s="72"/>
      <c r="L272" s="72"/>
    </row>
    <row r="273" spans="1:256" ht="13.5">
      <c r="A273" s="186" t="s">
        <v>879</v>
      </c>
      <c r="B273" s="186" t="s">
        <v>555</v>
      </c>
      <c r="C273" s="186" t="s">
        <v>556</v>
      </c>
      <c r="D273" s="186" t="s">
        <v>554</v>
      </c>
      <c r="E273" s="186"/>
      <c r="F273" s="186" t="str">
        <f>A273</f>
        <v>ぷ０１</v>
      </c>
      <c r="G273" s="186" t="s">
        <v>880</v>
      </c>
      <c r="H273" s="186" t="s">
        <v>554</v>
      </c>
      <c r="I273" s="186" t="s">
        <v>73</v>
      </c>
      <c r="J273" s="186">
        <v>1954</v>
      </c>
      <c r="K273" s="75">
        <f t="shared" si="30"/>
        <v>69</v>
      </c>
      <c r="L273" s="186"/>
      <c r="M273" s="186" t="s">
        <v>282</v>
      </c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6"/>
      <c r="AK273" s="186"/>
      <c r="AL273" s="186"/>
      <c r="AM273" s="186"/>
      <c r="AN273" s="186"/>
      <c r="AO273" s="186"/>
      <c r="AP273" s="186"/>
      <c r="AQ273" s="186"/>
      <c r="AR273" s="186"/>
      <c r="AS273" s="186"/>
      <c r="AT273" s="186"/>
      <c r="AU273" s="186"/>
      <c r="AV273" s="186"/>
      <c r="AW273" s="186"/>
      <c r="AX273" s="186"/>
      <c r="AY273" s="186"/>
      <c r="AZ273" s="186"/>
      <c r="BA273" s="186"/>
      <c r="BB273" s="186"/>
      <c r="BC273" s="186"/>
      <c r="BD273" s="186"/>
      <c r="BE273" s="186"/>
      <c r="BF273" s="186"/>
      <c r="BG273" s="186"/>
      <c r="BH273" s="186"/>
      <c r="BI273" s="186"/>
      <c r="BJ273" s="186"/>
      <c r="BK273" s="186"/>
      <c r="BL273" s="186"/>
      <c r="BM273" s="186"/>
      <c r="BN273" s="186"/>
      <c r="BO273" s="186"/>
      <c r="BP273" s="186"/>
      <c r="BQ273" s="186"/>
      <c r="BR273" s="186"/>
      <c r="BS273" s="186"/>
      <c r="BT273" s="186"/>
      <c r="BU273" s="186"/>
      <c r="BV273" s="186"/>
      <c r="BW273" s="186"/>
      <c r="BX273" s="186"/>
      <c r="BY273" s="186"/>
      <c r="BZ273" s="186"/>
      <c r="CA273" s="186"/>
      <c r="CB273" s="186"/>
      <c r="CC273" s="186"/>
      <c r="CD273" s="186"/>
      <c r="CE273" s="186"/>
      <c r="CF273" s="186"/>
      <c r="CG273" s="186"/>
      <c r="CH273" s="186"/>
      <c r="CI273" s="186"/>
      <c r="CJ273" s="186"/>
      <c r="CK273" s="186"/>
      <c r="CL273" s="186"/>
      <c r="CM273" s="186"/>
      <c r="CN273" s="186"/>
      <c r="CO273" s="186"/>
      <c r="CP273" s="186"/>
      <c r="CQ273" s="186"/>
      <c r="CR273" s="186"/>
      <c r="CS273" s="186"/>
      <c r="CT273" s="186"/>
      <c r="CU273" s="186"/>
      <c r="CV273" s="186"/>
      <c r="CW273" s="186"/>
      <c r="CX273" s="186"/>
      <c r="CY273" s="186"/>
      <c r="CZ273" s="186"/>
      <c r="DA273" s="186"/>
      <c r="DB273" s="186"/>
      <c r="DC273" s="186"/>
      <c r="DD273" s="186"/>
      <c r="DE273" s="186"/>
      <c r="DF273" s="186"/>
      <c r="DG273" s="186"/>
      <c r="DH273" s="186"/>
      <c r="DI273" s="186"/>
      <c r="DJ273" s="186"/>
      <c r="DK273" s="186"/>
      <c r="DL273" s="186"/>
      <c r="DM273" s="186"/>
      <c r="DN273" s="186"/>
      <c r="DO273" s="186"/>
      <c r="DP273" s="186"/>
      <c r="DQ273" s="186"/>
      <c r="DR273" s="186"/>
      <c r="DS273" s="186"/>
      <c r="DT273" s="186"/>
      <c r="DU273" s="186"/>
      <c r="DV273" s="186"/>
      <c r="DW273" s="186"/>
      <c r="DX273" s="186"/>
      <c r="DY273" s="186"/>
      <c r="DZ273" s="186"/>
      <c r="EA273" s="186"/>
      <c r="EB273" s="186"/>
      <c r="EC273" s="186"/>
      <c r="ED273" s="186"/>
      <c r="EE273" s="186"/>
      <c r="EF273" s="186"/>
      <c r="EG273" s="186"/>
      <c r="EH273" s="186"/>
      <c r="EI273" s="186"/>
      <c r="EJ273" s="186"/>
      <c r="EK273" s="186"/>
      <c r="EL273" s="186"/>
      <c r="EM273" s="186"/>
      <c r="EN273" s="186"/>
      <c r="EO273" s="186"/>
      <c r="EP273" s="186"/>
      <c r="EQ273" s="186"/>
      <c r="ER273" s="186"/>
      <c r="ES273" s="186"/>
      <c r="ET273" s="186"/>
      <c r="EU273" s="186"/>
      <c r="EV273" s="186"/>
      <c r="EW273" s="186"/>
      <c r="EX273" s="186"/>
      <c r="EY273" s="186"/>
      <c r="EZ273" s="186"/>
      <c r="FA273" s="186"/>
      <c r="FB273" s="186"/>
      <c r="FC273" s="186"/>
      <c r="FD273" s="186"/>
      <c r="FE273" s="186"/>
      <c r="FF273" s="186"/>
      <c r="FG273" s="186"/>
      <c r="FH273" s="186"/>
      <c r="FI273" s="186"/>
      <c r="FJ273" s="186"/>
      <c r="FK273" s="186"/>
      <c r="FL273" s="186"/>
      <c r="FM273" s="186"/>
      <c r="FN273" s="186"/>
      <c r="FO273" s="186"/>
      <c r="FP273" s="186"/>
      <c r="FQ273" s="186"/>
      <c r="FR273" s="186"/>
      <c r="FS273" s="186"/>
      <c r="FT273" s="186"/>
      <c r="FU273" s="186"/>
      <c r="FV273" s="186"/>
      <c r="FW273" s="186"/>
      <c r="FX273" s="186"/>
      <c r="FY273" s="186"/>
      <c r="FZ273" s="186"/>
      <c r="GA273" s="186"/>
      <c r="GB273" s="186"/>
      <c r="GC273" s="186"/>
      <c r="GD273" s="186"/>
      <c r="GE273" s="186"/>
      <c r="GF273" s="186"/>
      <c r="GG273" s="186"/>
      <c r="GH273" s="186"/>
      <c r="GI273" s="186"/>
      <c r="GJ273" s="186"/>
      <c r="GK273" s="186"/>
      <c r="GL273" s="186"/>
      <c r="GM273" s="186"/>
      <c r="GN273" s="186"/>
      <c r="GO273" s="186"/>
      <c r="GP273" s="186"/>
      <c r="GQ273" s="186"/>
      <c r="GR273" s="186"/>
      <c r="GS273" s="186"/>
      <c r="GT273" s="186"/>
      <c r="GU273" s="186"/>
      <c r="GV273" s="186"/>
      <c r="GW273" s="186"/>
      <c r="GX273" s="186"/>
      <c r="GY273" s="186"/>
      <c r="GZ273" s="186"/>
      <c r="HA273" s="186"/>
      <c r="HB273" s="186"/>
      <c r="HC273" s="186"/>
      <c r="HD273" s="186"/>
      <c r="HE273" s="186"/>
      <c r="HF273" s="186"/>
      <c r="HG273" s="186"/>
      <c r="HH273" s="186"/>
      <c r="HI273" s="186"/>
      <c r="HJ273" s="186"/>
      <c r="HK273" s="186"/>
      <c r="HL273" s="186"/>
      <c r="HM273" s="186"/>
      <c r="HN273" s="186"/>
      <c r="HO273" s="186"/>
      <c r="HP273" s="186"/>
      <c r="HQ273" s="186"/>
      <c r="HR273" s="186"/>
      <c r="HS273" s="186"/>
      <c r="HT273" s="186"/>
      <c r="HU273" s="186"/>
      <c r="HV273" s="186"/>
      <c r="HW273" s="186"/>
      <c r="HX273" s="186"/>
      <c r="HY273" s="186"/>
      <c r="HZ273" s="186"/>
      <c r="IA273" s="186"/>
      <c r="IB273" s="186"/>
      <c r="IC273" s="186"/>
      <c r="ID273" s="186"/>
      <c r="IE273" s="186"/>
      <c r="IF273" s="186"/>
      <c r="IG273" s="186"/>
      <c r="IH273" s="186"/>
      <c r="II273" s="186"/>
      <c r="IJ273" s="186"/>
      <c r="IK273" s="186"/>
      <c r="IL273" s="186"/>
      <c r="IM273" s="186"/>
      <c r="IN273" s="186"/>
      <c r="IO273" s="186"/>
      <c r="IP273" s="186"/>
      <c r="IQ273" s="186"/>
      <c r="IR273" s="186"/>
      <c r="IS273" s="186"/>
      <c r="IT273" s="186"/>
      <c r="IU273" s="186"/>
      <c r="IV273" s="186"/>
    </row>
    <row r="274" spans="1:256" ht="13.5" customHeight="1">
      <c r="A274" s="186" t="s">
        <v>881</v>
      </c>
      <c r="B274" s="186" t="s">
        <v>70</v>
      </c>
      <c r="C274" s="186" t="s">
        <v>558</v>
      </c>
      <c r="D274" s="186" t="s">
        <v>554</v>
      </c>
      <c r="E274" s="186"/>
      <c r="F274" s="186" t="str">
        <f aca="true" t="shared" si="33" ref="F274:F286">A274</f>
        <v>ぷ０２</v>
      </c>
      <c r="G274" s="186" t="s">
        <v>882</v>
      </c>
      <c r="H274" s="186" t="s">
        <v>554</v>
      </c>
      <c r="I274" s="186" t="s">
        <v>73</v>
      </c>
      <c r="J274" s="186">
        <v>1943</v>
      </c>
      <c r="K274" s="75">
        <f t="shared" si="30"/>
        <v>80</v>
      </c>
      <c r="L274" s="186"/>
      <c r="M274" s="186" t="s">
        <v>246</v>
      </c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  <c r="AA274" s="186"/>
      <c r="AB274" s="186"/>
      <c r="AC274" s="186"/>
      <c r="AD274" s="186"/>
      <c r="AE274" s="186"/>
      <c r="AF274" s="186"/>
      <c r="AG274" s="186"/>
      <c r="AH274" s="186"/>
      <c r="AI274" s="186"/>
      <c r="AJ274" s="186"/>
      <c r="AK274" s="186"/>
      <c r="AL274" s="186"/>
      <c r="AM274" s="186"/>
      <c r="AN274" s="186"/>
      <c r="AO274" s="186"/>
      <c r="AP274" s="186"/>
      <c r="AQ274" s="186"/>
      <c r="AR274" s="186"/>
      <c r="AS274" s="186"/>
      <c r="AT274" s="186"/>
      <c r="AU274" s="186"/>
      <c r="AV274" s="186"/>
      <c r="AW274" s="186"/>
      <c r="AX274" s="186"/>
      <c r="AY274" s="186"/>
      <c r="AZ274" s="186"/>
      <c r="BA274" s="186"/>
      <c r="BB274" s="186"/>
      <c r="BC274" s="186"/>
      <c r="BD274" s="186"/>
      <c r="BE274" s="186"/>
      <c r="BF274" s="186"/>
      <c r="BG274" s="186"/>
      <c r="BH274" s="186"/>
      <c r="BI274" s="186"/>
      <c r="BJ274" s="186"/>
      <c r="BK274" s="186"/>
      <c r="BL274" s="186"/>
      <c r="BM274" s="186"/>
      <c r="BN274" s="186"/>
      <c r="BO274" s="186"/>
      <c r="BP274" s="186"/>
      <c r="BQ274" s="186"/>
      <c r="BR274" s="186"/>
      <c r="BS274" s="186"/>
      <c r="BT274" s="186"/>
      <c r="BU274" s="186"/>
      <c r="BV274" s="186"/>
      <c r="BW274" s="186"/>
      <c r="BX274" s="186"/>
      <c r="BY274" s="186"/>
      <c r="BZ274" s="186"/>
      <c r="CA274" s="186"/>
      <c r="CB274" s="186"/>
      <c r="CC274" s="186"/>
      <c r="CD274" s="186"/>
      <c r="CE274" s="186"/>
      <c r="CF274" s="186"/>
      <c r="CG274" s="186"/>
      <c r="CH274" s="186"/>
      <c r="CI274" s="186"/>
      <c r="CJ274" s="186"/>
      <c r="CK274" s="186"/>
      <c r="CL274" s="186"/>
      <c r="CM274" s="186"/>
      <c r="CN274" s="186"/>
      <c r="CO274" s="186"/>
      <c r="CP274" s="186"/>
      <c r="CQ274" s="186"/>
      <c r="CR274" s="186"/>
      <c r="CS274" s="186"/>
      <c r="CT274" s="186"/>
      <c r="CU274" s="186"/>
      <c r="CV274" s="186"/>
      <c r="CW274" s="186"/>
      <c r="CX274" s="186"/>
      <c r="CY274" s="186"/>
      <c r="CZ274" s="186"/>
      <c r="DA274" s="186"/>
      <c r="DB274" s="186"/>
      <c r="DC274" s="186"/>
      <c r="DD274" s="186"/>
      <c r="DE274" s="186"/>
      <c r="DF274" s="186"/>
      <c r="DG274" s="186"/>
      <c r="DH274" s="186"/>
      <c r="DI274" s="186"/>
      <c r="DJ274" s="186"/>
      <c r="DK274" s="186"/>
      <c r="DL274" s="186"/>
      <c r="DM274" s="186"/>
      <c r="DN274" s="186"/>
      <c r="DO274" s="186"/>
      <c r="DP274" s="186"/>
      <c r="DQ274" s="186"/>
      <c r="DR274" s="186"/>
      <c r="DS274" s="186"/>
      <c r="DT274" s="186"/>
      <c r="DU274" s="186"/>
      <c r="DV274" s="186"/>
      <c r="DW274" s="186"/>
      <c r="DX274" s="186"/>
      <c r="DY274" s="186"/>
      <c r="DZ274" s="186"/>
      <c r="EA274" s="186"/>
      <c r="EB274" s="186"/>
      <c r="EC274" s="186"/>
      <c r="ED274" s="186"/>
      <c r="EE274" s="186"/>
      <c r="EF274" s="186"/>
      <c r="EG274" s="186"/>
      <c r="EH274" s="186"/>
      <c r="EI274" s="186"/>
      <c r="EJ274" s="186"/>
      <c r="EK274" s="186"/>
      <c r="EL274" s="186"/>
      <c r="EM274" s="186"/>
      <c r="EN274" s="186"/>
      <c r="EO274" s="186"/>
      <c r="EP274" s="186"/>
      <c r="EQ274" s="186"/>
      <c r="ER274" s="186"/>
      <c r="ES274" s="186"/>
      <c r="ET274" s="186"/>
      <c r="EU274" s="186"/>
      <c r="EV274" s="186"/>
      <c r="EW274" s="186"/>
      <c r="EX274" s="186"/>
      <c r="EY274" s="186"/>
      <c r="EZ274" s="186"/>
      <c r="FA274" s="186"/>
      <c r="FB274" s="186"/>
      <c r="FC274" s="186"/>
      <c r="FD274" s="186"/>
      <c r="FE274" s="186"/>
      <c r="FF274" s="186"/>
      <c r="FG274" s="186"/>
      <c r="FH274" s="186"/>
      <c r="FI274" s="186"/>
      <c r="FJ274" s="186"/>
      <c r="FK274" s="186"/>
      <c r="FL274" s="186"/>
      <c r="FM274" s="186"/>
      <c r="FN274" s="186"/>
      <c r="FO274" s="186"/>
      <c r="FP274" s="186"/>
      <c r="FQ274" s="186"/>
      <c r="FR274" s="186"/>
      <c r="FS274" s="186"/>
      <c r="FT274" s="186"/>
      <c r="FU274" s="186"/>
      <c r="FV274" s="186"/>
      <c r="FW274" s="186"/>
      <c r="FX274" s="186"/>
      <c r="FY274" s="186"/>
      <c r="FZ274" s="186"/>
      <c r="GA274" s="186"/>
      <c r="GB274" s="186"/>
      <c r="GC274" s="186"/>
      <c r="GD274" s="186"/>
      <c r="GE274" s="186"/>
      <c r="GF274" s="186"/>
      <c r="GG274" s="186"/>
      <c r="GH274" s="186"/>
      <c r="GI274" s="186"/>
      <c r="GJ274" s="186"/>
      <c r="GK274" s="186"/>
      <c r="GL274" s="186"/>
      <c r="GM274" s="186"/>
      <c r="GN274" s="186"/>
      <c r="GO274" s="186"/>
      <c r="GP274" s="186"/>
      <c r="GQ274" s="186"/>
      <c r="GR274" s="186"/>
      <c r="GS274" s="186"/>
      <c r="GT274" s="186"/>
      <c r="GU274" s="186"/>
      <c r="GV274" s="186"/>
      <c r="GW274" s="186"/>
      <c r="GX274" s="186"/>
      <c r="GY274" s="186"/>
      <c r="GZ274" s="186"/>
      <c r="HA274" s="186"/>
      <c r="HB274" s="186"/>
      <c r="HC274" s="186"/>
      <c r="HD274" s="186"/>
      <c r="HE274" s="186"/>
      <c r="HF274" s="186"/>
      <c r="HG274" s="186"/>
      <c r="HH274" s="186"/>
      <c r="HI274" s="186"/>
      <c r="HJ274" s="186"/>
      <c r="HK274" s="186"/>
      <c r="HL274" s="186"/>
      <c r="HM274" s="186"/>
      <c r="HN274" s="186"/>
      <c r="HO274" s="186"/>
      <c r="HP274" s="186"/>
      <c r="HQ274" s="186"/>
      <c r="HR274" s="186"/>
      <c r="HS274" s="186"/>
      <c r="HT274" s="186"/>
      <c r="HU274" s="186"/>
      <c r="HV274" s="186"/>
      <c r="HW274" s="186"/>
      <c r="HX274" s="186"/>
      <c r="HY274" s="186"/>
      <c r="HZ274" s="186"/>
      <c r="IA274" s="186"/>
      <c r="IB274" s="186"/>
      <c r="IC274" s="186"/>
      <c r="ID274" s="186"/>
      <c r="IE274" s="186"/>
      <c r="IF274" s="186"/>
      <c r="IG274" s="186"/>
      <c r="IH274" s="186"/>
      <c r="II274" s="186"/>
      <c r="IJ274" s="186"/>
      <c r="IK274" s="186"/>
      <c r="IL274" s="186"/>
      <c r="IM274" s="186"/>
      <c r="IN274" s="186"/>
      <c r="IO274" s="186"/>
      <c r="IP274" s="186"/>
      <c r="IQ274" s="186"/>
      <c r="IR274" s="186"/>
      <c r="IS274" s="186"/>
      <c r="IT274" s="186"/>
      <c r="IU274" s="186"/>
      <c r="IV274" s="186"/>
    </row>
    <row r="275" spans="1:256" ht="13.5">
      <c r="A275" s="186" t="s">
        <v>557</v>
      </c>
      <c r="B275" s="186" t="s">
        <v>562</v>
      </c>
      <c r="C275" s="186" t="s">
        <v>563</v>
      </c>
      <c r="D275" s="186" t="s">
        <v>554</v>
      </c>
      <c r="E275" s="186"/>
      <c r="F275" s="186" t="str">
        <f t="shared" si="33"/>
        <v>ぷ０３</v>
      </c>
      <c r="G275" s="186" t="s">
        <v>883</v>
      </c>
      <c r="H275" s="186" t="s">
        <v>554</v>
      </c>
      <c r="I275" s="186" t="s">
        <v>73</v>
      </c>
      <c r="J275" s="186">
        <v>1948</v>
      </c>
      <c r="K275" s="75">
        <f t="shared" si="30"/>
        <v>75</v>
      </c>
      <c r="L275" s="186"/>
      <c r="M275" s="83" t="s">
        <v>497</v>
      </c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  <c r="AA275" s="186"/>
      <c r="AB275" s="186"/>
      <c r="AC275" s="186"/>
      <c r="AD275" s="186"/>
      <c r="AE275" s="186"/>
      <c r="AF275" s="186"/>
      <c r="AG275" s="186"/>
      <c r="AH275" s="186"/>
      <c r="AI275" s="186"/>
      <c r="AJ275" s="186"/>
      <c r="AK275" s="186"/>
      <c r="AL275" s="186"/>
      <c r="AM275" s="186"/>
      <c r="AN275" s="186"/>
      <c r="AO275" s="186"/>
      <c r="AP275" s="186"/>
      <c r="AQ275" s="186"/>
      <c r="AR275" s="186"/>
      <c r="AS275" s="186"/>
      <c r="AT275" s="186"/>
      <c r="AU275" s="186"/>
      <c r="AV275" s="186"/>
      <c r="AW275" s="186"/>
      <c r="AX275" s="186"/>
      <c r="AY275" s="186"/>
      <c r="AZ275" s="186"/>
      <c r="BA275" s="186"/>
      <c r="BB275" s="186"/>
      <c r="BC275" s="186"/>
      <c r="BD275" s="186"/>
      <c r="BE275" s="186"/>
      <c r="BF275" s="186"/>
      <c r="BG275" s="186"/>
      <c r="BH275" s="186"/>
      <c r="BI275" s="186"/>
      <c r="BJ275" s="186"/>
      <c r="BK275" s="186"/>
      <c r="BL275" s="186"/>
      <c r="BM275" s="186"/>
      <c r="BN275" s="186"/>
      <c r="BO275" s="186"/>
      <c r="BP275" s="186"/>
      <c r="BQ275" s="186"/>
      <c r="BR275" s="186"/>
      <c r="BS275" s="186"/>
      <c r="BT275" s="186"/>
      <c r="BU275" s="186"/>
      <c r="BV275" s="186"/>
      <c r="BW275" s="186"/>
      <c r="BX275" s="186"/>
      <c r="BY275" s="186"/>
      <c r="BZ275" s="186"/>
      <c r="CA275" s="186"/>
      <c r="CB275" s="186"/>
      <c r="CC275" s="186"/>
      <c r="CD275" s="186"/>
      <c r="CE275" s="186"/>
      <c r="CF275" s="186"/>
      <c r="CG275" s="186"/>
      <c r="CH275" s="186"/>
      <c r="CI275" s="186"/>
      <c r="CJ275" s="186"/>
      <c r="CK275" s="186"/>
      <c r="CL275" s="186"/>
      <c r="CM275" s="186"/>
      <c r="CN275" s="186"/>
      <c r="CO275" s="186"/>
      <c r="CP275" s="186"/>
      <c r="CQ275" s="186"/>
      <c r="CR275" s="186"/>
      <c r="CS275" s="186"/>
      <c r="CT275" s="186"/>
      <c r="CU275" s="186"/>
      <c r="CV275" s="186"/>
      <c r="CW275" s="186"/>
      <c r="CX275" s="186"/>
      <c r="CY275" s="186"/>
      <c r="CZ275" s="186"/>
      <c r="DA275" s="186"/>
      <c r="DB275" s="186"/>
      <c r="DC275" s="186"/>
      <c r="DD275" s="186"/>
      <c r="DE275" s="186"/>
      <c r="DF275" s="186"/>
      <c r="DG275" s="186"/>
      <c r="DH275" s="186"/>
      <c r="DI275" s="186"/>
      <c r="DJ275" s="186"/>
      <c r="DK275" s="186"/>
      <c r="DL275" s="186"/>
      <c r="DM275" s="186"/>
      <c r="DN275" s="186"/>
      <c r="DO275" s="186"/>
      <c r="DP275" s="186"/>
      <c r="DQ275" s="186"/>
      <c r="DR275" s="186"/>
      <c r="DS275" s="186"/>
      <c r="DT275" s="186"/>
      <c r="DU275" s="186"/>
      <c r="DV275" s="186"/>
      <c r="DW275" s="186"/>
      <c r="DX275" s="186"/>
      <c r="DY275" s="186"/>
      <c r="DZ275" s="186"/>
      <c r="EA275" s="186"/>
      <c r="EB275" s="186"/>
      <c r="EC275" s="186"/>
      <c r="ED275" s="186"/>
      <c r="EE275" s="186"/>
      <c r="EF275" s="186"/>
      <c r="EG275" s="186"/>
      <c r="EH275" s="186"/>
      <c r="EI275" s="186"/>
      <c r="EJ275" s="186"/>
      <c r="EK275" s="186"/>
      <c r="EL275" s="186"/>
      <c r="EM275" s="186"/>
      <c r="EN275" s="186"/>
      <c r="EO275" s="186"/>
      <c r="EP275" s="186"/>
      <c r="EQ275" s="186"/>
      <c r="ER275" s="186"/>
      <c r="ES275" s="186"/>
      <c r="ET275" s="186"/>
      <c r="EU275" s="186"/>
      <c r="EV275" s="186"/>
      <c r="EW275" s="186"/>
      <c r="EX275" s="186"/>
      <c r="EY275" s="186"/>
      <c r="EZ275" s="186"/>
      <c r="FA275" s="186"/>
      <c r="FB275" s="186"/>
      <c r="FC275" s="186"/>
      <c r="FD275" s="186"/>
      <c r="FE275" s="186"/>
      <c r="FF275" s="186"/>
      <c r="FG275" s="186"/>
      <c r="FH275" s="186"/>
      <c r="FI275" s="186"/>
      <c r="FJ275" s="186"/>
      <c r="FK275" s="186"/>
      <c r="FL275" s="186"/>
      <c r="FM275" s="186"/>
      <c r="FN275" s="186"/>
      <c r="FO275" s="186"/>
      <c r="FP275" s="186"/>
      <c r="FQ275" s="186"/>
      <c r="FR275" s="186"/>
      <c r="FS275" s="186"/>
      <c r="FT275" s="186"/>
      <c r="FU275" s="186"/>
      <c r="FV275" s="186"/>
      <c r="FW275" s="186"/>
      <c r="FX275" s="186"/>
      <c r="FY275" s="186"/>
      <c r="FZ275" s="186"/>
      <c r="GA275" s="186"/>
      <c r="GB275" s="186"/>
      <c r="GC275" s="186"/>
      <c r="GD275" s="186"/>
      <c r="GE275" s="186"/>
      <c r="GF275" s="186"/>
      <c r="GG275" s="186"/>
      <c r="GH275" s="186"/>
      <c r="GI275" s="186"/>
      <c r="GJ275" s="186"/>
      <c r="GK275" s="186"/>
      <c r="GL275" s="186"/>
      <c r="GM275" s="186"/>
      <c r="GN275" s="186"/>
      <c r="GO275" s="186"/>
      <c r="GP275" s="186"/>
      <c r="GQ275" s="186"/>
      <c r="GR275" s="186"/>
      <c r="GS275" s="186"/>
      <c r="GT275" s="186"/>
      <c r="GU275" s="186"/>
      <c r="GV275" s="186"/>
      <c r="GW275" s="186"/>
      <c r="GX275" s="186"/>
      <c r="GY275" s="186"/>
      <c r="GZ275" s="186"/>
      <c r="HA275" s="186"/>
      <c r="HB275" s="186"/>
      <c r="HC275" s="186"/>
      <c r="HD275" s="186"/>
      <c r="HE275" s="186"/>
      <c r="HF275" s="186"/>
      <c r="HG275" s="186"/>
      <c r="HH275" s="186"/>
      <c r="HI275" s="186"/>
      <c r="HJ275" s="186"/>
      <c r="HK275" s="186"/>
      <c r="HL275" s="186"/>
      <c r="HM275" s="186"/>
      <c r="HN275" s="186"/>
      <c r="HO275" s="186"/>
      <c r="HP275" s="186"/>
      <c r="HQ275" s="186"/>
      <c r="HR275" s="186"/>
      <c r="HS275" s="186"/>
      <c r="HT275" s="186"/>
      <c r="HU275" s="186"/>
      <c r="HV275" s="186"/>
      <c r="HW275" s="186"/>
      <c r="HX275" s="186"/>
      <c r="HY275" s="186"/>
      <c r="HZ275" s="186"/>
      <c r="IA275" s="186"/>
      <c r="IB275" s="186"/>
      <c r="IC275" s="186"/>
      <c r="ID275" s="186"/>
      <c r="IE275" s="186"/>
      <c r="IF275" s="186"/>
      <c r="IG275" s="186"/>
      <c r="IH275" s="186"/>
      <c r="II275" s="186"/>
      <c r="IJ275" s="186"/>
      <c r="IK275" s="186"/>
      <c r="IL275" s="186"/>
      <c r="IM275" s="186"/>
      <c r="IN275" s="186"/>
      <c r="IO275" s="186"/>
      <c r="IP275" s="186"/>
      <c r="IQ275" s="186"/>
      <c r="IR275" s="186"/>
      <c r="IS275" s="186"/>
      <c r="IT275" s="186"/>
      <c r="IU275" s="186"/>
      <c r="IV275" s="186"/>
    </row>
    <row r="276" spans="1:256" ht="13.5">
      <c r="A276" s="186" t="s">
        <v>559</v>
      </c>
      <c r="B276" s="186" t="s">
        <v>26</v>
      </c>
      <c r="C276" s="186" t="s">
        <v>565</v>
      </c>
      <c r="D276" s="186" t="s">
        <v>554</v>
      </c>
      <c r="E276" s="186"/>
      <c r="F276" s="186" t="str">
        <f t="shared" si="33"/>
        <v>ぷ０４</v>
      </c>
      <c r="G276" s="186" t="s">
        <v>884</v>
      </c>
      <c r="H276" s="186" t="s">
        <v>554</v>
      </c>
      <c r="I276" s="186" t="s">
        <v>73</v>
      </c>
      <c r="J276" s="186">
        <v>1955</v>
      </c>
      <c r="K276" s="75">
        <f t="shared" si="30"/>
        <v>68</v>
      </c>
      <c r="L276" s="186"/>
      <c r="M276" s="83" t="s">
        <v>497</v>
      </c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6"/>
      <c r="AK276" s="186"/>
      <c r="AL276" s="186"/>
      <c r="AM276" s="186"/>
      <c r="AN276" s="186"/>
      <c r="AO276" s="186"/>
      <c r="AP276" s="186"/>
      <c r="AQ276" s="186"/>
      <c r="AR276" s="186"/>
      <c r="AS276" s="186"/>
      <c r="AT276" s="186"/>
      <c r="AU276" s="186"/>
      <c r="AV276" s="186"/>
      <c r="AW276" s="186"/>
      <c r="AX276" s="186"/>
      <c r="AY276" s="186"/>
      <c r="AZ276" s="186"/>
      <c r="BA276" s="186"/>
      <c r="BB276" s="186"/>
      <c r="BC276" s="186"/>
      <c r="BD276" s="186"/>
      <c r="BE276" s="186"/>
      <c r="BF276" s="186"/>
      <c r="BG276" s="186"/>
      <c r="BH276" s="186"/>
      <c r="BI276" s="186"/>
      <c r="BJ276" s="186"/>
      <c r="BK276" s="186"/>
      <c r="BL276" s="186"/>
      <c r="BM276" s="186"/>
      <c r="BN276" s="186"/>
      <c r="BO276" s="186"/>
      <c r="BP276" s="186"/>
      <c r="BQ276" s="186"/>
      <c r="BR276" s="186"/>
      <c r="BS276" s="186"/>
      <c r="BT276" s="186"/>
      <c r="BU276" s="186"/>
      <c r="BV276" s="186"/>
      <c r="BW276" s="186"/>
      <c r="BX276" s="186"/>
      <c r="BY276" s="186"/>
      <c r="BZ276" s="186"/>
      <c r="CA276" s="186"/>
      <c r="CB276" s="186"/>
      <c r="CC276" s="186"/>
      <c r="CD276" s="186"/>
      <c r="CE276" s="186"/>
      <c r="CF276" s="186"/>
      <c r="CG276" s="186"/>
      <c r="CH276" s="186"/>
      <c r="CI276" s="186"/>
      <c r="CJ276" s="186"/>
      <c r="CK276" s="186"/>
      <c r="CL276" s="186"/>
      <c r="CM276" s="186"/>
      <c r="CN276" s="186"/>
      <c r="CO276" s="186"/>
      <c r="CP276" s="186"/>
      <c r="CQ276" s="186"/>
      <c r="CR276" s="186"/>
      <c r="CS276" s="186"/>
      <c r="CT276" s="186"/>
      <c r="CU276" s="186"/>
      <c r="CV276" s="186"/>
      <c r="CW276" s="186"/>
      <c r="CX276" s="186"/>
      <c r="CY276" s="186"/>
      <c r="CZ276" s="186"/>
      <c r="DA276" s="186"/>
      <c r="DB276" s="186"/>
      <c r="DC276" s="186"/>
      <c r="DD276" s="186"/>
      <c r="DE276" s="186"/>
      <c r="DF276" s="186"/>
      <c r="DG276" s="186"/>
      <c r="DH276" s="186"/>
      <c r="DI276" s="186"/>
      <c r="DJ276" s="186"/>
      <c r="DK276" s="186"/>
      <c r="DL276" s="186"/>
      <c r="DM276" s="186"/>
      <c r="DN276" s="186"/>
      <c r="DO276" s="186"/>
      <c r="DP276" s="186"/>
      <c r="DQ276" s="186"/>
      <c r="DR276" s="186"/>
      <c r="DS276" s="186"/>
      <c r="DT276" s="186"/>
      <c r="DU276" s="186"/>
      <c r="DV276" s="186"/>
      <c r="DW276" s="186"/>
      <c r="DX276" s="186"/>
      <c r="DY276" s="186"/>
      <c r="DZ276" s="186"/>
      <c r="EA276" s="186"/>
      <c r="EB276" s="186"/>
      <c r="EC276" s="186"/>
      <c r="ED276" s="186"/>
      <c r="EE276" s="186"/>
      <c r="EF276" s="186"/>
      <c r="EG276" s="186"/>
      <c r="EH276" s="186"/>
      <c r="EI276" s="186"/>
      <c r="EJ276" s="186"/>
      <c r="EK276" s="186"/>
      <c r="EL276" s="186"/>
      <c r="EM276" s="186"/>
      <c r="EN276" s="186"/>
      <c r="EO276" s="186"/>
      <c r="EP276" s="186"/>
      <c r="EQ276" s="186"/>
      <c r="ER276" s="186"/>
      <c r="ES276" s="186"/>
      <c r="ET276" s="186"/>
      <c r="EU276" s="186"/>
      <c r="EV276" s="186"/>
      <c r="EW276" s="186"/>
      <c r="EX276" s="186"/>
      <c r="EY276" s="186"/>
      <c r="EZ276" s="186"/>
      <c r="FA276" s="186"/>
      <c r="FB276" s="186"/>
      <c r="FC276" s="186"/>
      <c r="FD276" s="186"/>
      <c r="FE276" s="186"/>
      <c r="FF276" s="186"/>
      <c r="FG276" s="186"/>
      <c r="FH276" s="186"/>
      <c r="FI276" s="186"/>
      <c r="FJ276" s="186"/>
      <c r="FK276" s="186"/>
      <c r="FL276" s="186"/>
      <c r="FM276" s="186"/>
      <c r="FN276" s="186"/>
      <c r="FO276" s="186"/>
      <c r="FP276" s="186"/>
      <c r="FQ276" s="186"/>
      <c r="FR276" s="186"/>
      <c r="FS276" s="186"/>
      <c r="FT276" s="186"/>
      <c r="FU276" s="186"/>
      <c r="FV276" s="186"/>
      <c r="FW276" s="186"/>
      <c r="FX276" s="186"/>
      <c r="FY276" s="186"/>
      <c r="FZ276" s="186"/>
      <c r="GA276" s="186"/>
      <c r="GB276" s="186"/>
      <c r="GC276" s="186"/>
      <c r="GD276" s="186"/>
      <c r="GE276" s="186"/>
      <c r="GF276" s="186"/>
      <c r="GG276" s="186"/>
      <c r="GH276" s="186"/>
      <c r="GI276" s="186"/>
      <c r="GJ276" s="186"/>
      <c r="GK276" s="186"/>
      <c r="GL276" s="186"/>
      <c r="GM276" s="186"/>
      <c r="GN276" s="186"/>
      <c r="GO276" s="186"/>
      <c r="GP276" s="186"/>
      <c r="GQ276" s="186"/>
      <c r="GR276" s="186"/>
      <c r="GS276" s="186"/>
      <c r="GT276" s="186"/>
      <c r="GU276" s="186"/>
      <c r="GV276" s="186"/>
      <c r="GW276" s="186"/>
      <c r="GX276" s="186"/>
      <c r="GY276" s="186"/>
      <c r="GZ276" s="186"/>
      <c r="HA276" s="186"/>
      <c r="HB276" s="186"/>
      <c r="HC276" s="186"/>
      <c r="HD276" s="186"/>
      <c r="HE276" s="186"/>
      <c r="HF276" s="186"/>
      <c r="HG276" s="186"/>
      <c r="HH276" s="186"/>
      <c r="HI276" s="186"/>
      <c r="HJ276" s="186"/>
      <c r="HK276" s="186"/>
      <c r="HL276" s="186"/>
      <c r="HM276" s="186"/>
      <c r="HN276" s="186"/>
      <c r="HO276" s="186"/>
      <c r="HP276" s="186"/>
      <c r="HQ276" s="186"/>
      <c r="HR276" s="186"/>
      <c r="HS276" s="186"/>
      <c r="HT276" s="186"/>
      <c r="HU276" s="186"/>
      <c r="HV276" s="186"/>
      <c r="HW276" s="186"/>
      <c r="HX276" s="186"/>
      <c r="HY276" s="186"/>
      <c r="HZ276" s="186"/>
      <c r="IA276" s="186"/>
      <c r="IB276" s="186"/>
      <c r="IC276" s="186"/>
      <c r="ID276" s="186"/>
      <c r="IE276" s="186"/>
      <c r="IF276" s="186"/>
      <c r="IG276" s="186"/>
      <c r="IH276" s="186"/>
      <c r="II276" s="186"/>
      <c r="IJ276" s="186"/>
      <c r="IK276" s="186"/>
      <c r="IL276" s="186"/>
      <c r="IM276" s="186"/>
      <c r="IN276" s="186"/>
      <c r="IO276" s="186"/>
      <c r="IP276" s="186"/>
      <c r="IQ276" s="186"/>
      <c r="IR276" s="186"/>
      <c r="IS276" s="186"/>
      <c r="IT276" s="186"/>
      <c r="IU276" s="186"/>
      <c r="IV276" s="186"/>
    </row>
    <row r="277" spans="1:256" ht="13.5">
      <c r="A277" s="186" t="s">
        <v>560</v>
      </c>
      <c r="B277" s="186" t="s">
        <v>885</v>
      </c>
      <c r="C277" s="186" t="s">
        <v>886</v>
      </c>
      <c r="D277" s="186" t="s">
        <v>554</v>
      </c>
      <c r="E277" s="186"/>
      <c r="F277" s="186" t="str">
        <f t="shared" si="33"/>
        <v>ぷ０５</v>
      </c>
      <c r="G277" s="186" t="s">
        <v>887</v>
      </c>
      <c r="H277" s="186" t="s">
        <v>888</v>
      </c>
      <c r="I277" s="186" t="s">
        <v>889</v>
      </c>
      <c r="J277" s="186">
        <v>1955</v>
      </c>
      <c r="K277" s="75">
        <f t="shared" si="30"/>
        <v>68</v>
      </c>
      <c r="L277" s="186"/>
      <c r="M277" s="83" t="s">
        <v>890</v>
      </c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  <c r="AA277" s="186"/>
      <c r="AB277" s="186"/>
      <c r="AC277" s="186"/>
      <c r="AD277" s="186"/>
      <c r="AE277" s="186"/>
      <c r="AF277" s="186"/>
      <c r="AG277" s="186"/>
      <c r="AH277" s="186"/>
      <c r="AI277" s="186"/>
      <c r="AJ277" s="186"/>
      <c r="AK277" s="186"/>
      <c r="AL277" s="186"/>
      <c r="AM277" s="186"/>
      <c r="AN277" s="186"/>
      <c r="AO277" s="186"/>
      <c r="AP277" s="186"/>
      <c r="AQ277" s="186"/>
      <c r="AR277" s="186"/>
      <c r="AS277" s="186"/>
      <c r="AT277" s="186"/>
      <c r="AU277" s="186"/>
      <c r="AV277" s="186"/>
      <c r="AW277" s="186"/>
      <c r="AX277" s="186"/>
      <c r="AY277" s="186"/>
      <c r="AZ277" s="186"/>
      <c r="BA277" s="186"/>
      <c r="BB277" s="186"/>
      <c r="BC277" s="186"/>
      <c r="BD277" s="186"/>
      <c r="BE277" s="186"/>
      <c r="BF277" s="186"/>
      <c r="BG277" s="186"/>
      <c r="BH277" s="186"/>
      <c r="BI277" s="186"/>
      <c r="BJ277" s="186"/>
      <c r="BK277" s="186"/>
      <c r="BL277" s="186"/>
      <c r="BM277" s="186"/>
      <c r="BN277" s="186"/>
      <c r="BO277" s="186"/>
      <c r="BP277" s="186"/>
      <c r="BQ277" s="186"/>
      <c r="BR277" s="186"/>
      <c r="BS277" s="186"/>
      <c r="BT277" s="186"/>
      <c r="BU277" s="186"/>
      <c r="BV277" s="186"/>
      <c r="BW277" s="186"/>
      <c r="BX277" s="186"/>
      <c r="BY277" s="186"/>
      <c r="BZ277" s="186"/>
      <c r="CA277" s="186"/>
      <c r="CB277" s="186"/>
      <c r="CC277" s="186"/>
      <c r="CD277" s="186"/>
      <c r="CE277" s="186"/>
      <c r="CF277" s="186"/>
      <c r="CG277" s="186"/>
      <c r="CH277" s="186"/>
      <c r="CI277" s="186"/>
      <c r="CJ277" s="186"/>
      <c r="CK277" s="186"/>
      <c r="CL277" s="186"/>
      <c r="CM277" s="186"/>
      <c r="CN277" s="186"/>
      <c r="CO277" s="186"/>
      <c r="CP277" s="186"/>
      <c r="CQ277" s="186"/>
      <c r="CR277" s="186"/>
      <c r="CS277" s="186"/>
      <c r="CT277" s="186"/>
      <c r="CU277" s="186"/>
      <c r="CV277" s="186"/>
      <c r="CW277" s="186"/>
      <c r="CX277" s="186"/>
      <c r="CY277" s="186"/>
      <c r="CZ277" s="186"/>
      <c r="DA277" s="186"/>
      <c r="DB277" s="186"/>
      <c r="DC277" s="186"/>
      <c r="DD277" s="186"/>
      <c r="DE277" s="186"/>
      <c r="DF277" s="186"/>
      <c r="DG277" s="186"/>
      <c r="DH277" s="186"/>
      <c r="DI277" s="186"/>
      <c r="DJ277" s="186"/>
      <c r="DK277" s="186"/>
      <c r="DL277" s="186"/>
      <c r="DM277" s="186"/>
      <c r="DN277" s="186"/>
      <c r="DO277" s="186"/>
      <c r="DP277" s="186"/>
      <c r="DQ277" s="186"/>
      <c r="DR277" s="186"/>
      <c r="DS277" s="186"/>
      <c r="DT277" s="186"/>
      <c r="DU277" s="186"/>
      <c r="DV277" s="186"/>
      <c r="DW277" s="186"/>
      <c r="DX277" s="186"/>
      <c r="DY277" s="186"/>
      <c r="DZ277" s="186"/>
      <c r="EA277" s="186"/>
      <c r="EB277" s="186"/>
      <c r="EC277" s="186"/>
      <c r="ED277" s="186"/>
      <c r="EE277" s="186"/>
      <c r="EF277" s="186"/>
      <c r="EG277" s="186"/>
      <c r="EH277" s="186"/>
      <c r="EI277" s="186"/>
      <c r="EJ277" s="186"/>
      <c r="EK277" s="186"/>
      <c r="EL277" s="186"/>
      <c r="EM277" s="186"/>
      <c r="EN277" s="186"/>
      <c r="EO277" s="186"/>
      <c r="EP277" s="186"/>
      <c r="EQ277" s="186"/>
      <c r="ER277" s="186"/>
      <c r="ES277" s="186"/>
      <c r="ET277" s="186"/>
      <c r="EU277" s="186"/>
      <c r="EV277" s="186"/>
      <c r="EW277" s="186"/>
      <c r="EX277" s="186"/>
      <c r="EY277" s="186"/>
      <c r="EZ277" s="186"/>
      <c r="FA277" s="186"/>
      <c r="FB277" s="186"/>
      <c r="FC277" s="186"/>
      <c r="FD277" s="186"/>
      <c r="FE277" s="186"/>
      <c r="FF277" s="186"/>
      <c r="FG277" s="186"/>
      <c r="FH277" s="186"/>
      <c r="FI277" s="186"/>
      <c r="FJ277" s="186"/>
      <c r="FK277" s="186"/>
      <c r="FL277" s="186"/>
      <c r="FM277" s="186"/>
      <c r="FN277" s="186"/>
      <c r="FO277" s="186"/>
      <c r="FP277" s="186"/>
      <c r="FQ277" s="186"/>
      <c r="FR277" s="186"/>
      <c r="FS277" s="186"/>
      <c r="FT277" s="186"/>
      <c r="FU277" s="186"/>
      <c r="FV277" s="186"/>
      <c r="FW277" s="186"/>
      <c r="FX277" s="186"/>
      <c r="FY277" s="186"/>
      <c r="FZ277" s="186"/>
      <c r="GA277" s="186"/>
      <c r="GB277" s="186"/>
      <c r="GC277" s="186"/>
      <c r="GD277" s="186"/>
      <c r="GE277" s="186"/>
      <c r="GF277" s="186"/>
      <c r="GG277" s="186"/>
      <c r="GH277" s="186"/>
      <c r="GI277" s="186"/>
      <c r="GJ277" s="186"/>
      <c r="GK277" s="186"/>
      <c r="GL277" s="186"/>
      <c r="GM277" s="186"/>
      <c r="GN277" s="186"/>
      <c r="GO277" s="186"/>
      <c r="GP277" s="186"/>
      <c r="GQ277" s="186"/>
      <c r="GR277" s="186"/>
      <c r="GS277" s="186"/>
      <c r="GT277" s="186"/>
      <c r="GU277" s="186"/>
      <c r="GV277" s="186"/>
      <c r="GW277" s="186"/>
      <c r="GX277" s="186"/>
      <c r="GY277" s="186"/>
      <c r="GZ277" s="186"/>
      <c r="HA277" s="186"/>
      <c r="HB277" s="186"/>
      <c r="HC277" s="186"/>
      <c r="HD277" s="186"/>
      <c r="HE277" s="186"/>
      <c r="HF277" s="186"/>
      <c r="HG277" s="186"/>
      <c r="HH277" s="186"/>
      <c r="HI277" s="186"/>
      <c r="HJ277" s="186"/>
      <c r="HK277" s="186"/>
      <c r="HL277" s="186"/>
      <c r="HM277" s="186"/>
      <c r="HN277" s="186"/>
      <c r="HO277" s="186"/>
      <c r="HP277" s="186"/>
      <c r="HQ277" s="186"/>
      <c r="HR277" s="186"/>
      <c r="HS277" s="186"/>
      <c r="HT277" s="186"/>
      <c r="HU277" s="186"/>
      <c r="HV277" s="186"/>
      <c r="HW277" s="186"/>
      <c r="HX277" s="186"/>
      <c r="HY277" s="186"/>
      <c r="HZ277" s="186"/>
      <c r="IA277" s="186"/>
      <c r="IB277" s="186"/>
      <c r="IC277" s="186"/>
      <c r="ID277" s="186"/>
      <c r="IE277" s="186"/>
      <c r="IF277" s="186"/>
      <c r="IG277" s="186"/>
      <c r="IH277" s="186"/>
      <c r="II277" s="186"/>
      <c r="IJ277" s="186"/>
      <c r="IK277" s="186"/>
      <c r="IL277" s="186"/>
      <c r="IM277" s="186"/>
      <c r="IN277" s="186"/>
      <c r="IO277" s="186"/>
      <c r="IP277" s="186"/>
      <c r="IQ277" s="186"/>
      <c r="IR277" s="186"/>
      <c r="IS277" s="186"/>
      <c r="IT277" s="186"/>
      <c r="IU277" s="186"/>
      <c r="IV277" s="186"/>
    </row>
    <row r="278" spans="1:256" ht="13.5" customHeight="1">
      <c r="A278" s="186" t="s">
        <v>561</v>
      </c>
      <c r="B278" s="186" t="s">
        <v>891</v>
      </c>
      <c r="C278" s="186" t="s">
        <v>892</v>
      </c>
      <c r="D278" s="186" t="s">
        <v>554</v>
      </c>
      <c r="E278" s="186"/>
      <c r="F278" s="186" t="str">
        <f t="shared" si="33"/>
        <v>ぷ０６</v>
      </c>
      <c r="G278" s="186" t="s">
        <v>893</v>
      </c>
      <c r="H278" s="186" t="s">
        <v>888</v>
      </c>
      <c r="I278" s="186" t="s">
        <v>889</v>
      </c>
      <c r="J278" s="186">
        <v>1955</v>
      </c>
      <c r="K278" s="75">
        <f t="shared" si="30"/>
        <v>68</v>
      </c>
      <c r="L278" s="186"/>
      <c r="M278" s="83" t="s">
        <v>890</v>
      </c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  <c r="AA278" s="186"/>
      <c r="AB278" s="186"/>
      <c r="AC278" s="186"/>
      <c r="AD278" s="186"/>
      <c r="AE278" s="186"/>
      <c r="AF278" s="186"/>
      <c r="AG278" s="186"/>
      <c r="AH278" s="186"/>
      <c r="AI278" s="186"/>
      <c r="AJ278" s="186"/>
      <c r="AK278" s="186"/>
      <c r="AL278" s="186"/>
      <c r="AM278" s="186"/>
      <c r="AN278" s="186"/>
      <c r="AO278" s="186"/>
      <c r="AP278" s="186"/>
      <c r="AQ278" s="186"/>
      <c r="AR278" s="186"/>
      <c r="AS278" s="186"/>
      <c r="AT278" s="186"/>
      <c r="AU278" s="186"/>
      <c r="AV278" s="186"/>
      <c r="AW278" s="186"/>
      <c r="AX278" s="186"/>
      <c r="AY278" s="186"/>
      <c r="AZ278" s="186"/>
      <c r="BA278" s="186"/>
      <c r="BB278" s="186"/>
      <c r="BC278" s="186"/>
      <c r="BD278" s="186"/>
      <c r="BE278" s="186"/>
      <c r="BF278" s="186"/>
      <c r="BG278" s="186"/>
      <c r="BH278" s="186"/>
      <c r="BI278" s="186"/>
      <c r="BJ278" s="186"/>
      <c r="BK278" s="186"/>
      <c r="BL278" s="186"/>
      <c r="BM278" s="186"/>
      <c r="BN278" s="186"/>
      <c r="BO278" s="186"/>
      <c r="BP278" s="186"/>
      <c r="BQ278" s="186"/>
      <c r="BR278" s="186"/>
      <c r="BS278" s="186"/>
      <c r="BT278" s="186"/>
      <c r="BU278" s="186"/>
      <c r="BV278" s="186"/>
      <c r="BW278" s="186"/>
      <c r="BX278" s="186"/>
      <c r="BY278" s="186"/>
      <c r="BZ278" s="186"/>
      <c r="CA278" s="186"/>
      <c r="CB278" s="186"/>
      <c r="CC278" s="186"/>
      <c r="CD278" s="186"/>
      <c r="CE278" s="186"/>
      <c r="CF278" s="186"/>
      <c r="CG278" s="186"/>
      <c r="CH278" s="186"/>
      <c r="CI278" s="186"/>
      <c r="CJ278" s="186"/>
      <c r="CK278" s="186"/>
      <c r="CL278" s="186"/>
      <c r="CM278" s="186"/>
      <c r="CN278" s="186"/>
      <c r="CO278" s="186"/>
      <c r="CP278" s="186"/>
      <c r="CQ278" s="186"/>
      <c r="CR278" s="186"/>
      <c r="CS278" s="186"/>
      <c r="CT278" s="186"/>
      <c r="CU278" s="186"/>
      <c r="CV278" s="186"/>
      <c r="CW278" s="186"/>
      <c r="CX278" s="186"/>
      <c r="CY278" s="186"/>
      <c r="CZ278" s="186"/>
      <c r="DA278" s="186"/>
      <c r="DB278" s="186"/>
      <c r="DC278" s="186"/>
      <c r="DD278" s="186"/>
      <c r="DE278" s="186"/>
      <c r="DF278" s="186"/>
      <c r="DG278" s="186"/>
      <c r="DH278" s="186"/>
      <c r="DI278" s="186"/>
      <c r="DJ278" s="186"/>
      <c r="DK278" s="186"/>
      <c r="DL278" s="186"/>
      <c r="DM278" s="186"/>
      <c r="DN278" s="186"/>
      <c r="DO278" s="186"/>
      <c r="DP278" s="186"/>
      <c r="DQ278" s="186"/>
      <c r="DR278" s="186"/>
      <c r="DS278" s="186"/>
      <c r="DT278" s="186"/>
      <c r="DU278" s="186"/>
      <c r="DV278" s="186"/>
      <c r="DW278" s="186"/>
      <c r="DX278" s="186"/>
      <c r="DY278" s="186"/>
      <c r="DZ278" s="186"/>
      <c r="EA278" s="186"/>
      <c r="EB278" s="186"/>
      <c r="EC278" s="186"/>
      <c r="ED278" s="186"/>
      <c r="EE278" s="186"/>
      <c r="EF278" s="186"/>
      <c r="EG278" s="186"/>
      <c r="EH278" s="186"/>
      <c r="EI278" s="186"/>
      <c r="EJ278" s="186"/>
      <c r="EK278" s="186"/>
      <c r="EL278" s="186"/>
      <c r="EM278" s="186"/>
      <c r="EN278" s="186"/>
      <c r="EO278" s="186"/>
      <c r="EP278" s="186"/>
      <c r="EQ278" s="186"/>
      <c r="ER278" s="186"/>
      <c r="ES278" s="186"/>
      <c r="ET278" s="186"/>
      <c r="EU278" s="186"/>
      <c r="EV278" s="186"/>
      <c r="EW278" s="186"/>
      <c r="EX278" s="186"/>
      <c r="EY278" s="186"/>
      <c r="EZ278" s="186"/>
      <c r="FA278" s="186"/>
      <c r="FB278" s="186"/>
      <c r="FC278" s="186"/>
      <c r="FD278" s="186"/>
      <c r="FE278" s="186"/>
      <c r="FF278" s="186"/>
      <c r="FG278" s="186"/>
      <c r="FH278" s="186"/>
      <c r="FI278" s="186"/>
      <c r="FJ278" s="186"/>
      <c r="FK278" s="186"/>
      <c r="FL278" s="186"/>
      <c r="FM278" s="186"/>
      <c r="FN278" s="186"/>
      <c r="FO278" s="186"/>
      <c r="FP278" s="186"/>
      <c r="FQ278" s="186"/>
      <c r="FR278" s="186"/>
      <c r="FS278" s="186"/>
      <c r="FT278" s="186"/>
      <c r="FU278" s="186"/>
      <c r="FV278" s="186"/>
      <c r="FW278" s="186"/>
      <c r="FX278" s="186"/>
      <c r="FY278" s="186"/>
      <c r="FZ278" s="186"/>
      <c r="GA278" s="186"/>
      <c r="GB278" s="186"/>
      <c r="GC278" s="186"/>
      <c r="GD278" s="186"/>
      <c r="GE278" s="186"/>
      <c r="GF278" s="186"/>
      <c r="GG278" s="186"/>
      <c r="GH278" s="186"/>
      <c r="GI278" s="186"/>
      <c r="GJ278" s="186"/>
      <c r="GK278" s="186"/>
      <c r="GL278" s="186"/>
      <c r="GM278" s="186"/>
      <c r="GN278" s="186"/>
      <c r="GO278" s="186"/>
      <c r="GP278" s="186"/>
      <c r="GQ278" s="186"/>
      <c r="GR278" s="186"/>
      <c r="GS278" s="186"/>
      <c r="GT278" s="186"/>
      <c r="GU278" s="186"/>
      <c r="GV278" s="186"/>
      <c r="GW278" s="186"/>
      <c r="GX278" s="186"/>
      <c r="GY278" s="186"/>
      <c r="GZ278" s="186"/>
      <c r="HA278" s="186"/>
      <c r="HB278" s="186"/>
      <c r="HC278" s="186"/>
      <c r="HD278" s="186"/>
      <c r="HE278" s="186"/>
      <c r="HF278" s="186"/>
      <c r="HG278" s="186"/>
      <c r="HH278" s="186"/>
      <c r="HI278" s="186"/>
      <c r="HJ278" s="186"/>
      <c r="HK278" s="186"/>
      <c r="HL278" s="186"/>
      <c r="HM278" s="186"/>
      <c r="HN278" s="186"/>
      <c r="HO278" s="186"/>
      <c r="HP278" s="186"/>
      <c r="HQ278" s="186"/>
      <c r="HR278" s="186"/>
      <c r="HS278" s="186"/>
      <c r="HT278" s="186"/>
      <c r="HU278" s="186"/>
      <c r="HV278" s="186"/>
      <c r="HW278" s="186"/>
      <c r="HX278" s="186"/>
      <c r="HY278" s="186"/>
      <c r="HZ278" s="186"/>
      <c r="IA278" s="186"/>
      <c r="IB278" s="186"/>
      <c r="IC278" s="186"/>
      <c r="ID278" s="186"/>
      <c r="IE278" s="186"/>
      <c r="IF278" s="186"/>
      <c r="IG278" s="186"/>
      <c r="IH278" s="186"/>
      <c r="II278" s="186"/>
      <c r="IJ278" s="186"/>
      <c r="IK278" s="186"/>
      <c r="IL278" s="186"/>
      <c r="IM278" s="186"/>
      <c r="IN278" s="186"/>
      <c r="IO278" s="186"/>
      <c r="IP278" s="186"/>
      <c r="IQ278" s="186"/>
      <c r="IR278" s="186"/>
      <c r="IS278" s="186"/>
      <c r="IT278" s="186"/>
      <c r="IU278" s="186"/>
      <c r="IV278" s="186"/>
    </row>
    <row r="279" spans="1:256" ht="13.5">
      <c r="A279" s="186" t="s">
        <v>564</v>
      </c>
      <c r="B279" s="186" t="s">
        <v>894</v>
      </c>
      <c r="C279" s="186" t="s">
        <v>895</v>
      </c>
      <c r="D279" s="186" t="s">
        <v>554</v>
      </c>
      <c r="E279" s="186"/>
      <c r="F279" s="186" t="str">
        <f t="shared" si="33"/>
        <v>ぷ０７</v>
      </c>
      <c r="G279" s="186" t="s">
        <v>896</v>
      </c>
      <c r="H279" s="186" t="s">
        <v>888</v>
      </c>
      <c r="I279" s="186" t="s">
        <v>889</v>
      </c>
      <c r="J279" s="186">
        <v>1951</v>
      </c>
      <c r="K279" s="75">
        <f t="shared" si="30"/>
        <v>72</v>
      </c>
      <c r="L279" s="186"/>
      <c r="M279" s="83" t="s">
        <v>890</v>
      </c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  <c r="AA279" s="186"/>
      <c r="AB279" s="186"/>
      <c r="AC279" s="186"/>
      <c r="AD279" s="186"/>
      <c r="AE279" s="186"/>
      <c r="AF279" s="186"/>
      <c r="AG279" s="186"/>
      <c r="AH279" s="186"/>
      <c r="AI279" s="186"/>
      <c r="AJ279" s="186"/>
      <c r="AK279" s="186"/>
      <c r="AL279" s="186"/>
      <c r="AM279" s="186"/>
      <c r="AN279" s="186"/>
      <c r="AO279" s="186"/>
      <c r="AP279" s="186"/>
      <c r="AQ279" s="186"/>
      <c r="AR279" s="186"/>
      <c r="AS279" s="186"/>
      <c r="AT279" s="186"/>
      <c r="AU279" s="186"/>
      <c r="AV279" s="186"/>
      <c r="AW279" s="186"/>
      <c r="AX279" s="186"/>
      <c r="AY279" s="186"/>
      <c r="AZ279" s="186"/>
      <c r="BA279" s="186"/>
      <c r="BB279" s="186"/>
      <c r="BC279" s="186"/>
      <c r="BD279" s="186"/>
      <c r="BE279" s="186"/>
      <c r="BF279" s="186"/>
      <c r="BG279" s="186"/>
      <c r="BH279" s="186"/>
      <c r="BI279" s="186"/>
      <c r="BJ279" s="186"/>
      <c r="BK279" s="186"/>
      <c r="BL279" s="186"/>
      <c r="BM279" s="186"/>
      <c r="BN279" s="186"/>
      <c r="BO279" s="186"/>
      <c r="BP279" s="186"/>
      <c r="BQ279" s="186"/>
      <c r="BR279" s="186"/>
      <c r="BS279" s="186"/>
      <c r="BT279" s="186"/>
      <c r="BU279" s="186"/>
      <c r="BV279" s="186"/>
      <c r="BW279" s="186"/>
      <c r="BX279" s="186"/>
      <c r="BY279" s="186"/>
      <c r="BZ279" s="186"/>
      <c r="CA279" s="186"/>
      <c r="CB279" s="186"/>
      <c r="CC279" s="186"/>
      <c r="CD279" s="186"/>
      <c r="CE279" s="186"/>
      <c r="CF279" s="186"/>
      <c r="CG279" s="186"/>
      <c r="CH279" s="186"/>
      <c r="CI279" s="186"/>
      <c r="CJ279" s="186"/>
      <c r="CK279" s="186"/>
      <c r="CL279" s="186"/>
      <c r="CM279" s="186"/>
      <c r="CN279" s="186"/>
      <c r="CO279" s="186"/>
      <c r="CP279" s="186"/>
      <c r="CQ279" s="186"/>
      <c r="CR279" s="186"/>
      <c r="CS279" s="186"/>
      <c r="CT279" s="186"/>
      <c r="CU279" s="186"/>
      <c r="CV279" s="186"/>
      <c r="CW279" s="186"/>
      <c r="CX279" s="186"/>
      <c r="CY279" s="186"/>
      <c r="CZ279" s="186"/>
      <c r="DA279" s="186"/>
      <c r="DB279" s="186"/>
      <c r="DC279" s="186"/>
      <c r="DD279" s="186"/>
      <c r="DE279" s="186"/>
      <c r="DF279" s="186"/>
      <c r="DG279" s="186"/>
      <c r="DH279" s="186"/>
      <c r="DI279" s="186"/>
      <c r="DJ279" s="186"/>
      <c r="DK279" s="186"/>
      <c r="DL279" s="186"/>
      <c r="DM279" s="186"/>
      <c r="DN279" s="186"/>
      <c r="DO279" s="186"/>
      <c r="DP279" s="186"/>
      <c r="DQ279" s="186"/>
      <c r="DR279" s="186"/>
      <c r="DS279" s="186"/>
      <c r="DT279" s="186"/>
      <c r="DU279" s="186"/>
      <c r="DV279" s="186"/>
      <c r="DW279" s="186"/>
      <c r="DX279" s="186"/>
      <c r="DY279" s="186"/>
      <c r="DZ279" s="186"/>
      <c r="EA279" s="186"/>
      <c r="EB279" s="186"/>
      <c r="EC279" s="186"/>
      <c r="ED279" s="186"/>
      <c r="EE279" s="186"/>
      <c r="EF279" s="186"/>
      <c r="EG279" s="186"/>
      <c r="EH279" s="186"/>
      <c r="EI279" s="186"/>
      <c r="EJ279" s="186"/>
      <c r="EK279" s="186"/>
      <c r="EL279" s="186"/>
      <c r="EM279" s="186"/>
      <c r="EN279" s="186"/>
      <c r="EO279" s="186"/>
      <c r="EP279" s="186"/>
      <c r="EQ279" s="186"/>
      <c r="ER279" s="186"/>
      <c r="ES279" s="186"/>
      <c r="ET279" s="186"/>
      <c r="EU279" s="186"/>
      <c r="EV279" s="186"/>
      <c r="EW279" s="186"/>
      <c r="EX279" s="186"/>
      <c r="EY279" s="186"/>
      <c r="EZ279" s="186"/>
      <c r="FA279" s="186"/>
      <c r="FB279" s="186"/>
      <c r="FC279" s="186"/>
      <c r="FD279" s="186"/>
      <c r="FE279" s="186"/>
      <c r="FF279" s="186"/>
      <c r="FG279" s="186"/>
      <c r="FH279" s="186"/>
      <c r="FI279" s="186"/>
      <c r="FJ279" s="186"/>
      <c r="FK279" s="186"/>
      <c r="FL279" s="186"/>
      <c r="FM279" s="186"/>
      <c r="FN279" s="186"/>
      <c r="FO279" s="186"/>
      <c r="FP279" s="186"/>
      <c r="FQ279" s="186"/>
      <c r="FR279" s="186"/>
      <c r="FS279" s="186"/>
      <c r="FT279" s="186"/>
      <c r="FU279" s="186"/>
      <c r="FV279" s="186"/>
      <c r="FW279" s="186"/>
      <c r="FX279" s="186"/>
      <c r="FY279" s="186"/>
      <c r="FZ279" s="186"/>
      <c r="GA279" s="186"/>
      <c r="GB279" s="186"/>
      <c r="GC279" s="186"/>
      <c r="GD279" s="186"/>
      <c r="GE279" s="186"/>
      <c r="GF279" s="186"/>
      <c r="GG279" s="186"/>
      <c r="GH279" s="186"/>
      <c r="GI279" s="186"/>
      <c r="GJ279" s="186"/>
      <c r="GK279" s="186"/>
      <c r="GL279" s="186"/>
      <c r="GM279" s="186"/>
      <c r="GN279" s="186"/>
      <c r="GO279" s="186"/>
      <c r="GP279" s="186"/>
      <c r="GQ279" s="186"/>
      <c r="GR279" s="186"/>
      <c r="GS279" s="186"/>
      <c r="GT279" s="186"/>
      <c r="GU279" s="186"/>
      <c r="GV279" s="186"/>
      <c r="GW279" s="186"/>
      <c r="GX279" s="186"/>
      <c r="GY279" s="186"/>
      <c r="GZ279" s="186"/>
      <c r="HA279" s="186"/>
      <c r="HB279" s="186"/>
      <c r="HC279" s="186"/>
      <c r="HD279" s="186"/>
      <c r="HE279" s="186"/>
      <c r="HF279" s="186"/>
      <c r="HG279" s="186"/>
      <c r="HH279" s="186"/>
      <c r="HI279" s="186"/>
      <c r="HJ279" s="186"/>
      <c r="HK279" s="186"/>
      <c r="HL279" s="186"/>
      <c r="HM279" s="186"/>
      <c r="HN279" s="186"/>
      <c r="HO279" s="186"/>
      <c r="HP279" s="186"/>
      <c r="HQ279" s="186"/>
      <c r="HR279" s="186"/>
      <c r="HS279" s="186"/>
      <c r="HT279" s="186"/>
      <c r="HU279" s="186"/>
      <c r="HV279" s="186"/>
      <c r="HW279" s="186"/>
      <c r="HX279" s="186"/>
      <c r="HY279" s="186"/>
      <c r="HZ279" s="186"/>
      <c r="IA279" s="186"/>
      <c r="IB279" s="186"/>
      <c r="IC279" s="186"/>
      <c r="ID279" s="186"/>
      <c r="IE279" s="186"/>
      <c r="IF279" s="186"/>
      <c r="IG279" s="186"/>
      <c r="IH279" s="186"/>
      <c r="II279" s="186"/>
      <c r="IJ279" s="186"/>
      <c r="IK279" s="186"/>
      <c r="IL279" s="186"/>
      <c r="IM279" s="186"/>
      <c r="IN279" s="186"/>
      <c r="IO279" s="186"/>
      <c r="IP279" s="186"/>
      <c r="IQ279" s="186"/>
      <c r="IR279" s="186"/>
      <c r="IS279" s="186"/>
      <c r="IT279" s="186"/>
      <c r="IU279" s="186"/>
      <c r="IV279" s="186"/>
    </row>
    <row r="280" spans="1:256" ht="13.5">
      <c r="A280" s="186" t="s">
        <v>566</v>
      </c>
      <c r="B280" s="186" t="s">
        <v>897</v>
      </c>
      <c r="C280" s="186" t="s">
        <v>898</v>
      </c>
      <c r="D280" s="186" t="s">
        <v>554</v>
      </c>
      <c r="E280" s="186"/>
      <c r="F280" s="186" t="str">
        <f t="shared" si="33"/>
        <v>ぷ０８</v>
      </c>
      <c r="G280" s="186" t="s">
        <v>899</v>
      </c>
      <c r="H280" s="186" t="s">
        <v>888</v>
      </c>
      <c r="I280" s="186" t="s">
        <v>889</v>
      </c>
      <c r="J280" s="186">
        <v>1951</v>
      </c>
      <c r="K280" s="75">
        <f t="shared" si="30"/>
        <v>72</v>
      </c>
      <c r="L280" s="186"/>
      <c r="M280" s="186" t="s">
        <v>863</v>
      </c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  <c r="AA280" s="186"/>
      <c r="AB280" s="186"/>
      <c r="AC280" s="186"/>
      <c r="AD280" s="186"/>
      <c r="AE280" s="186"/>
      <c r="AF280" s="186"/>
      <c r="AG280" s="186"/>
      <c r="AH280" s="186"/>
      <c r="AI280" s="186"/>
      <c r="AJ280" s="186"/>
      <c r="AK280" s="186"/>
      <c r="AL280" s="186"/>
      <c r="AM280" s="186"/>
      <c r="AN280" s="186"/>
      <c r="AO280" s="186"/>
      <c r="AP280" s="186"/>
      <c r="AQ280" s="186"/>
      <c r="AR280" s="186"/>
      <c r="AS280" s="186"/>
      <c r="AT280" s="186"/>
      <c r="AU280" s="186"/>
      <c r="AV280" s="186"/>
      <c r="AW280" s="186"/>
      <c r="AX280" s="186"/>
      <c r="AY280" s="186"/>
      <c r="AZ280" s="186"/>
      <c r="BA280" s="186"/>
      <c r="BB280" s="186"/>
      <c r="BC280" s="186"/>
      <c r="BD280" s="186"/>
      <c r="BE280" s="186"/>
      <c r="BF280" s="186"/>
      <c r="BG280" s="186"/>
      <c r="BH280" s="186"/>
      <c r="BI280" s="186"/>
      <c r="BJ280" s="186"/>
      <c r="BK280" s="186"/>
      <c r="BL280" s="186"/>
      <c r="BM280" s="186"/>
      <c r="BN280" s="186"/>
      <c r="BO280" s="186"/>
      <c r="BP280" s="186"/>
      <c r="BQ280" s="186"/>
      <c r="BR280" s="186"/>
      <c r="BS280" s="186"/>
      <c r="BT280" s="186"/>
      <c r="BU280" s="186"/>
      <c r="BV280" s="186"/>
      <c r="BW280" s="186"/>
      <c r="BX280" s="186"/>
      <c r="BY280" s="186"/>
      <c r="BZ280" s="186"/>
      <c r="CA280" s="186"/>
      <c r="CB280" s="186"/>
      <c r="CC280" s="186"/>
      <c r="CD280" s="186"/>
      <c r="CE280" s="186"/>
      <c r="CF280" s="186"/>
      <c r="CG280" s="186"/>
      <c r="CH280" s="186"/>
      <c r="CI280" s="186"/>
      <c r="CJ280" s="186"/>
      <c r="CK280" s="186"/>
      <c r="CL280" s="186"/>
      <c r="CM280" s="186"/>
      <c r="CN280" s="186"/>
      <c r="CO280" s="186"/>
      <c r="CP280" s="186"/>
      <c r="CQ280" s="186"/>
      <c r="CR280" s="186"/>
      <c r="CS280" s="186"/>
      <c r="CT280" s="186"/>
      <c r="CU280" s="186"/>
      <c r="CV280" s="186"/>
      <c r="CW280" s="186"/>
      <c r="CX280" s="186"/>
      <c r="CY280" s="186"/>
      <c r="CZ280" s="186"/>
      <c r="DA280" s="186"/>
      <c r="DB280" s="186"/>
      <c r="DC280" s="186"/>
      <c r="DD280" s="186"/>
      <c r="DE280" s="186"/>
      <c r="DF280" s="186"/>
      <c r="DG280" s="186"/>
      <c r="DH280" s="186"/>
      <c r="DI280" s="186"/>
      <c r="DJ280" s="186"/>
      <c r="DK280" s="186"/>
      <c r="DL280" s="186"/>
      <c r="DM280" s="186"/>
      <c r="DN280" s="186"/>
      <c r="DO280" s="186"/>
      <c r="DP280" s="186"/>
      <c r="DQ280" s="186"/>
      <c r="DR280" s="186"/>
      <c r="DS280" s="186"/>
      <c r="DT280" s="186"/>
      <c r="DU280" s="186"/>
      <c r="DV280" s="186"/>
      <c r="DW280" s="186"/>
      <c r="DX280" s="186"/>
      <c r="DY280" s="186"/>
      <c r="DZ280" s="186"/>
      <c r="EA280" s="186"/>
      <c r="EB280" s="186"/>
      <c r="EC280" s="186"/>
      <c r="ED280" s="186"/>
      <c r="EE280" s="186"/>
      <c r="EF280" s="186"/>
      <c r="EG280" s="186"/>
      <c r="EH280" s="186"/>
      <c r="EI280" s="186"/>
      <c r="EJ280" s="186"/>
      <c r="EK280" s="186"/>
      <c r="EL280" s="186"/>
      <c r="EM280" s="186"/>
      <c r="EN280" s="186"/>
      <c r="EO280" s="186"/>
      <c r="EP280" s="186"/>
      <c r="EQ280" s="186"/>
      <c r="ER280" s="186"/>
      <c r="ES280" s="186"/>
      <c r="ET280" s="186"/>
      <c r="EU280" s="186"/>
      <c r="EV280" s="186"/>
      <c r="EW280" s="186"/>
      <c r="EX280" s="186"/>
      <c r="EY280" s="186"/>
      <c r="EZ280" s="186"/>
      <c r="FA280" s="186"/>
      <c r="FB280" s="186"/>
      <c r="FC280" s="186"/>
      <c r="FD280" s="186"/>
      <c r="FE280" s="186"/>
      <c r="FF280" s="186"/>
      <c r="FG280" s="186"/>
      <c r="FH280" s="186"/>
      <c r="FI280" s="186"/>
      <c r="FJ280" s="186"/>
      <c r="FK280" s="186"/>
      <c r="FL280" s="186"/>
      <c r="FM280" s="186"/>
      <c r="FN280" s="186"/>
      <c r="FO280" s="186"/>
      <c r="FP280" s="186"/>
      <c r="FQ280" s="186"/>
      <c r="FR280" s="186"/>
      <c r="FS280" s="186"/>
      <c r="FT280" s="186"/>
      <c r="FU280" s="186"/>
      <c r="FV280" s="186"/>
      <c r="FW280" s="186"/>
      <c r="FX280" s="186"/>
      <c r="FY280" s="186"/>
      <c r="FZ280" s="186"/>
      <c r="GA280" s="186"/>
      <c r="GB280" s="186"/>
      <c r="GC280" s="186"/>
      <c r="GD280" s="186"/>
      <c r="GE280" s="186"/>
      <c r="GF280" s="186"/>
      <c r="GG280" s="186"/>
      <c r="GH280" s="186"/>
      <c r="GI280" s="186"/>
      <c r="GJ280" s="186"/>
      <c r="GK280" s="186"/>
      <c r="GL280" s="186"/>
      <c r="GM280" s="186"/>
      <c r="GN280" s="186"/>
      <c r="GO280" s="186"/>
      <c r="GP280" s="186"/>
      <c r="GQ280" s="186"/>
      <c r="GR280" s="186"/>
      <c r="GS280" s="186"/>
      <c r="GT280" s="186"/>
      <c r="GU280" s="186"/>
      <c r="GV280" s="186"/>
      <c r="GW280" s="186"/>
      <c r="GX280" s="186"/>
      <c r="GY280" s="186"/>
      <c r="GZ280" s="186"/>
      <c r="HA280" s="186"/>
      <c r="HB280" s="186"/>
      <c r="HC280" s="186"/>
      <c r="HD280" s="186"/>
      <c r="HE280" s="186"/>
      <c r="HF280" s="186"/>
      <c r="HG280" s="186"/>
      <c r="HH280" s="186"/>
      <c r="HI280" s="186"/>
      <c r="HJ280" s="186"/>
      <c r="HK280" s="186"/>
      <c r="HL280" s="186"/>
      <c r="HM280" s="186"/>
      <c r="HN280" s="186"/>
      <c r="HO280" s="186"/>
      <c r="HP280" s="186"/>
      <c r="HQ280" s="186"/>
      <c r="HR280" s="186"/>
      <c r="HS280" s="186"/>
      <c r="HT280" s="186"/>
      <c r="HU280" s="186"/>
      <c r="HV280" s="186"/>
      <c r="HW280" s="186"/>
      <c r="HX280" s="186"/>
      <c r="HY280" s="186"/>
      <c r="HZ280" s="186"/>
      <c r="IA280" s="186"/>
      <c r="IB280" s="186"/>
      <c r="IC280" s="186"/>
      <c r="ID280" s="186"/>
      <c r="IE280" s="186"/>
      <c r="IF280" s="186"/>
      <c r="IG280" s="186"/>
      <c r="IH280" s="186"/>
      <c r="II280" s="186"/>
      <c r="IJ280" s="186"/>
      <c r="IK280" s="186"/>
      <c r="IL280" s="186"/>
      <c r="IM280" s="186"/>
      <c r="IN280" s="186"/>
      <c r="IO280" s="186"/>
      <c r="IP280" s="186"/>
      <c r="IQ280" s="186"/>
      <c r="IR280" s="186"/>
      <c r="IS280" s="186"/>
      <c r="IT280" s="186"/>
      <c r="IU280" s="186"/>
      <c r="IV280" s="186"/>
    </row>
    <row r="281" spans="1:256" ht="13.5">
      <c r="A281" s="186" t="s">
        <v>567</v>
      </c>
      <c r="B281" s="186" t="s">
        <v>900</v>
      </c>
      <c r="C281" s="186" t="s">
        <v>901</v>
      </c>
      <c r="D281" s="186" t="s">
        <v>554</v>
      </c>
      <c r="E281" s="186"/>
      <c r="F281" s="186" t="str">
        <f t="shared" si="33"/>
        <v>ぷ０９</v>
      </c>
      <c r="G281" s="186" t="s">
        <v>902</v>
      </c>
      <c r="H281" s="186" t="s">
        <v>888</v>
      </c>
      <c r="I281" s="186" t="s">
        <v>889</v>
      </c>
      <c r="J281" s="186">
        <v>1951</v>
      </c>
      <c r="K281" s="75">
        <f t="shared" si="30"/>
        <v>72</v>
      </c>
      <c r="L281" s="186"/>
      <c r="M281" s="186" t="s">
        <v>903</v>
      </c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  <c r="AA281" s="186"/>
      <c r="AB281" s="186"/>
      <c r="AC281" s="186"/>
      <c r="AD281" s="186"/>
      <c r="AE281" s="186"/>
      <c r="AF281" s="186"/>
      <c r="AG281" s="186"/>
      <c r="AH281" s="186"/>
      <c r="AI281" s="186"/>
      <c r="AJ281" s="186"/>
      <c r="AK281" s="186"/>
      <c r="AL281" s="186"/>
      <c r="AM281" s="186"/>
      <c r="AN281" s="186"/>
      <c r="AO281" s="186"/>
      <c r="AP281" s="186"/>
      <c r="AQ281" s="186"/>
      <c r="AR281" s="186"/>
      <c r="AS281" s="186"/>
      <c r="AT281" s="186"/>
      <c r="AU281" s="186"/>
      <c r="AV281" s="186"/>
      <c r="AW281" s="186"/>
      <c r="AX281" s="186"/>
      <c r="AY281" s="186"/>
      <c r="AZ281" s="186"/>
      <c r="BA281" s="186"/>
      <c r="BB281" s="186"/>
      <c r="BC281" s="186"/>
      <c r="BD281" s="186"/>
      <c r="BE281" s="186"/>
      <c r="BF281" s="186"/>
      <c r="BG281" s="186"/>
      <c r="BH281" s="186"/>
      <c r="BI281" s="186"/>
      <c r="BJ281" s="186"/>
      <c r="BK281" s="186"/>
      <c r="BL281" s="186"/>
      <c r="BM281" s="186"/>
      <c r="BN281" s="186"/>
      <c r="BO281" s="186"/>
      <c r="BP281" s="186"/>
      <c r="BQ281" s="186"/>
      <c r="BR281" s="186"/>
      <c r="BS281" s="186"/>
      <c r="BT281" s="186"/>
      <c r="BU281" s="186"/>
      <c r="BV281" s="186"/>
      <c r="BW281" s="186"/>
      <c r="BX281" s="186"/>
      <c r="BY281" s="186"/>
      <c r="BZ281" s="186"/>
      <c r="CA281" s="186"/>
      <c r="CB281" s="186"/>
      <c r="CC281" s="186"/>
      <c r="CD281" s="186"/>
      <c r="CE281" s="186"/>
      <c r="CF281" s="186"/>
      <c r="CG281" s="186"/>
      <c r="CH281" s="186"/>
      <c r="CI281" s="186"/>
      <c r="CJ281" s="186"/>
      <c r="CK281" s="186"/>
      <c r="CL281" s="186"/>
      <c r="CM281" s="186"/>
      <c r="CN281" s="186"/>
      <c r="CO281" s="186"/>
      <c r="CP281" s="186"/>
      <c r="CQ281" s="186"/>
      <c r="CR281" s="186"/>
      <c r="CS281" s="186"/>
      <c r="CT281" s="186"/>
      <c r="CU281" s="186"/>
      <c r="CV281" s="186"/>
      <c r="CW281" s="186"/>
      <c r="CX281" s="186"/>
      <c r="CY281" s="186"/>
      <c r="CZ281" s="186"/>
      <c r="DA281" s="186"/>
      <c r="DB281" s="186"/>
      <c r="DC281" s="186"/>
      <c r="DD281" s="186"/>
      <c r="DE281" s="186"/>
      <c r="DF281" s="186"/>
      <c r="DG281" s="186"/>
      <c r="DH281" s="186"/>
      <c r="DI281" s="186"/>
      <c r="DJ281" s="186"/>
      <c r="DK281" s="186"/>
      <c r="DL281" s="186"/>
      <c r="DM281" s="186"/>
      <c r="DN281" s="186"/>
      <c r="DO281" s="186"/>
      <c r="DP281" s="186"/>
      <c r="DQ281" s="186"/>
      <c r="DR281" s="186"/>
      <c r="DS281" s="186"/>
      <c r="DT281" s="186"/>
      <c r="DU281" s="186"/>
      <c r="DV281" s="186"/>
      <c r="DW281" s="186"/>
      <c r="DX281" s="186"/>
      <c r="DY281" s="186"/>
      <c r="DZ281" s="186"/>
      <c r="EA281" s="186"/>
      <c r="EB281" s="186"/>
      <c r="EC281" s="186"/>
      <c r="ED281" s="186"/>
      <c r="EE281" s="186"/>
      <c r="EF281" s="186"/>
      <c r="EG281" s="186"/>
      <c r="EH281" s="186"/>
      <c r="EI281" s="186"/>
      <c r="EJ281" s="186"/>
      <c r="EK281" s="186"/>
      <c r="EL281" s="186"/>
      <c r="EM281" s="186"/>
      <c r="EN281" s="186"/>
      <c r="EO281" s="186"/>
      <c r="EP281" s="186"/>
      <c r="EQ281" s="186"/>
      <c r="ER281" s="186"/>
      <c r="ES281" s="186"/>
      <c r="ET281" s="186"/>
      <c r="EU281" s="186"/>
      <c r="EV281" s="186"/>
      <c r="EW281" s="186"/>
      <c r="EX281" s="186"/>
      <c r="EY281" s="186"/>
      <c r="EZ281" s="186"/>
      <c r="FA281" s="186"/>
      <c r="FB281" s="186"/>
      <c r="FC281" s="186"/>
      <c r="FD281" s="186"/>
      <c r="FE281" s="186"/>
      <c r="FF281" s="186"/>
      <c r="FG281" s="186"/>
      <c r="FH281" s="186"/>
      <c r="FI281" s="186"/>
      <c r="FJ281" s="186"/>
      <c r="FK281" s="186"/>
      <c r="FL281" s="186"/>
      <c r="FM281" s="186"/>
      <c r="FN281" s="186"/>
      <c r="FO281" s="186"/>
      <c r="FP281" s="186"/>
      <c r="FQ281" s="186"/>
      <c r="FR281" s="186"/>
      <c r="FS281" s="186"/>
      <c r="FT281" s="186"/>
      <c r="FU281" s="186"/>
      <c r="FV281" s="186"/>
      <c r="FW281" s="186"/>
      <c r="FX281" s="186"/>
      <c r="FY281" s="186"/>
      <c r="FZ281" s="186"/>
      <c r="GA281" s="186"/>
      <c r="GB281" s="186"/>
      <c r="GC281" s="186"/>
      <c r="GD281" s="186"/>
      <c r="GE281" s="186"/>
      <c r="GF281" s="186"/>
      <c r="GG281" s="186"/>
      <c r="GH281" s="186"/>
      <c r="GI281" s="186"/>
      <c r="GJ281" s="186"/>
      <c r="GK281" s="186"/>
      <c r="GL281" s="186"/>
      <c r="GM281" s="186"/>
      <c r="GN281" s="186"/>
      <c r="GO281" s="186"/>
      <c r="GP281" s="186"/>
      <c r="GQ281" s="186"/>
      <c r="GR281" s="186"/>
      <c r="GS281" s="186"/>
      <c r="GT281" s="186"/>
      <c r="GU281" s="186"/>
      <c r="GV281" s="186"/>
      <c r="GW281" s="186"/>
      <c r="GX281" s="186"/>
      <c r="GY281" s="186"/>
      <c r="GZ281" s="186"/>
      <c r="HA281" s="186"/>
      <c r="HB281" s="186"/>
      <c r="HC281" s="186"/>
      <c r="HD281" s="186"/>
      <c r="HE281" s="186"/>
      <c r="HF281" s="186"/>
      <c r="HG281" s="186"/>
      <c r="HH281" s="186"/>
      <c r="HI281" s="186"/>
      <c r="HJ281" s="186"/>
      <c r="HK281" s="186"/>
      <c r="HL281" s="186"/>
      <c r="HM281" s="186"/>
      <c r="HN281" s="186"/>
      <c r="HO281" s="186"/>
      <c r="HP281" s="186"/>
      <c r="HQ281" s="186"/>
      <c r="HR281" s="186"/>
      <c r="HS281" s="186"/>
      <c r="HT281" s="186"/>
      <c r="HU281" s="186"/>
      <c r="HV281" s="186"/>
      <c r="HW281" s="186"/>
      <c r="HX281" s="186"/>
      <c r="HY281" s="186"/>
      <c r="HZ281" s="186"/>
      <c r="IA281" s="186"/>
      <c r="IB281" s="186"/>
      <c r="IC281" s="186"/>
      <c r="ID281" s="186"/>
      <c r="IE281" s="186"/>
      <c r="IF281" s="186"/>
      <c r="IG281" s="186"/>
      <c r="IH281" s="186"/>
      <c r="II281" s="186"/>
      <c r="IJ281" s="186"/>
      <c r="IK281" s="186"/>
      <c r="IL281" s="186"/>
      <c r="IM281" s="186"/>
      <c r="IN281" s="186"/>
      <c r="IO281" s="186"/>
      <c r="IP281" s="186"/>
      <c r="IQ281" s="186"/>
      <c r="IR281" s="186"/>
      <c r="IS281" s="186"/>
      <c r="IT281" s="186"/>
      <c r="IU281" s="186"/>
      <c r="IV281" s="186"/>
    </row>
    <row r="282" spans="1:256" ht="13.5">
      <c r="A282" s="186" t="s">
        <v>568</v>
      </c>
      <c r="B282" s="83" t="s">
        <v>904</v>
      </c>
      <c r="C282" s="83" t="s">
        <v>905</v>
      </c>
      <c r="D282" s="186" t="s">
        <v>554</v>
      </c>
      <c r="E282" s="186"/>
      <c r="F282" s="186" t="str">
        <f t="shared" si="33"/>
        <v>ぷ１０</v>
      </c>
      <c r="G282" s="186" t="s">
        <v>906</v>
      </c>
      <c r="H282" s="186" t="s">
        <v>888</v>
      </c>
      <c r="I282" s="83" t="s">
        <v>907</v>
      </c>
      <c r="J282" s="186">
        <v>1945</v>
      </c>
      <c r="K282" s="75">
        <f t="shared" si="30"/>
        <v>78</v>
      </c>
      <c r="L282" s="186"/>
      <c r="M282" s="186" t="s">
        <v>908</v>
      </c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  <c r="AA282" s="186"/>
      <c r="AB282" s="186"/>
      <c r="AC282" s="186"/>
      <c r="AD282" s="186"/>
      <c r="AE282" s="186"/>
      <c r="AF282" s="186"/>
      <c r="AG282" s="186"/>
      <c r="AH282" s="186"/>
      <c r="AI282" s="186"/>
      <c r="AJ282" s="186"/>
      <c r="AK282" s="186"/>
      <c r="AL282" s="186"/>
      <c r="AM282" s="186"/>
      <c r="AN282" s="186"/>
      <c r="AO282" s="186"/>
      <c r="AP282" s="186"/>
      <c r="AQ282" s="186"/>
      <c r="AR282" s="186"/>
      <c r="AS282" s="186"/>
      <c r="AT282" s="186"/>
      <c r="AU282" s="186"/>
      <c r="AV282" s="186"/>
      <c r="AW282" s="186"/>
      <c r="AX282" s="186"/>
      <c r="AY282" s="186"/>
      <c r="AZ282" s="186"/>
      <c r="BA282" s="186"/>
      <c r="BB282" s="186"/>
      <c r="BC282" s="186"/>
      <c r="BD282" s="186"/>
      <c r="BE282" s="186"/>
      <c r="BF282" s="186"/>
      <c r="BG282" s="186"/>
      <c r="BH282" s="186"/>
      <c r="BI282" s="186"/>
      <c r="BJ282" s="186"/>
      <c r="BK282" s="186"/>
      <c r="BL282" s="186"/>
      <c r="BM282" s="186"/>
      <c r="BN282" s="186"/>
      <c r="BO282" s="186"/>
      <c r="BP282" s="186"/>
      <c r="BQ282" s="186"/>
      <c r="BR282" s="186"/>
      <c r="BS282" s="186"/>
      <c r="BT282" s="186"/>
      <c r="BU282" s="186"/>
      <c r="BV282" s="186"/>
      <c r="BW282" s="186"/>
      <c r="BX282" s="186"/>
      <c r="BY282" s="186"/>
      <c r="BZ282" s="186"/>
      <c r="CA282" s="186"/>
      <c r="CB282" s="186"/>
      <c r="CC282" s="186"/>
      <c r="CD282" s="186"/>
      <c r="CE282" s="186"/>
      <c r="CF282" s="186"/>
      <c r="CG282" s="186"/>
      <c r="CH282" s="186"/>
      <c r="CI282" s="186"/>
      <c r="CJ282" s="186"/>
      <c r="CK282" s="186"/>
      <c r="CL282" s="186"/>
      <c r="CM282" s="186"/>
      <c r="CN282" s="186"/>
      <c r="CO282" s="186"/>
      <c r="CP282" s="186"/>
      <c r="CQ282" s="186"/>
      <c r="CR282" s="186"/>
      <c r="CS282" s="186"/>
      <c r="CT282" s="186"/>
      <c r="CU282" s="186"/>
      <c r="CV282" s="186"/>
      <c r="CW282" s="186"/>
      <c r="CX282" s="186"/>
      <c r="CY282" s="186"/>
      <c r="CZ282" s="186"/>
      <c r="DA282" s="186"/>
      <c r="DB282" s="186"/>
      <c r="DC282" s="186"/>
      <c r="DD282" s="186"/>
      <c r="DE282" s="186"/>
      <c r="DF282" s="186"/>
      <c r="DG282" s="186"/>
      <c r="DH282" s="186"/>
      <c r="DI282" s="186"/>
      <c r="DJ282" s="186"/>
      <c r="DK282" s="186"/>
      <c r="DL282" s="186"/>
      <c r="DM282" s="186"/>
      <c r="DN282" s="186"/>
      <c r="DO282" s="186"/>
      <c r="DP282" s="186"/>
      <c r="DQ282" s="186"/>
      <c r="DR282" s="186"/>
      <c r="DS282" s="186"/>
      <c r="DT282" s="186"/>
      <c r="DU282" s="186"/>
      <c r="DV282" s="186"/>
      <c r="DW282" s="186"/>
      <c r="DX282" s="186"/>
      <c r="DY282" s="186"/>
      <c r="DZ282" s="186"/>
      <c r="EA282" s="186"/>
      <c r="EB282" s="186"/>
      <c r="EC282" s="186"/>
      <c r="ED282" s="186"/>
      <c r="EE282" s="186"/>
      <c r="EF282" s="186"/>
      <c r="EG282" s="186"/>
      <c r="EH282" s="186"/>
      <c r="EI282" s="186"/>
      <c r="EJ282" s="186"/>
      <c r="EK282" s="186"/>
      <c r="EL282" s="186"/>
      <c r="EM282" s="186"/>
      <c r="EN282" s="186"/>
      <c r="EO282" s="186"/>
      <c r="EP282" s="186"/>
      <c r="EQ282" s="186"/>
      <c r="ER282" s="186"/>
      <c r="ES282" s="186"/>
      <c r="ET282" s="186"/>
      <c r="EU282" s="186"/>
      <c r="EV282" s="186"/>
      <c r="EW282" s="186"/>
      <c r="EX282" s="186"/>
      <c r="EY282" s="186"/>
      <c r="EZ282" s="186"/>
      <c r="FA282" s="186"/>
      <c r="FB282" s="186"/>
      <c r="FC282" s="186"/>
      <c r="FD282" s="186"/>
      <c r="FE282" s="186"/>
      <c r="FF282" s="186"/>
      <c r="FG282" s="186"/>
      <c r="FH282" s="186"/>
      <c r="FI282" s="186"/>
      <c r="FJ282" s="186"/>
      <c r="FK282" s="186"/>
      <c r="FL282" s="186"/>
      <c r="FM282" s="186"/>
      <c r="FN282" s="186"/>
      <c r="FO282" s="186"/>
      <c r="FP282" s="186"/>
      <c r="FQ282" s="186"/>
      <c r="FR282" s="186"/>
      <c r="FS282" s="186"/>
      <c r="FT282" s="186"/>
      <c r="FU282" s="186"/>
      <c r="FV282" s="186"/>
      <c r="FW282" s="186"/>
      <c r="FX282" s="186"/>
      <c r="FY282" s="186"/>
      <c r="FZ282" s="186"/>
      <c r="GA282" s="186"/>
      <c r="GB282" s="186"/>
      <c r="GC282" s="186"/>
      <c r="GD282" s="186"/>
      <c r="GE282" s="186"/>
      <c r="GF282" s="186"/>
      <c r="GG282" s="186"/>
      <c r="GH282" s="186"/>
      <c r="GI282" s="186"/>
      <c r="GJ282" s="186"/>
      <c r="GK282" s="186"/>
      <c r="GL282" s="186"/>
      <c r="GM282" s="186"/>
      <c r="GN282" s="186"/>
      <c r="GO282" s="186"/>
      <c r="GP282" s="186"/>
      <c r="GQ282" s="186"/>
      <c r="GR282" s="186"/>
      <c r="GS282" s="186"/>
      <c r="GT282" s="186"/>
      <c r="GU282" s="186"/>
      <c r="GV282" s="186"/>
      <c r="GW282" s="186"/>
      <c r="GX282" s="186"/>
      <c r="GY282" s="186"/>
      <c r="GZ282" s="186"/>
      <c r="HA282" s="186"/>
      <c r="HB282" s="186"/>
      <c r="HC282" s="186"/>
      <c r="HD282" s="186"/>
      <c r="HE282" s="186"/>
      <c r="HF282" s="186"/>
      <c r="HG282" s="186"/>
      <c r="HH282" s="186"/>
      <c r="HI282" s="186"/>
      <c r="HJ282" s="186"/>
      <c r="HK282" s="186"/>
      <c r="HL282" s="186"/>
      <c r="HM282" s="186"/>
      <c r="HN282" s="186"/>
      <c r="HO282" s="186"/>
      <c r="HP282" s="186"/>
      <c r="HQ282" s="186"/>
      <c r="HR282" s="186"/>
      <c r="HS282" s="186"/>
      <c r="HT282" s="186"/>
      <c r="HU282" s="186"/>
      <c r="HV282" s="186"/>
      <c r="HW282" s="186"/>
      <c r="HX282" s="186"/>
      <c r="HY282" s="186"/>
      <c r="HZ282" s="186"/>
      <c r="IA282" s="186"/>
      <c r="IB282" s="186"/>
      <c r="IC282" s="186"/>
      <c r="ID282" s="186"/>
      <c r="IE282" s="186"/>
      <c r="IF282" s="186"/>
      <c r="IG282" s="186"/>
      <c r="IH282" s="186"/>
      <c r="II282" s="186"/>
      <c r="IJ282" s="186"/>
      <c r="IK282" s="186"/>
      <c r="IL282" s="186"/>
      <c r="IM282" s="186"/>
      <c r="IN282" s="186"/>
      <c r="IO282" s="186"/>
      <c r="IP282" s="186"/>
      <c r="IQ282" s="186"/>
      <c r="IR282" s="186"/>
      <c r="IS282" s="186"/>
      <c r="IT282" s="186"/>
      <c r="IU282" s="186"/>
      <c r="IV282" s="186"/>
    </row>
    <row r="283" spans="1:256" ht="13.5">
      <c r="A283" s="186" t="s">
        <v>569</v>
      </c>
      <c r="B283" s="83" t="s">
        <v>909</v>
      </c>
      <c r="C283" s="83" t="s">
        <v>910</v>
      </c>
      <c r="D283" s="186" t="s">
        <v>554</v>
      </c>
      <c r="E283" s="186"/>
      <c r="F283" s="186" t="str">
        <f t="shared" si="33"/>
        <v>ぷ１１</v>
      </c>
      <c r="G283" s="186" t="s">
        <v>911</v>
      </c>
      <c r="H283" s="186" t="s">
        <v>888</v>
      </c>
      <c r="I283" s="83" t="s">
        <v>907</v>
      </c>
      <c r="J283" s="186">
        <v>1951</v>
      </c>
      <c r="K283" s="75">
        <f t="shared" si="30"/>
        <v>72</v>
      </c>
      <c r="L283" s="186"/>
      <c r="M283" s="83" t="s">
        <v>890</v>
      </c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  <c r="AA283" s="186"/>
      <c r="AB283" s="186"/>
      <c r="AC283" s="186"/>
      <c r="AD283" s="186"/>
      <c r="AE283" s="186"/>
      <c r="AF283" s="186"/>
      <c r="AG283" s="186"/>
      <c r="AH283" s="186"/>
      <c r="AI283" s="186"/>
      <c r="AJ283" s="186"/>
      <c r="AK283" s="186"/>
      <c r="AL283" s="186"/>
      <c r="AM283" s="186"/>
      <c r="AN283" s="186"/>
      <c r="AO283" s="186"/>
      <c r="AP283" s="186"/>
      <c r="AQ283" s="186"/>
      <c r="AR283" s="186"/>
      <c r="AS283" s="186"/>
      <c r="AT283" s="186"/>
      <c r="AU283" s="186"/>
      <c r="AV283" s="186"/>
      <c r="AW283" s="186"/>
      <c r="AX283" s="186"/>
      <c r="AY283" s="186"/>
      <c r="AZ283" s="186"/>
      <c r="BA283" s="186"/>
      <c r="BB283" s="186"/>
      <c r="BC283" s="186"/>
      <c r="BD283" s="186"/>
      <c r="BE283" s="186"/>
      <c r="BF283" s="186"/>
      <c r="BG283" s="186"/>
      <c r="BH283" s="186"/>
      <c r="BI283" s="186"/>
      <c r="BJ283" s="186"/>
      <c r="BK283" s="186"/>
      <c r="BL283" s="186"/>
      <c r="BM283" s="186"/>
      <c r="BN283" s="186"/>
      <c r="BO283" s="186"/>
      <c r="BP283" s="186"/>
      <c r="BQ283" s="186"/>
      <c r="BR283" s="186"/>
      <c r="BS283" s="186"/>
      <c r="BT283" s="186"/>
      <c r="BU283" s="186"/>
      <c r="BV283" s="186"/>
      <c r="BW283" s="186"/>
      <c r="BX283" s="186"/>
      <c r="BY283" s="186"/>
      <c r="BZ283" s="186"/>
      <c r="CA283" s="186"/>
      <c r="CB283" s="186"/>
      <c r="CC283" s="186"/>
      <c r="CD283" s="186"/>
      <c r="CE283" s="186"/>
      <c r="CF283" s="186"/>
      <c r="CG283" s="186"/>
      <c r="CH283" s="186"/>
      <c r="CI283" s="186"/>
      <c r="CJ283" s="186"/>
      <c r="CK283" s="186"/>
      <c r="CL283" s="186"/>
      <c r="CM283" s="186"/>
      <c r="CN283" s="186"/>
      <c r="CO283" s="186"/>
      <c r="CP283" s="186"/>
      <c r="CQ283" s="186"/>
      <c r="CR283" s="186"/>
      <c r="CS283" s="186"/>
      <c r="CT283" s="186"/>
      <c r="CU283" s="186"/>
      <c r="CV283" s="186"/>
      <c r="CW283" s="186"/>
      <c r="CX283" s="186"/>
      <c r="CY283" s="186"/>
      <c r="CZ283" s="186"/>
      <c r="DA283" s="186"/>
      <c r="DB283" s="186"/>
      <c r="DC283" s="186"/>
      <c r="DD283" s="186"/>
      <c r="DE283" s="186"/>
      <c r="DF283" s="186"/>
      <c r="DG283" s="186"/>
      <c r="DH283" s="186"/>
      <c r="DI283" s="186"/>
      <c r="DJ283" s="186"/>
      <c r="DK283" s="186"/>
      <c r="DL283" s="186"/>
      <c r="DM283" s="186"/>
      <c r="DN283" s="186"/>
      <c r="DO283" s="186"/>
      <c r="DP283" s="186"/>
      <c r="DQ283" s="186"/>
      <c r="DR283" s="186"/>
      <c r="DS283" s="186"/>
      <c r="DT283" s="186"/>
      <c r="DU283" s="186"/>
      <c r="DV283" s="186"/>
      <c r="DW283" s="186"/>
      <c r="DX283" s="186"/>
      <c r="DY283" s="186"/>
      <c r="DZ283" s="186"/>
      <c r="EA283" s="186"/>
      <c r="EB283" s="186"/>
      <c r="EC283" s="186"/>
      <c r="ED283" s="186"/>
      <c r="EE283" s="186"/>
      <c r="EF283" s="186"/>
      <c r="EG283" s="186"/>
      <c r="EH283" s="186"/>
      <c r="EI283" s="186"/>
      <c r="EJ283" s="186"/>
      <c r="EK283" s="186"/>
      <c r="EL283" s="186"/>
      <c r="EM283" s="186"/>
      <c r="EN283" s="186"/>
      <c r="EO283" s="186"/>
      <c r="EP283" s="186"/>
      <c r="EQ283" s="186"/>
      <c r="ER283" s="186"/>
      <c r="ES283" s="186"/>
      <c r="ET283" s="186"/>
      <c r="EU283" s="186"/>
      <c r="EV283" s="186"/>
      <c r="EW283" s="186"/>
      <c r="EX283" s="186"/>
      <c r="EY283" s="186"/>
      <c r="EZ283" s="186"/>
      <c r="FA283" s="186"/>
      <c r="FB283" s="186"/>
      <c r="FC283" s="186"/>
      <c r="FD283" s="186"/>
      <c r="FE283" s="186"/>
      <c r="FF283" s="186"/>
      <c r="FG283" s="186"/>
      <c r="FH283" s="186"/>
      <c r="FI283" s="186"/>
      <c r="FJ283" s="186"/>
      <c r="FK283" s="186"/>
      <c r="FL283" s="186"/>
      <c r="FM283" s="186"/>
      <c r="FN283" s="186"/>
      <c r="FO283" s="186"/>
      <c r="FP283" s="186"/>
      <c r="FQ283" s="186"/>
      <c r="FR283" s="186"/>
      <c r="FS283" s="186"/>
      <c r="FT283" s="186"/>
      <c r="FU283" s="186"/>
      <c r="FV283" s="186"/>
      <c r="FW283" s="186"/>
      <c r="FX283" s="186"/>
      <c r="FY283" s="186"/>
      <c r="FZ283" s="186"/>
      <c r="GA283" s="186"/>
      <c r="GB283" s="186"/>
      <c r="GC283" s="186"/>
      <c r="GD283" s="186"/>
      <c r="GE283" s="186"/>
      <c r="GF283" s="186"/>
      <c r="GG283" s="186"/>
      <c r="GH283" s="186"/>
      <c r="GI283" s="186"/>
      <c r="GJ283" s="186"/>
      <c r="GK283" s="186"/>
      <c r="GL283" s="186"/>
      <c r="GM283" s="186"/>
      <c r="GN283" s="186"/>
      <c r="GO283" s="186"/>
      <c r="GP283" s="186"/>
      <c r="GQ283" s="186"/>
      <c r="GR283" s="186"/>
      <c r="GS283" s="186"/>
      <c r="GT283" s="186"/>
      <c r="GU283" s="186"/>
      <c r="GV283" s="186"/>
      <c r="GW283" s="186"/>
      <c r="GX283" s="186"/>
      <c r="GY283" s="186"/>
      <c r="GZ283" s="186"/>
      <c r="HA283" s="186"/>
      <c r="HB283" s="186"/>
      <c r="HC283" s="186"/>
      <c r="HD283" s="186"/>
      <c r="HE283" s="186"/>
      <c r="HF283" s="186"/>
      <c r="HG283" s="186"/>
      <c r="HH283" s="186"/>
      <c r="HI283" s="186"/>
      <c r="HJ283" s="186"/>
      <c r="HK283" s="186"/>
      <c r="HL283" s="186"/>
      <c r="HM283" s="186"/>
      <c r="HN283" s="186"/>
      <c r="HO283" s="186"/>
      <c r="HP283" s="186"/>
      <c r="HQ283" s="186"/>
      <c r="HR283" s="186"/>
      <c r="HS283" s="186"/>
      <c r="HT283" s="186"/>
      <c r="HU283" s="186"/>
      <c r="HV283" s="186"/>
      <c r="HW283" s="186"/>
      <c r="HX283" s="186"/>
      <c r="HY283" s="186"/>
      <c r="HZ283" s="186"/>
      <c r="IA283" s="186"/>
      <c r="IB283" s="186"/>
      <c r="IC283" s="186"/>
      <c r="ID283" s="186"/>
      <c r="IE283" s="186"/>
      <c r="IF283" s="186"/>
      <c r="IG283" s="186"/>
      <c r="IH283" s="186"/>
      <c r="II283" s="186"/>
      <c r="IJ283" s="186"/>
      <c r="IK283" s="186"/>
      <c r="IL283" s="186"/>
      <c r="IM283" s="186"/>
      <c r="IN283" s="186"/>
      <c r="IO283" s="186"/>
      <c r="IP283" s="186"/>
      <c r="IQ283" s="186"/>
      <c r="IR283" s="186"/>
      <c r="IS283" s="186"/>
      <c r="IT283" s="186"/>
      <c r="IU283" s="186"/>
      <c r="IV283" s="186"/>
    </row>
    <row r="284" spans="1:256" ht="13.5">
      <c r="A284" s="186" t="s">
        <v>912</v>
      </c>
      <c r="B284" s="83" t="s">
        <v>913</v>
      </c>
      <c r="C284" s="83" t="s">
        <v>914</v>
      </c>
      <c r="D284" s="186" t="s">
        <v>554</v>
      </c>
      <c r="E284" s="186"/>
      <c r="F284" s="186" t="str">
        <f t="shared" si="33"/>
        <v>ぷ１２</v>
      </c>
      <c r="G284" s="186" t="s">
        <v>915</v>
      </c>
      <c r="H284" s="186" t="s">
        <v>888</v>
      </c>
      <c r="I284" s="83" t="s">
        <v>907</v>
      </c>
      <c r="J284" s="186">
        <v>1954</v>
      </c>
      <c r="K284" s="75">
        <f t="shared" si="30"/>
        <v>69</v>
      </c>
      <c r="L284" s="186"/>
      <c r="M284" s="83" t="s">
        <v>890</v>
      </c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  <c r="AA284" s="186"/>
      <c r="AB284" s="186"/>
      <c r="AC284" s="186"/>
      <c r="AD284" s="186"/>
      <c r="AE284" s="186"/>
      <c r="AF284" s="186"/>
      <c r="AG284" s="186"/>
      <c r="AH284" s="186"/>
      <c r="AI284" s="186"/>
      <c r="AJ284" s="186"/>
      <c r="AK284" s="186"/>
      <c r="AL284" s="186"/>
      <c r="AM284" s="186"/>
      <c r="AN284" s="186"/>
      <c r="AO284" s="186"/>
      <c r="AP284" s="186"/>
      <c r="AQ284" s="186"/>
      <c r="AR284" s="186"/>
      <c r="AS284" s="186"/>
      <c r="AT284" s="186"/>
      <c r="AU284" s="186"/>
      <c r="AV284" s="186"/>
      <c r="AW284" s="186"/>
      <c r="AX284" s="186"/>
      <c r="AY284" s="186"/>
      <c r="AZ284" s="186"/>
      <c r="BA284" s="186"/>
      <c r="BB284" s="186"/>
      <c r="BC284" s="186"/>
      <c r="BD284" s="186"/>
      <c r="BE284" s="186"/>
      <c r="BF284" s="186"/>
      <c r="BG284" s="186"/>
      <c r="BH284" s="186"/>
      <c r="BI284" s="186"/>
      <c r="BJ284" s="186"/>
      <c r="BK284" s="186"/>
      <c r="BL284" s="186"/>
      <c r="BM284" s="186"/>
      <c r="BN284" s="186"/>
      <c r="BO284" s="186"/>
      <c r="BP284" s="186"/>
      <c r="BQ284" s="186"/>
      <c r="BR284" s="186"/>
      <c r="BS284" s="186"/>
      <c r="BT284" s="186"/>
      <c r="BU284" s="186"/>
      <c r="BV284" s="186"/>
      <c r="BW284" s="186"/>
      <c r="BX284" s="186"/>
      <c r="BY284" s="186"/>
      <c r="BZ284" s="186"/>
      <c r="CA284" s="186"/>
      <c r="CB284" s="186"/>
      <c r="CC284" s="186"/>
      <c r="CD284" s="186"/>
      <c r="CE284" s="186"/>
      <c r="CF284" s="186"/>
      <c r="CG284" s="186"/>
      <c r="CH284" s="186"/>
      <c r="CI284" s="186"/>
      <c r="CJ284" s="186"/>
      <c r="CK284" s="186"/>
      <c r="CL284" s="186"/>
      <c r="CM284" s="186"/>
      <c r="CN284" s="186"/>
      <c r="CO284" s="186"/>
      <c r="CP284" s="186"/>
      <c r="CQ284" s="186"/>
      <c r="CR284" s="186"/>
      <c r="CS284" s="186"/>
      <c r="CT284" s="186"/>
      <c r="CU284" s="186"/>
      <c r="CV284" s="186"/>
      <c r="CW284" s="186"/>
      <c r="CX284" s="186"/>
      <c r="CY284" s="186"/>
      <c r="CZ284" s="186"/>
      <c r="DA284" s="186"/>
      <c r="DB284" s="186"/>
      <c r="DC284" s="186"/>
      <c r="DD284" s="186"/>
      <c r="DE284" s="186"/>
      <c r="DF284" s="186"/>
      <c r="DG284" s="186"/>
      <c r="DH284" s="186"/>
      <c r="DI284" s="186"/>
      <c r="DJ284" s="186"/>
      <c r="DK284" s="186"/>
      <c r="DL284" s="186"/>
      <c r="DM284" s="186"/>
      <c r="DN284" s="186"/>
      <c r="DO284" s="186"/>
      <c r="DP284" s="186"/>
      <c r="DQ284" s="186"/>
      <c r="DR284" s="186"/>
      <c r="DS284" s="186"/>
      <c r="DT284" s="186"/>
      <c r="DU284" s="186"/>
      <c r="DV284" s="186"/>
      <c r="DW284" s="186"/>
      <c r="DX284" s="186"/>
      <c r="DY284" s="186"/>
      <c r="DZ284" s="186"/>
      <c r="EA284" s="186"/>
      <c r="EB284" s="186"/>
      <c r="EC284" s="186"/>
      <c r="ED284" s="186"/>
      <c r="EE284" s="186"/>
      <c r="EF284" s="186"/>
      <c r="EG284" s="186"/>
      <c r="EH284" s="186"/>
      <c r="EI284" s="186"/>
      <c r="EJ284" s="186"/>
      <c r="EK284" s="186"/>
      <c r="EL284" s="186"/>
      <c r="EM284" s="186"/>
      <c r="EN284" s="186"/>
      <c r="EO284" s="186"/>
      <c r="EP284" s="186"/>
      <c r="EQ284" s="186"/>
      <c r="ER284" s="186"/>
      <c r="ES284" s="186"/>
      <c r="ET284" s="186"/>
      <c r="EU284" s="186"/>
      <c r="EV284" s="186"/>
      <c r="EW284" s="186"/>
      <c r="EX284" s="186"/>
      <c r="EY284" s="186"/>
      <c r="EZ284" s="186"/>
      <c r="FA284" s="186"/>
      <c r="FB284" s="186"/>
      <c r="FC284" s="186"/>
      <c r="FD284" s="186"/>
      <c r="FE284" s="186"/>
      <c r="FF284" s="186"/>
      <c r="FG284" s="186"/>
      <c r="FH284" s="186"/>
      <c r="FI284" s="186"/>
      <c r="FJ284" s="186"/>
      <c r="FK284" s="186"/>
      <c r="FL284" s="186"/>
      <c r="FM284" s="186"/>
      <c r="FN284" s="186"/>
      <c r="FO284" s="186"/>
      <c r="FP284" s="186"/>
      <c r="FQ284" s="186"/>
      <c r="FR284" s="186"/>
      <c r="FS284" s="186"/>
      <c r="FT284" s="186"/>
      <c r="FU284" s="186"/>
      <c r="FV284" s="186"/>
      <c r="FW284" s="186"/>
      <c r="FX284" s="186"/>
      <c r="FY284" s="186"/>
      <c r="FZ284" s="186"/>
      <c r="GA284" s="186"/>
      <c r="GB284" s="186"/>
      <c r="GC284" s="186"/>
      <c r="GD284" s="186"/>
      <c r="GE284" s="186"/>
      <c r="GF284" s="186"/>
      <c r="GG284" s="186"/>
      <c r="GH284" s="186"/>
      <c r="GI284" s="186"/>
      <c r="GJ284" s="186"/>
      <c r="GK284" s="186"/>
      <c r="GL284" s="186"/>
      <c r="GM284" s="186"/>
      <c r="GN284" s="186"/>
      <c r="GO284" s="186"/>
      <c r="GP284" s="186"/>
      <c r="GQ284" s="186"/>
      <c r="GR284" s="186"/>
      <c r="GS284" s="186"/>
      <c r="GT284" s="186"/>
      <c r="GU284" s="186"/>
      <c r="GV284" s="186"/>
      <c r="GW284" s="186"/>
      <c r="GX284" s="186"/>
      <c r="GY284" s="186"/>
      <c r="GZ284" s="186"/>
      <c r="HA284" s="186"/>
      <c r="HB284" s="186"/>
      <c r="HC284" s="186"/>
      <c r="HD284" s="186"/>
      <c r="HE284" s="186"/>
      <c r="HF284" s="186"/>
      <c r="HG284" s="186"/>
      <c r="HH284" s="186"/>
      <c r="HI284" s="186"/>
      <c r="HJ284" s="186"/>
      <c r="HK284" s="186"/>
      <c r="HL284" s="186"/>
      <c r="HM284" s="186"/>
      <c r="HN284" s="186"/>
      <c r="HO284" s="186"/>
      <c r="HP284" s="186"/>
      <c r="HQ284" s="186"/>
      <c r="HR284" s="186"/>
      <c r="HS284" s="186"/>
      <c r="HT284" s="186"/>
      <c r="HU284" s="186"/>
      <c r="HV284" s="186"/>
      <c r="HW284" s="186"/>
      <c r="HX284" s="186"/>
      <c r="HY284" s="186"/>
      <c r="HZ284" s="186"/>
      <c r="IA284" s="186"/>
      <c r="IB284" s="186"/>
      <c r="IC284" s="186"/>
      <c r="ID284" s="186"/>
      <c r="IE284" s="186"/>
      <c r="IF284" s="186"/>
      <c r="IG284" s="186"/>
      <c r="IH284" s="186"/>
      <c r="II284" s="186"/>
      <c r="IJ284" s="186"/>
      <c r="IK284" s="186"/>
      <c r="IL284" s="186"/>
      <c r="IM284" s="186"/>
      <c r="IN284" s="186"/>
      <c r="IO284" s="186"/>
      <c r="IP284" s="186"/>
      <c r="IQ284" s="186"/>
      <c r="IR284" s="186"/>
      <c r="IS284" s="186"/>
      <c r="IT284" s="186"/>
      <c r="IU284" s="186"/>
      <c r="IV284" s="186"/>
    </row>
    <row r="285" spans="1:256" ht="13.5">
      <c r="A285" s="186" t="s">
        <v>916</v>
      </c>
      <c r="B285" s="186" t="s">
        <v>917</v>
      </c>
      <c r="C285" s="186" t="s">
        <v>918</v>
      </c>
      <c r="D285" s="186" t="s">
        <v>554</v>
      </c>
      <c r="E285" s="186"/>
      <c r="F285" s="186" t="str">
        <f t="shared" si="33"/>
        <v>ぷ１３</v>
      </c>
      <c r="G285" s="186" t="s">
        <v>919</v>
      </c>
      <c r="H285" s="186" t="s">
        <v>888</v>
      </c>
      <c r="I285" s="186" t="s">
        <v>889</v>
      </c>
      <c r="J285" s="186">
        <v>1942</v>
      </c>
      <c r="K285" s="75">
        <f t="shared" si="30"/>
        <v>81</v>
      </c>
      <c r="L285" s="186"/>
      <c r="M285" s="83" t="s">
        <v>890</v>
      </c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6"/>
      <c r="AF285" s="186"/>
      <c r="AG285" s="186"/>
      <c r="AH285" s="186"/>
      <c r="AI285" s="186"/>
      <c r="AJ285" s="186"/>
      <c r="AK285" s="186"/>
      <c r="AL285" s="186"/>
      <c r="AM285" s="186"/>
      <c r="AN285" s="186"/>
      <c r="AO285" s="186"/>
      <c r="AP285" s="186"/>
      <c r="AQ285" s="186"/>
      <c r="AR285" s="186"/>
      <c r="AS285" s="186"/>
      <c r="AT285" s="186"/>
      <c r="AU285" s="186"/>
      <c r="AV285" s="186"/>
      <c r="AW285" s="186"/>
      <c r="AX285" s="186"/>
      <c r="AY285" s="186"/>
      <c r="AZ285" s="186"/>
      <c r="BA285" s="186"/>
      <c r="BB285" s="186"/>
      <c r="BC285" s="186"/>
      <c r="BD285" s="186"/>
      <c r="BE285" s="186"/>
      <c r="BF285" s="186"/>
      <c r="BG285" s="186"/>
      <c r="BH285" s="186"/>
      <c r="BI285" s="186"/>
      <c r="BJ285" s="186"/>
      <c r="BK285" s="186"/>
      <c r="BL285" s="186"/>
      <c r="BM285" s="186"/>
      <c r="BN285" s="186"/>
      <c r="BO285" s="186"/>
      <c r="BP285" s="186"/>
      <c r="BQ285" s="186"/>
      <c r="BR285" s="186"/>
      <c r="BS285" s="186"/>
      <c r="BT285" s="186"/>
      <c r="BU285" s="186"/>
      <c r="BV285" s="186"/>
      <c r="BW285" s="186"/>
      <c r="BX285" s="186"/>
      <c r="BY285" s="186"/>
      <c r="BZ285" s="186"/>
      <c r="CA285" s="186"/>
      <c r="CB285" s="186"/>
      <c r="CC285" s="186"/>
      <c r="CD285" s="186"/>
      <c r="CE285" s="186"/>
      <c r="CF285" s="186"/>
      <c r="CG285" s="186"/>
      <c r="CH285" s="186"/>
      <c r="CI285" s="186"/>
      <c r="CJ285" s="186"/>
      <c r="CK285" s="186"/>
      <c r="CL285" s="186"/>
      <c r="CM285" s="186"/>
      <c r="CN285" s="186"/>
      <c r="CO285" s="186"/>
      <c r="CP285" s="186"/>
      <c r="CQ285" s="186"/>
      <c r="CR285" s="186"/>
      <c r="CS285" s="186"/>
      <c r="CT285" s="186"/>
      <c r="CU285" s="186"/>
      <c r="CV285" s="186"/>
      <c r="CW285" s="186"/>
      <c r="CX285" s="186"/>
      <c r="CY285" s="186"/>
      <c r="CZ285" s="186"/>
      <c r="DA285" s="186"/>
      <c r="DB285" s="186"/>
      <c r="DC285" s="186"/>
      <c r="DD285" s="186"/>
      <c r="DE285" s="186"/>
      <c r="DF285" s="186"/>
      <c r="DG285" s="186"/>
      <c r="DH285" s="186"/>
      <c r="DI285" s="186"/>
      <c r="DJ285" s="186"/>
      <c r="DK285" s="186"/>
      <c r="DL285" s="186"/>
      <c r="DM285" s="186"/>
      <c r="DN285" s="186"/>
      <c r="DO285" s="186"/>
      <c r="DP285" s="186"/>
      <c r="DQ285" s="186"/>
      <c r="DR285" s="186"/>
      <c r="DS285" s="186"/>
      <c r="DT285" s="186"/>
      <c r="DU285" s="186"/>
      <c r="DV285" s="186"/>
      <c r="DW285" s="186"/>
      <c r="DX285" s="186"/>
      <c r="DY285" s="186"/>
      <c r="DZ285" s="186"/>
      <c r="EA285" s="186"/>
      <c r="EB285" s="186"/>
      <c r="EC285" s="186"/>
      <c r="ED285" s="186"/>
      <c r="EE285" s="186"/>
      <c r="EF285" s="186"/>
      <c r="EG285" s="186"/>
      <c r="EH285" s="186"/>
      <c r="EI285" s="186"/>
      <c r="EJ285" s="186"/>
      <c r="EK285" s="186"/>
      <c r="EL285" s="186"/>
      <c r="EM285" s="186"/>
      <c r="EN285" s="186"/>
      <c r="EO285" s="186"/>
      <c r="EP285" s="186"/>
      <c r="EQ285" s="186"/>
      <c r="ER285" s="186"/>
      <c r="ES285" s="186"/>
      <c r="ET285" s="186"/>
      <c r="EU285" s="186"/>
      <c r="EV285" s="186"/>
      <c r="EW285" s="186"/>
      <c r="EX285" s="186"/>
      <c r="EY285" s="186"/>
      <c r="EZ285" s="186"/>
      <c r="FA285" s="186"/>
      <c r="FB285" s="186"/>
      <c r="FC285" s="186"/>
      <c r="FD285" s="186"/>
      <c r="FE285" s="186"/>
      <c r="FF285" s="186"/>
      <c r="FG285" s="186"/>
      <c r="FH285" s="186"/>
      <c r="FI285" s="186"/>
      <c r="FJ285" s="186"/>
      <c r="FK285" s="186"/>
      <c r="FL285" s="186"/>
      <c r="FM285" s="186"/>
      <c r="FN285" s="186"/>
      <c r="FO285" s="186"/>
      <c r="FP285" s="186"/>
      <c r="FQ285" s="186"/>
      <c r="FR285" s="186"/>
      <c r="FS285" s="186"/>
      <c r="FT285" s="186"/>
      <c r="FU285" s="186"/>
      <c r="FV285" s="186"/>
      <c r="FW285" s="186"/>
      <c r="FX285" s="186"/>
      <c r="FY285" s="186"/>
      <c r="FZ285" s="186"/>
      <c r="GA285" s="186"/>
      <c r="GB285" s="186"/>
      <c r="GC285" s="186"/>
      <c r="GD285" s="186"/>
      <c r="GE285" s="186"/>
      <c r="GF285" s="186"/>
      <c r="GG285" s="186"/>
      <c r="GH285" s="186"/>
      <c r="GI285" s="186"/>
      <c r="GJ285" s="186"/>
      <c r="GK285" s="186"/>
      <c r="GL285" s="186"/>
      <c r="GM285" s="186"/>
      <c r="GN285" s="186"/>
      <c r="GO285" s="186"/>
      <c r="GP285" s="186"/>
      <c r="GQ285" s="186"/>
      <c r="GR285" s="186"/>
      <c r="GS285" s="186"/>
      <c r="GT285" s="186"/>
      <c r="GU285" s="186"/>
      <c r="GV285" s="186"/>
      <c r="GW285" s="186"/>
      <c r="GX285" s="186"/>
      <c r="GY285" s="186"/>
      <c r="GZ285" s="186"/>
      <c r="HA285" s="186"/>
      <c r="HB285" s="186"/>
      <c r="HC285" s="186"/>
      <c r="HD285" s="186"/>
      <c r="HE285" s="186"/>
      <c r="HF285" s="186"/>
      <c r="HG285" s="186"/>
      <c r="HH285" s="186"/>
      <c r="HI285" s="186"/>
      <c r="HJ285" s="186"/>
      <c r="HK285" s="186"/>
      <c r="HL285" s="186"/>
      <c r="HM285" s="186"/>
      <c r="HN285" s="186"/>
      <c r="HO285" s="186"/>
      <c r="HP285" s="186"/>
      <c r="HQ285" s="186"/>
      <c r="HR285" s="186"/>
      <c r="HS285" s="186"/>
      <c r="HT285" s="186"/>
      <c r="HU285" s="186"/>
      <c r="HV285" s="186"/>
      <c r="HW285" s="186"/>
      <c r="HX285" s="186"/>
      <c r="HY285" s="186"/>
      <c r="HZ285" s="186"/>
      <c r="IA285" s="186"/>
      <c r="IB285" s="186"/>
      <c r="IC285" s="186"/>
      <c r="ID285" s="186"/>
      <c r="IE285" s="186"/>
      <c r="IF285" s="186"/>
      <c r="IG285" s="186"/>
      <c r="IH285" s="186"/>
      <c r="II285" s="186"/>
      <c r="IJ285" s="186"/>
      <c r="IK285" s="186"/>
      <c r="IL285" s="186"/>
      <c r="IM285" s="186"/>
      <c r="IN285" s="186"/>
      <c r="IO285" s="186"/>
      <c r="IP285" s="186"/>
      <c r="IQ285" s="186"/>
      <c r="IR285" s="186"/>
      <c r="IS285" s="186"/>
      <c r="IT285" s="186"/>
      <c r="IU285" s="186"/>
      <c r="IV285" s="186"/>
    </row>
    <row r="286" spans="1:256" ht="13.5">
      <c r="A286" s="186" t="s">
        <v>920</v>
      </c>
      <c r="B286" s="83" t="s">
        <v>921</v>
      </c>
      <c r="C286" s="83" t="s">
        <v>922</v>
      </c>
      <c r="D286" s="186" t="s">
        <v>554</v>
      </c>
      <c r="E286" s="186"/>
      <c r="F286" s="186" t="str">
        <f t="shared" si="33"/>
        <v>ぷ１４</v>
      </c>
      <c r="G286" s="186" t="s">
        <v>923</v>
      </c>
      <c r="H286" s="186" t="s">
        <v>888</v>
      </c>
      <c r="I286" s="83" t="s">
        <v>907</v>
      </c>
      <c r="J286" s="186">
        <v>1958</v>
      </c>
      <c r="K286" s="75">
        <f t="shared" si="30"/>
        <v>65</v>
      </c>
      <c r="L286" s="186"/>
      <c r="M286" s="83" t="s">
        <v>890</v>
      </c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  <c r="AA286" s="186"/>
      <c r="AB286" s="186"/>
      <c r="AC286" s="186"/>
      <c r="AD286" s="186"/>
      <c r="AE286" s="186"/>
      <c r="AF286" s="186"/>
      <c r="AG286" s="186"/>
      <c r="AH286" s="186"/>
      <c r="AI286" s="186"/>
      <c r="AJ286" s="186"/>
      <c r="AK286" s="186"/>
      <c r="AL286" s="186"/>
      <c r="AM286" s="186"/>
      <c r="AN286" s="186"/>
      <c r="AO286" s="186"/>
      <c r="AP286" s="186"/>
      <c r="AQ286" s="186"/>
      <c r="AR286" s="186"/>
      <c r="AS286" s="186"/>
      <c r="AT286" s="186"/>
      <c r="AU286" s="186"/>
      <c r="AV286" s="186"/>
      <c r="AW286" s="186"/>
      <c r="AX286" s="186"/>
      <c r="AY286" s="186"/>
      <c r="AZ286" s="186"/>
      <c r="BA286" s="186"/>
      <c r="BB286" s="186"/>
      <c r="BC286" s="186"/>
      <c r="BD286" s="186"/>
      <c r="BE286" s="186"/>
      <c r="BF286" s="186"/>
      <c r="BG286" s="186"/>
      <c r="BH286" s="186"/>
      <c r="BI286" s="186"/>
      <c r="BJ286" s="186"/>
      <c r="BK286" s="186"/>
      <c r="BL286" s="186"/>
      <c r="BM286" s="186"/>
      <c r="BN286" s="186"/>
      <c r="BO286" s="186"/>
      <c r="BP286" s="186"/>
      <c r="BQ286" s="186"/>
      <c r="BR286" s="186"/>
      <c r="BS286" s="186"/>
      <c r="BT286" s="186"/>
      <c r="BU286" s="186"/>
      <c r="BV286" s="186"/>
      <c r="BW286" s="186"/>
      <c r="BX286" s="186"/>
      <c r="BY286" s="186"/>
      <c r="BZ286" s="186"/>
      <c r="CA286" s="186"/>
      <c r="CB286" s="186"/>
      <c r="CC286" s="186"/>
      <c r="CD286" s="186"/>
      <c r="CE286" s="186"/>
      <c r="CF286" s="186"/>
      <c r="CG286" s="186"/>
      <c r="CH286" s="186"/>
      <c r="CI286" s="186"/>
      <c r="CJ286" s="186"/>
      <c r="CK286" s="186"/>
      <c r="CL286" s="186"/>
      <c r="CM286" s="186"/>
      <c r="CN286" s="186"/>
      <c r="CO286" s="186"/>
      <c r="CP286" s="186"/>
      <c r="CQ286" s="186"/>
      <c r="CR286" s="186"/>
      <c r="CS286" s="186"/>
      <c r="CT286" s="186"/>
      <c r="CU286" s="186"/>
      <c r="CV286" s="186"/>
      <c r="CW286" s="186"/>
      <c r="CX286" s="186"/>
      <c r="CY286" s="186"/>
      <c r="CZ286" s="186"/>
      <c r="DA286" s="186"/>
      <c r="DB286" s="186"/>
      <c r="DC286" s="186"/>
      <c r="DD286" s="186"/>
      <c r="DE286" s="186"/>
      <c r="DF286" s="186"/>
      <c r="DG286" s="186"/>
      <c r="DH286" s="186"/>
      <c r="DI286" s="186"/>
      <c r="DJ286" s="186"/>
      <c r="DK286" s="186"/>
      <c r="DL286" s="186"/>
      <c r="DM286" s="186"/>
      <c r="DN286" s="186"/>
      <c r="DO286" s="186"/>
      <c r="DP286" s="186"/>
      <c r="DQ286" s="186"/>
      <c r="DR286" s="186"/>
      <c r="DS286" s="186"/>
      <c r="DT286" s="186"/>
      <c r="DU286" s="186"/>
      <c r="DV286" s="186"/>
      <c r="DW286" s="186"/>
      <c r="DX286" s="186"/>
      <c r="DY286" s="186"/>
      <c r="DZ286" s="186"/>
      <c r="EA286" s="186"/>
      <c r="EB286" s="186"/>
      <c r="EC286" s="186"/>
      <c r="ED286" s="186"/>
      <c r="EE286" s="186"/>
      <c r="EF286" s="186"/>
      <c r="EG286" s="186"/>
      <c r="EH286" s="186"/>
      <c r="EI286" s="186"/>
      <c r="EJ286" s="186"/>
      <c r="EK286" s="186"/>
      <c r="EL286" s="186"/>
      <c r="EM286" s="186"/>
      <c r="EN286" s="186"/>
      <c r="EO286" s="186"/>
      <c r="EP286" s="186"/>
      <c r="EQ286" s="186"/>
      <c r="ER286" s="186"/>
      <c r="ES286" s="186"/>
      <c r="ET286" s="186"/>
      <c r="EU286" s="186"/>
      <c r="EV286" s="186"/>
      <c r="EW286" s="186"/>
      <c r="EX286" s="186"/>
      <c r="EY286" s="186"/>
      <c r="EZ286" s="186"/>
      <c r="FA286" s="186"/>
      <c r="FB286" s="186"/>
      <c r="FC286" s="186"/>
      <c r="FD286" s="186"/>
      <c r="FE286" s="186"/>
      <c r="FF286" s="186"/>
      <c r="FG286" s="186"/>
      <c r="FH286" s="186"/>
      <c r="FI286" s="186"/>
      <c r="FJ286" s="186"/>
      <c r="FK286" s="186"/>
      <c r="FL286" s="186"/>
      <c r="FM286" s="186"/>
      <c r="FN286" s="186"/>
      <c r="FO286" s="186"/>
      <c r="FP286" s="186"/>
      <c r="FQ286" s="186"/>
      <c r="FR286" s="186"/>
      <c r="FS286" s="186"/>
      <c r="FT286" s="186"/>
      <c r="FU286" s="186"/>
      <c r="FV286" s="186"/>
      <c r="FW286" s="186"/>
      <c r="FX286" s="186"/>
      <c r="FY286" s="186"/>
      <c r="FZ286" s="186"/>
      <c r="GA286" s="186"/>
      <c r="GB286" s="186"/>
      <c r="GC286" s="186"/>
      <c r="GD286" s="186"/>
      <c r="GE286" s="186"/>
      <c r="GF286" s="186"/>
      <c r="GG286" s="186"/>
      <c r="GH286" s="186"/>
      <c r="GI286" s="186"/>
      <c r="GJ286" s="186"/>
      <c r="GK286" s="186"/>
      <c r="GL286" s="186"/>
      <c r="GM286" s="186"/>
      <c r="GN286" s="186"/>
      <c r="GO286" s="186"/>
      <c r="GP286" s="186"/>
      <c r="GQ286" s="186"/>
      <c r="GR286" s="186"/>
      <c r="GS286" s="186"/>
      <c r="GT286" s="186"/>
      <c r="GU286" s="186"/>
      <c r="GV286" s="186"/>
      <c r="GW286" s="186"/>
      <c r="GX286" s="186"/>
      <c r="GY286" s="186"/>
      <c r="GZ286" s="186"/>
      <c r="HA286" s="186"/>
      <c r="HB286" s="186"/>
      <c r="HC286" s="186"/>
      <c r="HD286" s="186"/>
      <c r="HE286" s="186"/>
      <c r="HF286" s="186"/>
      <c r="HG286" s="186"/>
      <c r="HH286" s="186"/>
      <c r="HI286" s="186"/>
      <c r="HJ286" s="186"/>
      <c r="HK286" s="186"/>
      <c r="HL286" s="186"/>
      <c r="HM286" s="186"/>
      <c r="HN286" s="186"/>
      <c r="HO286" s="186"/>
      <c r="HP286" s="186"/>
      <c r="HQ286" s="186"/>
      <c r="HR286" s="186"/>
      <c r="HS286" s="186"/>
      <c r="HT286" s="186"/>
      <c r="HU286" s="186"/>
      <c r="HV286" s="186"/>
      <c r="HW286" s="186"/>
      <c r="HX286" s="186"/>
      <c r="HY286" s="186"/>
      <c r="HZ286" s="186"/>
      <c r="IA286" s="186"/>
      <c r="IB286" s="186"/>
      <c r="IC286" s="186"/>
      <c r="ID286" s="186"/>
      <c r="IE286" s="186"/>
      <c r="IF286" s="186"/>
      <c r="IG286" s="186"/>
      <c r="IH286" s="186"/>
      <c r="II286" s="186"/>
      <c r="IJ286" s="186"/>
      <c r="IK286" s="186"/>
      <c r="IL286" s="186"/>
      <c r="IM286" s="186"/>
      <c r="IN286" s="186"/>
      <c r="IO286" s="186"/>
      <c r="IP286" s="186"/>
      <c r="IQ286" s="186"/>
      <c r="IR286" s="186"/>
      <c r="IS286" s="186"/>
      <c r="IT286" s="186"/>
      <c r="IU286" s="186"/>
      <c r="IV286" s="186"/>
    </row>
    <row r="287" spans="1:17" ht="13.5">
      <c r="A287" s="86"/>
      <c r="B287" s="144"/>
      <c r="C287" s="144"/>
      <c r="D287" s="77"/>
      <c r="E287" s="77" t="s">
        <v>570</v>
      </c>
      <c r="F287" s="77"/>
      <c r="H287" s="77"/>
      <c r="I287" s="133"/>
      <c r="J287" s="143"/>
      <c r="L287" s="72"/>
      <c r="M287" s="77"/>
      <c r="N287" s="186"/>
      <c r="O287" s="186"/>
      <c r="P287" s="186"/>
      <c r="Q287" s="186"/>
    </row>
    <row r="288" spans="1:15" ht="13.5">
      <c r="A288" s="86"/>
      <c r="B288" s="145"/>
      <c r="C288" s="145"/>
      <c r="F288" s="72"/>
      <c r="H288" s="78"/>
      <c r="I288" s="78"/>
      <c r="J288" s="79"/>
      <c r="K288" s="76">
        <f>IF(J288="","",(2023-J288))</f>
      </c>
      <c r="L288" s="72">
        <f>IF(G288="","",IF(COUNTIF($G$3:$G$612,G288)&gt;1,"2重登録","OK"))</f>
      </c>
      <c r="M288" s="80"/>
      <c r="N288" s="186"/>
      <c r="O288" s="186"/>
    </row>
    <row r="289" spans="1:15" ht="13.5">
      <c r="A289" s="86"/>
      <c r="B289" s="145"/>
      <c r="C289" s="145"/>
      <c r="F289" s="72"/>
      <c r="H289" s="78"/>
      <c r="I289" s="78"/>
      <c r="J289" s="79"/>
      <c r="K289" s="76">
        <f>IF(J289="","",(2023-J289))</f>
      </c>
      <c r="L289" s="72">
        <f>IF(G289="","",IF(COUNTIF($G$3:$G$612,G289)&gt;1,"2重登録","OK"))</f>
      </c>
      <c r="M289" s="80"/>
      <c r="N289" s="186"/>
      <c r="O289" s="186"/>
    </row>
    <row r="290" spans="1:17" ht="13.5">
      <c r="A290" s="86"/>
      <c r="B290" s="146"/>
      <c r="C290" s="146"/>
      <c r="D290" s="74"/>
      <c r="E290" s="88"/>
      <c r="H290" s="78"/>
      <c r="I290" s="88"/>
      <c r="J290" s="141"/>
      <c r="K290" s="76">
        <f>IF(J290="","",(2023-J290))</f>
      </c>
      <c r="L290" s="72">
        <f>IF(G290="","",IF(COUNTIF($G$3:$G$612,G290)&gt;1,"2重登録","OK"))</f>
      </c>
      <c r="P290" s="186"/>
      <c r="Q290" s="186"/>
    </row>
    <row r="291" spans="1:17" ht="13.5">
      <c r="A291" s="86"/>
      <c r="B291" s="82"/>
      <c r="C291" s="82"/>
      <c r="F291" s="72"/>
      <c r="I291" s="133"/>
      <c r="J291" s="79"/>
      <c r="K291" s="76">
        <f>IF(J291="","",(2023-J291))</f>
      </c>
      <c r="L291" s="72">
        <f>IF(G291="","",IF(COUNTIF($G$3:$G$612,G291)&gt;1,"2重登録","OK"))</f>
      </c>
      <c r="M291" s="87"/>
      <c r="P291" s="186"/>
      <c r="Q291" s="186"/>
    </row>
    <row r="292" spans="1:17" ht="13.5">
      <c r="A292" s="124"/>
      <c r="B292" s="774" t="s">
        <v>575</v>
      </c>
      <c r="C292" s="774"/>
      <c r="D292" s="775" t="s">
        <v>576</v>
      </c>
      <c r="E292" s="775"/>
      <c r="F292" s="775"/>
      <c r="G292" s="775"/>
      <c r="H292" s="775"/>
      <c r="I292" s="110"/>
      <c r="J292" s="110"/>
      <c r="K292" s="106"/>
      <c r="L292" s="105"/>
      <c r="M292" s="105"/>
      <c r="N292" s="105"/>
      <c r="O292" s="105"/>
      <c r="P292" s="105"/>
      <c r="Q292" s="105"/>
    </row>
    <row r="293" spans="1:17" ht="13.5">
      <c r="A293" s="124"/>
      <c r="B293" s="774"/>
      <c r="C293" s="774"/>
      <c r="D293" s="775"/>
      <c r="E293" s="775"/>
      <c r="F293" s="775"/>
      <c r="G293" s="775"/>
      <c r="H293" s="775"/>
      <c r="I293" s="110"/>
      <c r="J293" s="110"/>
      <c r="K293" s="106"/>
      <c r="L293" s="105"/>
      <c r="M293" s="105"/>
      <c r="N293" s="105"/>
      <c r="O293" s="105"/>
      <c r="P293" s="105"/>
      <c r="Q293" s="105"/>
    </row>
    <row r="294" spans="1:17" ht="13.5">
      <c r="A294" s="124"/>
      <c r="B294" s="105"/>
      <c r="C294" s="105"/>
      <c r="D294" s="105"/>
      <c r="E294" s="105"/>
      <c r="F294" s="105"/>
      <c r="G294" s="105" t="s">
        <v>144</v>
      </c>
      <c r="H294" s="758" t="s">
        <v>145</v>
      </c>
      <c r="I294" s="758"/>
      <c r="J294" s="758"/>
      <c r="K294" s="106"/>
      <c r="L294" s="106"/>
      <c r="M294" s="105"/>
      <c r="N294" s="105"/>
      <c r="O294" s="105"/>
      <c r="P294" s="105"/>
      <c r="Q294" s="105"/>
    </row>
    <row r="295" spans="1:17" ht="13.5">
      <c r="A295" s="124"/>
      <c r="B295" s="758" t="s">
        <v>924</v>
      </c>
      <c r="C295" s="758"/>
      <c r="D295" s="125" t="s">
        <v>149</v>
      </c>
      <c r="E295" s="125"/>
      <c r="F295" s="125"/>
      <c r="G295" s="107">
        <v>1</v>
      </c>
      <c r="H295" s="756">
        <f>(G295/RIGHT(A339,2))</f>
        <v>0.023255813953488372</v>
      </c>
      <c r="I295" s="756"/>
      <c r="J295" s="756"/>
      <c r="K295" s="106"/>
      <c r="L295" s="106"/>
      <c r="M295" s="105"/>
      <c r="N295" s="105"/>
      <c r="O295" s="105"/>
      <c r="P295" s="105"/>
      <c r="Q295" s="105"/>
    </row>
    <row r="296" spans="1:17" ht="13.5">
      <c r="A296" s="124"/>
      <c r="B296" s="758" t="s">
        <v>925</v>
      </c>
      <c r="C296" s="758"/>
      <c r="D296" s="68" t="s">
        <v>147</v>
      </c>
      <c r="E296" s="68"/>
      <c r="F296" s="68"/>
      <c r="G296" s="107"/>
      <c r="H296" s="105"/>
      <c r="I296" s="108"/>
      <c r="J296" s="108"/>
      <c r="K296" s="106"/>
      <c r="L296" s="106"/>
      <c r="M296" s="105"/>
      <c r="N296" s="105"/>
      <c r="O296" s="105"/>
      <c r="P296" s="105"/>
      <c r="Q296" s="105"/>
    </row>
    <row r="297" spans="1:17" ht="14.25">
      <c r="A297" s="147" t="s">
        <v>926</v>
      </c>
      <c r="B297" s="255" t="s">
        <v>641</v>
      </c>
      <c r="C297" s="255" t="s">
        <v>642</v>
      </c>
      <c r="D297" s="121" t="s">
        <v>72</v>
      </c>
      <c r="E297" s="121"/>
      <c r="F297" s="105" t="str">
        <f aca="true" t="shared" si="34" ref="F297:F340">A297</f>
        <v>う０１</v>
      </c>
      <c r="G297" s="105" t="str">
        <f aca="true" t="shared" si="35" ref="G297:G340">B297&amp;C297</f>
        <v>岩花功</v>
      </c>
      <c r="H297" s="121" t="s">
        <v>577</v>
      </c>
      <c r="I297" s="121" t="s">
        <v>73</v>
      </c>
      <c r="J297" s="256">
        <v>1962</v>
      </c>
      <c r="K297" s="110">
        <f aca="true" t="shared" si="36" ref="K297:K340">IF(J297="","",(2023-J297))</f>
        <v>61</v>
      </c>
      <c r="L297" s="106" t="str">
        <f aca="true" t="shared" si="37" ref="L297:L340">IF(G297="","",IF(COUNTIF($F$10:$F$349,G297)&gt;1,"2重登録","OK"))</f>
        <v>OK</v>
      </c>
      <c r="M297" s="257" t="s">
        <v>130</v>
      </c>
      <c r="N297" s="105"/>
      <c r="O297" s="105"/>
      <c r="P297" s="105"/>
      <c r="Q297" s="105"/>
    </row>
    <row r="298" spans="1:17" ht="14.25">
      <c r="A298" s="147" t="s">
        <v>927</v>
      </c>
      <c r="B298" s="258" t="s">
        <v>579</v>
      </c>
      <c r="C298" s="258" t="s">
        <v>571</v>
      </c>
      <c r="D298" s="121" t="s">
        <v>72</v>
      </c>
      <c r="E298" s="121"/>
      <c r="F298" s="105" t="str">
        <f t="shared" si="34"/>
        <v>う０２</v>
      </c>
      <c r="G298" s="105" t="str">
        <f t="shared" si="35"/>
        <v>牛道雄介</v>
      </c>
      <c r="H298" s="121" t="s">
        <v>577</v>
      </c>
      <c r="I298" s="117" t="s">
        <v>73</v>
      </c>
      <c r="J298" s="259">
        <v>1978</v>
      </c>
      <c r="K298" s="110">
        <f t="shared" si="36"/>
        <v>45</v>
      </c>
      <c r="L298" s="106" t="str">
        <f t="shared" si="37"/>
        <v>OK</v>
      </c>
      <c r="M298" s="260" t="s">
        <v>125</v>
      </c>
      <c r="N298" s="105"/>
      <c r="O298" s="105"/>
      <c r="P298" s="105"/>
      <c r="Q298" s="105"/>
    </row>
    <row r="299" spans="1:17" ht="14.25">
      <c r="A299" s="147" t="s">
        <v>578</v>
      </c>
      <c r="B299" s="261" t="s">
        <v>583</v>
      </c>
      <c r="C299" s="261" t="s">
        <v>584</v>
      </c>
      <c r="D299" s="121" t="s">
        <v>72</v>
      </c>
      <c r="E299" s="121"/>
      <c r="F299" s="105" t="str">
        <f t="shared" si="34"/>
        <v>う０３</v>
      </c>
      <c r="G299" s="105" t="str">
        <f t="shared" si="35"/>
        <v>小倉俊郎</v>
      </c>
      <c r="H299" s="121" t="s">
        <v>577</v>
      </c>
      <c r="I299" s="105" t="s">
        <v>73</v>
      </c>
      <c r="J299" s="155">
        <v>1959</v>
      </c>
      <c r="K299" s="110">
        <f t="shared" si="36"/>
        <v>64</v>
      </c>
      <c r="L299" s="106" t="str">
        <f t="shared" si="37"/>
        <v>OK</v>
      </c>
      <c r="M299" s="105" t="s">
        <v>108</v>
      </c>
      <c r="N299" s="105"/>
      <c r="O299" s="105"/>
      <c r="P299" s="105"/>
      <c r="Q299" s="105"/>
    </row>
    <row r="300" spans="1:17" ht="14.25">
      <c r="A300" s="147" t="s">
        <v>580</v>
      </c>
      <c r="B300" s="186" t="s">
        <v>928</v>
      </c>
      <c r="C300" s="186" t="s">
        <v>929</v>
      </c>
      <c r="D300" s="121" t="s">
        <v>72</v>
      </c>
      <c r="E300" s="121"/>
      <c r="F300" s="105" t="str">
        <f t="shared" si="34"/>
        <v>う０４</v>
      </c>
      <c r="G300" s="105" t="str">
        <f t="shared" si="35"/>
        <v>垣内義則</v>
      </c>
      <c r="H300" s="121" t="s">
        <v>577</v>
      </c>
      <c r="I300" s="117" t="s">
        <v>73</v>
      </c>
      <c r="J300" s="259">
        <v>1972</v>
      </c>
      <c r="K300" s="110">
        <f t="shared" si="36"/>
        <v>51</v>
      </c>
      <c r="L300" s="106" t="str">
        <f t="shared" si="37"/>
        <v>OK</v>
      </c>
      <c r="M300" s="262" t="s">
        <v>282</v>
      </c>
      <c r="N300" s="105"/>
      <c r="O300" s="105"/>
      <c r="P300" s="105"/>
      <c r="Q300" s="105"/>
    </row>
    <row r="301" spans="1:17" ht="14.25">
      <c r="A301" s="147" t="s">
        <v>581</v>
      </c>
      <c r="B301" s="150" t="s">
        <v>106</v>
      </c>
      <c r="C301" s="150" t="s">
        <v>107</v>
      </c>
      <c r="D301" s="121" t="s">
        <v>72</v>
      </c>
      <c r="E301" s="121"/>
      <c r="F301" s="105" t="str">
        <f t="shared" si="34"/>
        <v>う０５</v>
      </c>
      <c r="G301" s="105" t="str">
        <f t="shared" si="35"/>
        <v>片岡一寿</v>
      </c>
      <c r="H301" s="121" t="s">
        <v>577</v>
      </c>
      <c r="I301" s="117" t="s">
        <v>73</v>
      </c>
      <c r="J301" s="263">
        <v>1971</v>
      </c>
      <c r="K301" s="110">
        <f t="shared" si="36"/>
        <v>52</v>
      </c>
      <c r="L301" s="106" t="str">
        <f t="shared" si="37"/>
        <v>OK</v>
      </c>
      <c r="M301" s="260" t="s">
        <v>108</v>
      </c>
      <c r="N301" s="105"/>
      <c r="O301" s="105"/>
      <c r="P301" s="105"/>
      <c r="Q301" s="105"/>
    </row>
    <row r="302" spans="1:17" ht="14.25">
      <c r="A302" s="147" t="s">
        <v>582</v>
      </c>
      <c r="B302" s="185" t="s">
        <v>861</v>
      </c>
      <c r="C302" s="185" t="s">
        <v>930</v>
      </c>
      <c r="D302" s="121" t="s">
        <v>72</v>
      </c>
      <c r="E302" s="121"/>
      <c r="F302" s="105" t="str">
        <f t="shared" si="34"/>
        <v>う０６</v>
      </c>
      <c r="G302" s="105" t="str">
        <f t="shared" si="35"/>
        <v>森健一</v>
      </c>
      <c r="H302" s="121" t="s">
        <v>577</v>
      </c>
      <c r="I302" s="117" t="s">
        <v>73</v>
      </c>
      <c r="J302" s="263">
        <v>1971</v>
      </c>
      <c r="K302" s="110">
        <f t="shared" si="36"/>
        <v>52</v>
      </c>
      <c r="L302" s="106" t="str">
        <f t="shared" si="37"/>
        <v>OK</v>
      </c>
      <c r="M302" s="260" t="s">
        <v>108</v>
      </c>
      <c r="N302" s="105"/>
      <c r="O302" s="105"/>
      <c r="P302" s="105"/>
      <c r="Q302" s="105"/>
    </row>
    <row r="303" spans="1:17" ht="14.25">
      <c r="A303" s="147" t="s">
        <v>585</v>
      </c>
      <c r="B303" s="255" t="s">
        <v>109</v>
      </c>
      <c r="C303" s="255" t="s">
        <v>643</v>
      </c>
      <c r="D303" s="121" t="s">
        <v>72</v>
      </c>
      <c r="E303" s="121"/>
      <c r="F303" s="105" t="str">
        <f t="shared" si="34"/>
        <v>う０７</v>
      </c>
      <c r="G303" s="105" t="str">
        <f t="shared" si="35"/>
        <v>亀井皓太</v>
      </c>
      <c r="H303" s="121" t="s">
        <v>577</v>
      </c>
      <c r="I303" s="121" t="s">
        <v>73</v>
      </c>
      <c r="J303" s="151">
        <v>2003</v>
      </c>
      <c r="K303" s="110">
        <f t="shared" si="36"/>
        <v>20</v>
      </c>
      <c r="L303" s="156" t="str">
        <f t="shared" si="37"/>
        <v>OK</v>
      </c>
      <c r="M303" s="262" t="s">
        <v>282</v>
      </c>
      <c r="N303" s="105"/>
      <c r="O303" s="105"/>
      <c r="P303" s="105"/>
      <c r="Q303" s="105"/>
    </row>
    <row r="304" spans="1:17" ht="14.25">
      <c r="A304" s="147" t="s">
        <v>586</v>
      </c>
      <c r="B304" s="186" t="s">
        <v>931</v>
      </c>
      <c r="C304" s="186" t="s">
        <v>932</v>
      </c>
      <c r="D304" s="121" t="s">
        <v>72</v>
      </c>
      <c r="E304" s="121"/>
      <c r="F304" s="105" t="str">
        <f t="shared" si="34"/>
        <v>う０８</v>
      </c>
      <c r="G304" s="105" t="str">
        <f t="shared" si="35"/>
        <v>亀井雅嗣</v>
      </c>
      <c r="H304" s="121" t="s">
        <v>577</v>
      </c>
      <c r="I304" s="121" t="s">
        <v>73</v>
      </c>
      <c r="J304" s="151">
        <v>1970</v>
      </c>
      <c r="K304" s="110">
        <f t="shared" si="36"/>
        <v>53</v>
      </c>
      <c r="L304" s="105" t="str">
        <f t="shared" si="37"/>
        <v>OK</v>
      </c>
      <c r="M304" s="262" t="s">
        <v>282</v>
      </c>
      <c r="N304" s="105"/>
      <c r="O304" s="105"/>
      <c r="P304" s="105"/>
      <c r="Q304" s="105"/>
    </row>
    <row r="305" spans="1:17" ht="14.25">
      <c r="A305" s="147" t="s">
        <v>587</v>
      </c>
      <c r="B305" s="186" t="s">
        <v>933</v>
      </c>
      <c r="C305" s="186" t="s">
        <v>934</v>
      </c>
      <c r="D305" s="121" t="s">
        <v>72</v>
      </c>
      <c r="E305" s="121"/>
      <c r="F305" s="105" t="str">
        <f t="shared" si="34"/>
        <v>う０９</v>
      </c>
      <c r="G305" s="105" t="str">
        <f t="shared" si="35"/>
        <v>源代翔太</v>
      </c>
      <c r="H305" s="121" t="s">
        <v>577</v>
      </c>
      <c r="I305" s="154" t="s">
        <v>73</v>
      </c>
      <c r="J305" s="158">
        <v>1997</v>
      </c>
      <c r="K305" s="110">
        <f t="shared" si="36"/>
        <v>26</v>
      </c>
      <c r="L305" s="105" t="str">
        <f t="shared" si="37"/>
        <v>OK</v>
      </c>
      <c r="M305" s="152" t="s">
        <v>127</v>
      </c>
      <c r="N305" s="105"/>
      <c r="O305" s="105"/>
      <c r="P305" s="105"/>
      <c r="Q305" s="105"/>
    </row>
    <row r="306" spans="1:17" ht="14.25">
      <c r="A306" s="147" t="s">
        <v>588</v>
      </c>
      <c r="B306" s="150" t="s">
        <v>110</v>
      </c>
      <c r="C306" s="150" t="s">
        <v>111</v>
      </c>
      <c r="D306" s="121" t="s">
        <v>72</v>
      </c>
      <c r="E306" s="121"/>
      <c r="F306" s="105" t="str">
        <f t="shared" si="34"/>
        <v>う１０</v>
      </c>
      <c r="G306" s="105" t="str">
        <f t="shared" si="35"/>
        <v>竹田圭佑</v>
      </c>
      <c r="H306" s="121" t="s">
        <v>577</v>
      </c>
      <c r="I306" s="121" t="s">
        <v>73</v>
      </c>
      <c r="J306" s="256">
        <v>1982</v>
      </c>
      <c r="K306" s="110">
        <f t="shared" si="36"/>
        <v>41</v>
      </c>
      <c r="L306" s="105" t="str">
        <f t="shared" si="37"/>
        <v>OK</v>
      </c>
      <c r="M306" s="262" t="s">
        <v>908</v>
      </c>
      <c r="N306" s="105"/>
      <c r="O306" s="105"/>
      <c r="P306" s="105"/>
      <c r="Q306" s="105"/>
    </row>
    <row r="307" spans="1:17" ht="14.25">
      <c r="A307" s="147" t="s">
        <v>589</v>
      </c>
      <c r="B307" s="261" t="s">
        <v>101</v>
      </c>
      <c r="C307" s="261" t="s">
        <v>593</v>
      </c>
      <c r="D307" s="121" t="s">
        <v>72</v>
      </c>
      <c r="E307" s="121"/>
      <c r="F307" s="105" t="str">
        <f t="shared" si="34"/>
        <v>う１１</v>
      </c>
      <c r="G307" s="105" t="str">
        <f t="shared" si="35"/>
        <v>堤内昭仁</v>
      </c>
      <c r="H307" s="121" t="s">
        <v>577</v>
      </c>
      <c r="I307" s="117" t="s">
        <v>73</v>
      </c>
      <c r="J307" s="259">
        <v>1977</v>
      </c>
      <c r="K307" s="110">
        <f t="shared" si="36"/>
        <v>46</v>
      </c>
      <c r="L307" s="105" t="str">
        <f t="shared" si="37"/>
        <v>OK</v>
      </c>
      <c r="M307" s="262" t="s">
        <v>125</v>
      </c>
      <c r="N307" s="105"/>
      <c r="O307" s="105"/>
      <c r="P307" s="105"/>
      <c r="Q307" s="105"/>
    </row>
    <row r="308" spans="1:17" ht="14.25">
      <c r="A308" s="147" t="s">
        <v>591</v>
      </c>
      <c r="B308" s="261" t="s">
        <v>595</v>
      </c>
      <c r="C308" s="261" t="s">
        <v>596</v>
      </c>
      <c r="D308" s="121" t="s">
        <v>72</v>
      </c>
      <c r="E308" s="121"/>
      <c r="F308" s="105" t="str">
        <f t="shared" si="34"/>
        <v>う１２</v>
      </c>
      <c r="G308" s="105" t="str">
        <f t="shared" si="35"/>
        <v>土肥将博</v>
      </c>
      <c r="H308" s="121" t="s">
        <v>577</v>
      </c>
      <c r="I308" s="117" t="s">
        <v>73</v>
      </c>
      <c r="J308" s="163">
        <v>1964</v>
      </c>
      <c r="K308" s="110">
        <f t="shared" si="36"/>
        <v>59</v>
      </c>
      <c r="L308" s="105" t="str">
        <f t="shared" si="37"/>
        <v>OK</v>
      </c>
      <c r="M308" s="149" t="s">
        <v>105</v>
      </c>
      <c r="N308" s="105"/>
      <c r="O308" s="105"/>
      <c r="P308" s="105"/>
      <c r="Q308" s="105"/>
    </row>
    <row r="309" spans="1:17" ht="14.25">
      <c r="A309" s="147" t="s">
        <v>592</v>
      </c>
      <c r="B309" s="105" t="s">
        <v>644</v>
      </c>
      <c r="C309" s="105" t="s">
        <v>645</v>
      </c>
      <c r="D309" s="121" t="s">
        <v>72</v>
      </c>
      <c r="E309" s="121"/>
      <c r="F309" s="105" t="str">
        <f t="shared" si="34"/>
        <v>う１３</v>
      </c>
      <c r="G309" s="105" t="str">
        <f t="shared" si="35"/>
        <v>林哲学</v>
      </c>
      <c r="H309" s="121" t="s">
        <v>577</v>
      </c>
      <c r="I309" s="117" t="s">
        <v>73</v>
      </c>
      <c r="J309" s="159">
        <v>1995</v>
      </c>
      <c r="K309" s="110">
        <f t="shared" si="36"/>
        <v>28</v>
      </c>
      <c r="L309" s="105" t="str">
        <f t="shared" si="37"/>
        <v>OK</v>
      </c>
      <c r="M309" s="105" t="s">
        <v>113</v>
      </c>
      <c r="O309" s="105"/>
      <c r="P309" s="105"/>
      <c r="Q309" s="105"/>
    </row>
    <row r="310" spans="1:17" ht="14.25">
      <c r="A310" s="147" t="s">
        <v>594</v>
      </c>
      <c r="B310" s="261" t="s">
        <v>600</v>
      </c>
      <c r="C310" s="261" t="s">
        <v>461</v>
      </c>
      <c r="D310" s="121" t="s">
        <v>72</v>
      </c>
      <c r="E310" s="121"/>
      <c r="F310" s="105" t="str">
        <f t="shared" si="34"/>
        <v>う１４</v>
      </c>
      <c r="G310" s="105" t="str">
        <f t="shared" si="35"/>
        <v>深田健太郎</v>
      </c>
      <c r="H310" s="121" t="s">
        <v>577</v>
      </c>
      <c r="I310" s="117" t="s">
        <v>73</v>
      </c>
      <c r="J310" s="263">
        <v>1997</v>
      </c>
      <c r="K310" s="110">
        <f t="shared" si="36"/>
        <v>26</v>
      </c>
      <c r="L310" s="105" t="str">
        <f t="shared" si="37"/>
        <v>OK</v>
      </c>
      <c r="M310" s="260" t="s">
        <v>127</v>
      </c>
      <c r="O310" s="105"/>
      <c r="P310" s="105"/>
      <c r="Q310" s="105"/>
    </row>
    <row r="311" spans="1:13" ht="14.25">
      <c r="A311" s="147" t="s">
        <v>597</v>
      </c>
      <c r="B311" s="186" t="s">
        <v>82</v>
      </c>
      <c r="C311" s="186" t="s">
        <v>83</v>
      </c>
      <c r="D311" s="121" t="s">
        <v>72</v>
      </c>
      <c r="E311" s="121"/>
      <c r="F311" s="105" t="str">
        <f t="shared" si="34"/>
        <v>う１５</v>
      </c>
      <c r="G311" s="105" t="str">
        <f t="shared" si="35"/>
        <v>松本啓吾</v>
      </c>
      <c r="H311" s="121" t="s">
        <v>577</v>
      </c>
      <c r="I311" s="117" t="s">
        <v>73</v>
      </c>
      <c r="J311" s="159">
        <v>1981</v>
      </c>
      <c r="K311" s="110">
        <f t="shared" si="36"/>
        <v>42</v>
      </c>
      <c r="L311" s="105" t="str">
        <f t="shared" si="37"/>
        <v>OK</v>
      </c>
      <c r="M311" s="105" t="s">
        <v>112</v>
      </c>
    </row>
    <row r="312" spans="1:17" ht="14.25">
      <c r="A312" s="147" t="s">
        <v>598</v>
      </c>
      <c r="B312" s="150" t="s">
        <v>86</v>
      </c>
      <c r="C312" s="150" t="s">
        <v>116</v>
      </c>
      <c r="D312" s="121" t="s">
        <v>72</v>
      </c>
      <c r="E312" s="121"/>
      <c r="F312" s="105" t="str">
        <f t="shared" si="34"/>
        <v>う１６</v>
      </c>
      <c r="G312" s="105" t="str">
        <f t="shared" si="35"/>
        <v>山本昌紀</v>
      </c>
      <c r="H312" s="121" t="s">
        <v>577</v>
      </c>
      <c r="I312" s="117" t="s">
        <v>73</v>
      </c>
      <c r="J312" s="264">
        <v>1970</v>
      </c>
      <c r="K312" s="110">
        <f t="shared" si="36"/>
        <v>53</v>
      </c>
      <c r="L312" s="105" t="str">
        <f t="shared" si="37"/>
        <v>OK</v>
      </c>
      <c r="M312" s="186" t="s">
        <v>935</v>
      </c>
      <c r="O312" s="105"/>
      <c r="P312" s="105"/>
      <c r="Q312" s="105"/>
    </row>
    <row r="313" spans="1:17" ht="14.25">
      <c r="A313" s="147" t="s">
        <v>599</v>
      </c>
      <c r="B313" s="150" t="s">
        <v>86</v>
      </c>
      <c r="C313" s="150" t="s">
        <v>118</v>
      </c>
      <c r="D313" s="121" t="s">
        <v>72</v>
      </c>
      <c r="E313" s="121"/>
      <c r="F313" s="105" t="str">
        <f t="shared" si="34"/>
        <v>う１７</v>
      </c>
      <c r="G313" s="105" t="str">
        <f t="shared" si="35"/>
        <v>山本浩之</v>
      </c>
      <c r="H313" s="121" t="s">
        <v>577</v>
      </c>
      <c r="I313" s="117" t="s">
        <v>73</v>
      </c>
      <c r="J313" s="263">
        <v>1967</v>
      </c>
      <c r="K313" s="110">
        <f t="shared" si="36"/>
        <v>56</v>
      </c>
      <c r="L313" s="105" t="str">
        <f t="shared" si="37"/>
        <v>OK</v>
      </c>
      <c r="M313" s="257" t="s">
        <v>935</v>
      </c>
      <c r="O313" s="105"/>
      <c r="P313" s="105"/>
      <c r="Q313" s="105"/>
    </row>
    <row r="314" spans="1:17" ht="14.25">
      <c r="A314" s="147" t="s">
        <v>601</v>
      </c>
      <c r="B314" s="157" t="s">
        <v>12</v>
      </c>
      <c r="C314" s="157" t="s">
        <v>608</v>
      </c>
      <c r="D314" s="121" t="s">
        <v>72</v>
      </c>
      <c r="E314" s="121"/>
      <c r="F314" s="105" t="str">
        <f t="shared" si="34"/>
        <v>う１８</v>
      </c>
      <c r="G314" s="105" t="str">
        <f t="shared" si="35"/>
        <v>吉村淳</v>
      </c>
      <c r="H314" s="121" t="s">
        <v>577</v>
      </c>
      <c r="I314" s="117" t="s">
        <v>73</v>
      </c>
      <c r="J314" s="263">
        <v>1976</v>
      </c>
      <c r="K314" s="110">
        <f t="shared" si="36"/>
        <v>47</v>
      </c>
      <c r="L314" s="105" t="str">
        <f t="shared" si="37"/>
        <v>OK</v>
      </c>
      <c r="M314" s="257" t="s">
        <v>869</v>
      </c>
      <c r="O314" s="105"/>
      <c r="P314" s="105"/>
      <c r="Q314" s="105"/>
    </row>
    <row r="315" spans="1:256" ht="13.5" customHeight="1">
      <c r="A315" s="147" t="s">
        <v>602</v>
      </c>
      <c r="B315" s="261" t="s">
        <v>610</v>
      </c>
      <c r="C315" s="261" t="s">
        <v>611</v>
      </c>
      <c r="D315" s="121" t="s">
        <v>72</v>
      </c>
      <c r="E315" s="121"/>
      <c r="F315" s="105" t="str">
        <f t="shared" si="34"/>
        <v>う１９</v>
      </c>
      <c r="G315" s="105" t="str">
        <f t="shared" si="35"/>
        <v>脇野佳邦</v>
      </c>
      <c r="H315" s="121" t="s">
        <v>577</v>
      </c>
      <c r="I315" s="117" t="s">
        <v>73</v>
      </c>
      <c r="J315" s="263">
        <v>1973</v>
      </c>
      <c r="K315" s="110">
        <f t="shared" si="36"/>
        <v>50</v>
      </c>
      <c r="L315" s="105" t="str">
        <f t="shared" si="37"/>
        <v>OK</v>
      </c>
      <c r="M315" s="257" t="s">
        <v>105</v>
      </c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13.5" customHeight="1">
      <c r="A316" s="147" t="s">
        <v>603</v>
      </c>
      <c r="B316" s="261" t="s">
        <v>616</v>
      </c>
      <c r="C316" s="261" t="s">
        <v>936</v>
      </c>
      <c r="D316" s="121" t="s">
        <v>72</v>
      </c>
      <c r="E316" s="121"/>
      <c r="F316" s="105" t="str">
        <f t="shared" si="34"/>
        <v>う２０</v>
      </c>
      <c r="G316" s="105" t="str">
        <f t="shared" si="35"/>
        <v>峰　祥靖</v>
      </c>
      <c r="H316" s="121" t="s">
        <v>577</v>
      </c>
      <c r="I316" s="117" t="s">
        <v>73</v>
      </c>
      <c r="J316" s="263">
        <v>1975</v>
      </c>
      <c r="K316" s="110">
        <f t="shared" si="36"/>
        <v>48</v>
      </c>
      <c r="L316" s="105" t="str">
        <f t="shared" si="37"/>
        <v>OK</v>
      </c>
      <c r="M316" s="257" t="s">
        <v>937</v>
      </c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13.5" customHeight="1">
      <c r="A317" s="147" t="s">
        <v>604</v>
      </c>
      <c r="B317" s="265" t="s">
        <v>618</v>
      </c>
      <c r="C317" s="265" t="s">
        <v>619</v>
      </c>
      <c r="D317" s="121" t="s">
        <v>72</v>
      </c>
      <c r="E317" s="121"/>
      <c r="F317" s="105" t="str">
        <f t="shared" si="34"/>
        <v>う２１</v>
      </c>
      <c r="G317" s="105" t="str">
        <f t="shared" si="35"/>
        <v>野村良平</v>
      </c>
      <c r="H317" s="121" t="s">
        <v>577</v>
      </c>
      <c r="I317" s="117" t="s">
        <v>73</v>
      </c>
      <c r="J317" s="263">
        <v>1989</v>
      </c>
      <c r="K317" s="110">
        <f t="shared" si="36"/>
        <v>34</v>
      </c>
      <c r="L317" s="105" t="str">
        <f t="shared" si="37"/>
        <v>OK</v>
      </c>
      <c r="M317" s="257" t="s">
        <v>938</v>
      </c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13.5" customHeight="1">
      <c r="A318" s="147" t="s">
        <v>605</v>
      </c>
      <c r="B318" s="261" t="s">
        <v>621</v>
      </c>
      <c r="C318" s="261" t="s">
        <v>622</v>
      </c>
      <c r="D318" s="121" t="s">
        <v>72</v>
      </c>
      <c r="E318" s="121"/>
      <c r="F318" s="105" t="str">
        <f t="shared" si="34"/>
        <v>う２２</v>
      </c>
      <c r="G318" s="105" t="str">
        <f t="shared" si="35"/>
        <v>利光龍司</v>
      </c>
      <c r="H318" s="121" t="s">
        <v>577</v>
      </c>
      <c r="I318" s="117" t="s">
        <v>73</v>
      </c>
      <c r="J318" s="263">
        <v>1972</v>
      </c>
      <c r="K318" s="110">
        <f t="shared" si="36"/>
        <v>51</v>
      </c>
      <c r="L318" s="105" t="str">
        <f t="shared" si="37"/>
        <v>OK</v>
      </c>
      <c r="M318" s="257" t="s">
        <v>869</v>
      </c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3.5" customHeight="1">
      <c r="A319" s="147" t="s">
        <v>606</v>
      </c>
      <c r="B319" s="261" t="s">
        <v>939</v>
      </c>
      <c r="C319" s="261" t="s">
        <v>940</v>
      </c>
      <c r="D319" s="121" t="s">
        <v>72</v>
      </c>
      <c r="E319" s="121"/>
      <c r="F319" s="105" t="str">
        <f t="shared" si="34"/>
        <v>う２３</v>
      </c>
      <c r="G319" s="105" t="str">
        <f t="shared" si="35"/>
        <v>坂田義記</v>
      </c>
      <c r="H319" s="121" t="s">
        <v>577</v>
      </c>
      <c r="I319" s="117" t="s">
        <v>73</v>
      </c>
      <c r="J319" s="263">
        <v>1988</v>
      </c>
      <c r="K319" s="110">
        <f t="shared" si="36"/>
        <v>35</v>
      </c>
      <c r="L319" s="105" t="str">
        <f t="shared" si="37"/>
        <v>OK</v>
      </c>
      <c r="M319" s="257" t="s">
        <v>941</v>
      </c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t="13.5" customHeight="1">
      <c r="A320" s="147" t="s">
        <v>607</v>
      </c>
      <c r="B320" s="266" t="s">
        <v>87</v>
      </c>
      <c r="C320" s="266" t="s">
        <v>942</v>
      </c>
      <c r="D320" s="121" t="s">
        <v>72</v>
      </c>
      <c r="E320" s="121"/>
      <c r="F320" s="105" t="str">
        <f t="shared" si="34"/>
        <v>う２４</v>
      </c>
      <c r="G320" s="105" t="str">
        <f t="shared" si="35"/>
        <v>伊吹邦子</v>
      </c>
      <c r="H320" s="121" t="s">
        <v>577</v>
      </c>
      <c r="I320" s="105" t="s">
        <v>9</v>
      </c>
      <c r="J320" s="256">
        <v>1969</v>
      </c>
      <c r="K320" s="110">
        <f t="shared" si="36"/>
        <v>54</v>
      </c>
      <c r="L320" s="105" t="str">
        <f t="shared" si="37"/>
        <v>OK</v>
      </c>
      <c r="M320" s="262" t="s">
        <v>908</v>
      </c>
      <c r="N320" s="105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13.5" customHeight="1">
      <c r="A321" s="147" t="s">
        <v>609</v>
      </c>
      <c r="B321" s="161" t="s">
        <v>122</v>
      </c>
      <c r="C321" s="162" t="s">
        <v>123</v>
      </c>
      <c r="D321" s="121" t="s">
        <v>72</v>
      </c>
      <c r="E321" s="121"/>
      <c r="F321" s="105" t="str">
        <f t="shared" si="34"/>
        <v>う２５</v>
      </c>
      <c r="G321" s="105" t="str">
        <f t="shared" si="35"/>
        <v>植垣貴美子</v>
      </c>
      <c r="H321" s="121" t="s">
        <v>577</v>
      </c>
      <c r="I321" s="121" t="s">
        <v>9</v>
      </c>
      <c r="J321" s="151">
        <v>1965</v>
      </c>
      <c r="K321" s="110">
        <f t="shared" si="36"/>
        <v>58</v>
      </c>
      <c r="L321" s="105" t="str">
        <f t="shared" si="37"/>
        <v>OK</v>
      </c>
      <c r="M321" s="152" t="s">
        <v>127</v>
      </c>
      <c r="N321" s="105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13.5" customHeight="1">
      <c r="A322" s="147" t="s">
        <v>612</v>
      </c>
      <c r="B322" s="83" t="s">
        <v>943</v>
      </c>
      <c r="C322" s="83" t="s">
        <v>944</v>
      </c>
      <c r="D322" s="121" t="s">
        <v>72</v>
      </c>
      <c r="E322" s="121"/>
      <c r="F322" s="105" t="str">
        <f t="shared" si="34"/>
        <v>う２６</v>
      </c>
      <c r="G322" s="105" t="str">
        <f t="shared" si="35"/>
        <v>牛道心</v>
      </c>
      <c r="H322" s="121" t="s">
        <v>577</v>
      </c>
      <c r="I322" s="105" t="s">
        <v>9</v>
      </c>
      <c r="J322" s="264">
        <v>1978</v>
      </c>
      <c r="K322" s="110">
        <f t="shared" si="36"/>
        <v>45</v>
      </c>
      <c r="L322" s="105" t="str">
        <f t="shared" si="37"/>
        <v>OK</v>
      </c>
      <c r="M322" s="186" t="s">
        <v>693</v>
      </c>
      <c r="N322" s="105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3.5" customHeight="1">
      <c r="A323" s="147" t="s">
        <v>613</v>
      </c>
      <c r="B323" s="83" t="s">
        <v>626</v>
      </c>
      <c r="C323" s="83" t="s">
        <v>945</v>
      </c>
      <c r="D323" s="121" t="s">
        <v>72</v>
      </c>
      <c r="E323" s="121"/>
      <c r="F323" s="105" t="str">
        <f t="shared" si="34"/>
        <v>う２７</v>
      </c>
      <c r="G323" s="105" t="str">
        <f t="shared" si="35"/>
        <v>梅田陽子</v>
      </c>
      <c r="H323" s="121" t="s">
        <v>577</v>
      </c>
      <c r="I323" s="105" t="s">
        <v>9</v>
      </c>
      <c r="J323" s="148">
        <v>1969</v>
      </c>
      <c r="K323" s="110">
        <f t="shared" si="36"/>
        <v>54</v>
      </c>
      <c r="L323" s="105" t="str">
        <f t="shared" si="37"/>
        <v>OK</v>
      </c>
      <c r="M323" s="262" t="s">
        <v>946</v>
      </c>
      <c r="N323" s="105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3.5" customHeight="1">
      <c r="A324" s="147" t="s">
        <v>614</v>
      </c>
      <c r="B324" s="83" t="s">
        <v>928</v>
      </c>
      <c r="C324" s="83" t="s">
        <v>688</v>
      </c>
      <c r="D324" s="121" t="s">
        <v>72</v>
      </c>
      <c r="E324" s="121"/>
      <c r="F324" s="105" t="str">
        <f t="shared" si="34"/>
        <v>う２８</v>
      </c>
      <c r="G324" s="105" t="str">
        <f t="shared" si="35"/>
        <v>垣内美香</v>
      </c>
      <c r="H324" s="121" t="s">
        <v>577</v>
      </c>
      <c r="I324" s="105" t="s">
        <v>9</v>
      </c>
      <c r="J324" s="256">
        <v>1968</v>
      </c>
      <c r="K324" s="110">
        <f t="shared" si="36"/>
        <v>55</v>
      </c>
      <c r="L324" s="105" t="str">
        <f t="shared" si="37"/>
        <v>OK</v>
      </c>
      <c r="M324" s="152" t="s">
        <v>105</v>
      </c>
      <c r="N324" s="105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13.5" customHeight="1">
      <c r="A325" s="147" t="s">
        <v>615</v>
      </c>
      <c r="B325" s="120" t="s">
        <v>76</v>
      </c>
      <c r="C325" s="120" t="s">
        <v>628</v>
      </c>
      <c r="D325" s="121" t="s">
        <v>72</v>
      </c>
      <c r="E325" s="121"/>
      <c r="F325" s="105" t="str">
        <f t="shared" si="34"/>
        <v>う２９</v>
      </c>
      <c r="G325" s="105" t="str">
        <f t="shared" si="35"/>
        <v>谷口美佳</v>
      </c>
      <c r="H325" s="121" t="s">
        <v>577</v>
      </c>
      <c r="I325" s="105" t="s">
        <v>9</v>
      </c>
      <c r="J325" s="256">
        <v>1972</v>
      </c>
      <c r="K325" s="110">
        <f t="shared" si="36"/>
        <v>51</v>
      </c>
      <c r="L325" s="105" t="str">
        <f t="shared" si="37"/>
        <v>OK</v>
      </c>
      <c r="M325" s="262" t="s">
        <v>590</v>
      </c>
      <c r="N325" s="10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3.5" customHeight="1">
      <c r="A326" s="147" t="s">
        <v>617</v>
      </c>
      <c r="B326" s="164" t="s">
        <v>630</v>
      </c>
      <c r="C326" s="164" t="s">
        <v>947</v>
      </c>
      <c r="D326" s="121" t="s">
        <v>72</v>
      </c>
      <c r="E326" s="121"/>
      <c r="F326" s="105" t="str">
        <f t="shared" si="34"/>
        <v>う３０</v>
      </c>
      <c r="G326" s="105" t="str">
        <f t="shared" si="35"/>
        <v>辻佳子</v>
      </c>
      <c r="H326" s="121" t="s">
        <v>577</v>
      </c>
      <c r="I326" s="105" t="s">
        <v>9</v>
      </c>
      <c r="J326" s="267">
        <v>1973</v>
      </c>
      <c r="K326" s="110">
        <f t="shared" si="36"/>
        <v>50</v>
      </c>
      <c r="L326" s="105" t="str">
        <f t="shared" si="37"/>
        <v>OK</v>
      </c>
      <c r="M326" s="257" t="s">
        <v>908</v>
      </c>
      <c r="N326" s="160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3.5" customHeight="1">
      <c r="A327" s="147" t="s">
        <v>620</v>
      </c>
      <c r="B327" s="83" t="s">
        <v>11</v>
      </c>
      <c r="C327" s="83" t="s">
        <v>948</v>
      </c>
      <c r="D327" s="121" t="s">
        <v>72</v>
      </c>
      <c r="E327" s="121"/>
      <c r="F327" s="105" t="str">
        <f t="shared" si="34"/>
        <v>う３１</v>
      </c>
      <c r="G327" s="105" t="str">
        <f t="shared" si="35"/>
        <v>苗村直子</v>
      </c>
      <c r="H327" s="121" t="s">
        <v>577</v>
      </c>
      <c r="I327" s="105" t="s">
        <v>9</v>
      </c>
      <c r="J327" s="267">
        <v>1974</v>
      </c>
      <c r="K327" s="110">
        <f t="shared" si="36"/>
        <v>49</v>
      </c>
      <c r="L327" s="105" t="str">
        <f t="shared" si="37"/>
        <v>OK</v>
      </c>
      <c r="M327" s="257" t="s">
        <v>949</v>
      </c>
      <c r="N327" s="160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3.5" customHeight="1">
      <c r="A328" s="147" t="s">
        <v>623</v>
      </c>
      <c r="B328" s="83" t="s">
        <v>950</v>
      </c>
      <c r="C328" s="83" t="s">
        <v>951</v>
      </c>
      <c r="D328" s="121" t="s">
        <v>72</v>
      </c>
      <c r="E328" s="121"/>
      <c r="F328" s="105" t="str">
        <f t="shared" si="34"/>
        <v>う３２</v>
      </c>
      <c r="G328" s="105" t="str">
        <f t="shared" si="35"/>
        <v>永松貴子</v>
      </c>
      <c r="H328" s="121" t="s">
        <v>577</v>
      </c>
      <c r="I328" s="105" t="s">
        <v>9</v>
      </c>
      <c r="J328" s="267">
        <v>1962</v>
      </c>
      <c r="K328" s="110">
        <f t="shared" si="36"/>
        <v>61</v>
      </c>
      <c r="L328" s="105" t="str">
        <f t="shared" si="37"/>
        <v>OK</v>
      </c>
      <c r="M328" s="257" t="s">
        <v>908</v>
      </c>
      <c r="N328" s="160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4.25">
      <c r="A329" s="147" t="s">
        <v>624</v>
      </c>
      <c r="B329" s="165" t="s">
        <v>133</v>
      </c>
      <c r="C329" s="165" t="s">
        <v>634</v>
      </c>
      <c r="D329" s="121" t="s">
        <v>72</v>
      </c>
      <c r="E329" s="121"/>
      <c r="F329" s="105" t="str">
        <f t="shared" si="34"/>
        <v>う３３</v>
      </c>
      <c r="G329" s="105" t="str">
        <f t="shared" si="35"/>
        <v>西崎友香</v>
      </c>
      <c r="H329" s="121" t="s">
        <v>577</v>
      </c>
      <c r="I329" s="105" t="s">
        <v>9</v>
      </c>
      <c r="J329" s="263">
        <v>1980</v>
      </c>
      <c r="K329" s="110">
        <f t="shared" si="36"/>
        <v>43</v>
      </c>
      <c r="L329" s="105" t="str">
        <f t="shared" si="37"/>
        <v>OK</v>
      </c>
      <c r="M329" s="257" t="s">
        <v>908</v>
      </c>
      <c r="N329"/>
      <c r="O329" s="186"/>
      <c r="P329" s="186"/>
      <c r="Q329" s="186"/>
      <c r="R329" s="186"/>
      <c r="S329" s="186"/>
      <c r="T329" s="186"/>
      <c r="U329" s="186"/>
      <c r="V329" s="186"/>
      <c r="W329" s="186"/>
      <c r="X329" s="186"/>
      <c r="Y329" s="186"/>
      <c r="Z329" s="186"/>
      <c r="AA329" s="186"/>
      <c r="AB329" s="186"/>
      <c r="AC329" s="186"/>
      <c r="AD329" s="186"/>
      <c r="AE329" s="186"/>
      <c r="AF329" s="186"/>
      <c r="AG329" s="186"/>
      <c r="AH329" s="186"/>
      <c r="AI329" s="186"/>
      <c r="AJ329" s="186"/>
      <c r="AK329" s="186"/>
      <c r="AL329" s="186"/>
      <c r="AM329" s="186"/>
      <c r="AN329" s="186"/>
      <c r="AO329" s="186"/>
      <c r="AP329" s="186"/>
      <c r="AQ329" s="186"/>
      <c r="AR329" s="186"/>
      <c r="AS329" s="186"/>
      <c r="AT329" s="186"/>
      <c r="AU329" s="186"/>
      <c r="AV329" s="186"/>
      <c r="AW329" s="186"/>
      <c r="AX329" s="186"/>
      <c r="AY329" s="186"/>
      <c r="AZ329" s="186"/>
      <c r="BA329" s="186"/>
      <c r="BB329" s="186"/>
      <c r="BC329" s="186"/>
      <c r="BD329" s="186"/>
      <c r="BE329" s="186"/>
      <c r="BF329" s="186"/>
      <c r="BG329" s="186"/>
      <c r="BH329" s="186"/>
      <c r="BI329" s="186"/>
      <c r="BJ329" s="186"/>
      <c r="BK329" s="186"/>
      <c r="BL329" s="186"/>
      <c r="BM329" s="186"/>
      <c r="BN329" s="186"/>
      <c r="BO329" s="186"/>
      <c r="BP329" s="186"/>
      <c r="BQ329" s="186"/>
      <c r="BR329" s="186"/>
      <c r="BS329" s="186"/>
      <c r="BT329" s="186"/>
      <c r="BU329" s="186"/>
      <c r="BV329" s="186"/>
      <c r="BW329" s="186"/>
      <c r="BX329" s="186"/>
      <c r="BY329" s="186"/>
      <c r="BZ329" s="186"/>
      <c r="CA329" s="186"/>
      <c r="CB329" s="186"/>
      <c r="CC329" s="186"/>
      <c r="CD329" s="186"/>
      <c r="CE329" s="186"/>
      <c r="CF329" s="186"/>
      <c r="CG329" s="186"/>
      <c r="CH329" s="186"/>
      <c r="CI329" s="186"/>
      <c r="CJ329" s="186"/>
      <c r="CK329" s="186"/>
      <c r="CL329" s="186"/>
      <c r="CM329" s="186"/>
      <c r="CN329" s="186"/>
      <c r="CO329" s="186"/>
      <c r="CP329" s="186"/>
      <c r="CQ329" s="186"/>
      <c r="CR329" s="186"/>
      <c r="CS329" s="186"/>
      <c r="CT329" s="186"/>
      <c r="CU329" s="186"/>
      <c r="CV329" s="186"/>
      <c r="CW329" s="186"/>
      <c r="CX329" s="186"/>
      <c r="CY329" s="186"/>
      <c r="CZ329" s="186"/>
      <c r="DA329" s="186"/>
      <c r="DB329" s="186"/>
      <c r="DC329" s="186"/>
      <c r="DD329" s="186"/>
      <c r="DE329" s="186"/>
      <c r="DF329" s="186"/>
      <c r="DG329" s="186"/>
      <c r="DH329" s="186"/>
      <c r="DI329" s="186"/>
      <c r="DJ329" s="186"/>
      <c r="DK329" s="186"/>
      <c r="DL329" s="186"/>
      <c r="DM329" s="186"/>
      <c r="DN329" s="186"/>
      <c r="DO329" s="186"/>
      <c r="DP329" s="186"/>
      <c r="DQ329" s="186"/>
      <c r="DR329" s="186"/>
      <c r="DS329" s="186"/>
      <c r="DT329" s="186"/>
      <c r="DU329" s="186"/>
      <c r="DV329" s="186"/>
      <c r="DW329" s="186"/>
      <c r="DX329" s="186"/>
      <c r="DY329" s="186"/>
      <c r="DZ329" s="186"/>
      <c r="EA329" s="186"/>
      <c r="EB329" s="186"/>
      <c r="EC329" s="186"/>
      <c r="ED329" s="186"/>
      <c r="EE329" s="186"/>
      <c r="EF329" s="186"/>
      <c r="EG329" s="186"/>
      <c r="EH329" s="186"/>
      <c r="EI329" s="186"/>
      <c r="EJ329" s="186"/>
      <c r="EK329" s="186"/>
      <c r="EL329" s="186"/>
      <c r="EM329" s="186"/>
      <c r="EN329" s="186"/>
      <c r="EO329" s="186"/>
      <c r="EP329" s="186"/>
      <c r="EQ329" s="186"/>
      <c r="ER329" s="186"/>
      <c r="ES329" s="186"/>
      <c r="ET329" s="186"/>
      <c r="EU329" s="186"/>
      <c r="EV329" s="186"/>
      <c r="EW329" s="186"/>
      <c r="EX329" s="186"/>
      <c r="EY329" s="186"/>
      <c r="EZ329" s="186"/>
      <c r="FA329" s="186"/>
      <c r="FB329" s="186"/>
      <c r="FC329" s="186"/>
      <c r="FD329" s="186"/>
      <c r="FE329" s="186"/>
      <c r="FF329" s="186"/>
      <c r="FG329" s="186"/>
      <c r="FH329" s="186"/>
      <c r="FI329" s="186"/>
      <c r="FJ329" s="186"/>
      <c r="FK329" s="186"/>
      <c r="FL329" s="186"/>
      <c r="FM329" s="186"/>
      <c r="FN329" s="186"/>
      <c r="FO329" s="186"/>
      <c r="FP329" s="186"/>
      <c r="FQ329" s="186"/>
      <c r="FR329" s="186"/>
      <c r="FS329" s="186"/>
      <c r="FT329" s="186"/>
      <c r="FU329" s="186"/>
      <c r="FV329" s="186"/>
      <c r="FW329" s="186"/>
      <c r="FX329" s="186"/>
      <c r="FY329" s="186"/>
      <c r="FZ329" s="186"/>
      <c r="GA329" s="186"/>
      <c r="GB329" s="186"/>
      <c r="GC329" s="186"/>
      <c r="GD329" s="186"/>
      <c r="GE329" s="186"/>
      <c r="GF329" s="186"/>
      <c r="GG329" s="186"/>
      <c r="GH329" s="186"/>
      <c r="GI329" s="186"/>
      <c r="GJ329" s="186"/>
      <c r="GK329" s="186"/>
      <c r="GL329" s="186"/>
      <c r="GM329" s="186"/>
      <c r="GN329" s="186"/>
      <c r="GO329" s="186"/>
      <c r="GP329" s="186"/>
      <c r="GQ329" s="186"/>
      <c r="GR329" s="186"/>
      <c r="GS329" s="186"/>
      <c r="GT329" s="186"/>
      <c r="GU329" s="186"/>
      <c r="GV329" s="186"/>
      <c r="GW329" s="186"/>
      <c r="GX329" s="186"/>
      <c r="GY329" s="186"/>
      <c r="GZ329" s="186"/>
      <c r="HA329" s="186"/>
      <c r="HB329" s="186"/>
      <c r="HC329" s="186"/>
      <c r="HD329" s="186"/>
      <c r="HE329" s="186"/>
      <c r="HF329" s="186"/>
      <c r="HG329" s="186"/>
      <c r="HH329" s="186"/>
      <c r="HI329" s="186"/>
      <c r="HJ329" s="186"/>
      <c r="HK329" s="186"/>
      <c r="HL329" s="186"/>
      <c r="HM329" s="186"/>
      <c r="HN329" s="186"/>
      <c r="HO329" s="186"/>
      <c r="HP329" s="186"/>
      <c r="HQ329" s="186"/>
      <c r="HR329" s="186"/>
      <c r="HS329" s="186"/>
      <c r="HT329" s="186"/>
      <c r="HU329" s="186"/>
      <c r="HV329" s="186"/>
      <c r="HW329" s="186"/>
      <c r="HX329" s="186"/>
      <c r="HY329" s="186"/>
      <c r="HZ329" s="186"/>
      <c r="IA329" s="186"/>
      <c r="IB329" s="186"/>
      <c r="IC329" s="186"/>
      <c r="ID329" s="186"/>
      <c r="IE329" s="186"/>
      <c r="IF329" s="186"/>
      <c r="IG329" s="186"/>
      <c r="IH329" s="186"/>
      <c r="II329" s="186"/>
      <c r="IJ329" s="186"/>
      <c r="IK329" s="186"/>
      <c r="IL329" s="186"/>
      <c r="IM329" s="186"/>
      <c r="IN329" s="186"/>
      <c r="IO329" s="186"/>
      <c r="IP329" s="186"/>
      <c r="IQ329" s="186"/>
      <c r="IR329" s="186"/>
      <c r="IS329" s="186"/>
      <c r="IT329" s="186"/>
      <c r="IU329" s="186"/>
      <c r="IV329" s="186"/>
    </row>
    <row r="330" spans="1:256" ht="14.25">
      <c r="A330" s="147" t="s">
        <v>625</v>
      </c>
      <c r="B330" s="83" t="s">
        <v>952</v>
      </c>
      <c r="C330" s="83" t="s">
        <v>953</v>
      </c>
      <c r="D330" s="121" t="s">
        <v>72</v>
      </c>
      <c r="E330" s="121"/>
      <c r="F330" s="105" t="str">
        <f t="shared" si="34"/>
        <v>う３４</v>
      </c>
      <c r="G330" s="105" t="str">
        <f t="shared" si="35"/>
        <v>藤田博美</v>
      </c>
      <c r="H330" s="121" t="s">
        <v>577</v>
      </c>
      <c r="I330" s="105" t="s">
        <v>9</v>
      </c>
      <c r="J330" s="163">
        <v>1970</v>
      </c>
      <c r="K330" s="110">
        <f t="shared" si="36"/>
        <v>53</v>
      </c>
      <c r="L330" s="105" t="str">
        <f t="shared" si="37"/>
        <v>OK</v>
      </c>
      <c r="M330" s="257" t="s">
        <v>501</v>
      </c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4.25">
      <c r="A331" s="147" t="s">
        <v>627</v>
      </c>
      <c r="B331" s="268" t="s">
        <v>93</v>
      </c>
      <c r="C331" s="268" t="s">
        <v>954</v>
      </c>
      <c r="D331" s="121" t="s">
        <v>72</v>
      </c>
      <c r="E331" s="121"/>
      <c r="F331" s="105" t="str">
        <f t="shared" si="34"/>
        <v>う３５</v>
      </c>
      <c r="G331" s="105" t="str">
        <f t="shared" si="35"/>
        <v>藤村加代子</v>
      </c>
      <c r="H331" s="121" t="s">
        <v>577</v>
      </c>
      <c r="I331" s="105" t="s">
        <v>9</v>
      </c>
      <c r="J331" s="151">
        <v>1963</v>
      </c>
      <c r="K331" s="110">
        <f t="shared" si="36"/>
        <v>60</v>
      </c>
      <c r="L331" s="105" t="str">
        <f t="shared" si="37"/>
        <v>OK</v>
      </c>
      <c r="M331" s="152" t="s">
        <v>112</v>
      </c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4.25">
      <c r="A332" s="147" t="s">
        <v>629</v>
      </c>
      <c r="B332" s="83" t="s">
        <v>955</v>
      </c>
      <c r="C332" s="83" t="s">
        <v>956</v>
      </c>
      <c r="D332" s="121" t="s">
        <v>72</v>
      </c>
      <c r="E332" s="121"/>
      <c r="F332" s="105" t="str">
        <f t="shared" si="34"/>
        <v>う３６</v>
      </c>
      <c r="G332" s="105" t="str">
        <f t="shared" si="35"/>
        <v>藤原泰子</v>
      </c>
      <c r="H332" s="121" t="s">
        <v>577</v>
      </c>
      <c r="I332" s="105" t="s">
        <v>9</v>
      </c>
      <c r="J332" s="264">
        <v>1965</v>
      </c>
      <c r="K332" s="110">
        <f t="shared" si="36"/>
        <v>58</v>
      </c>
      <c r="L332" s="105" t="str">
        <f t="shared" si="37"/>
        <v>OK</v>
      </c>
      <c r="M332" s="257" t="s">
        <v>941</v>
      </c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14.25">
      <c r="A333" s="147" t="s">
        <v>631</v>
      </c>
      <c r="B333" s="83" t="s">
        <v>957</v>
      </c>
      <c r="C333" s="83" t="s">
        <v>958</v>
      </c>
      <c r="D333" s="121" t="s">
        <v>72</v>
      </c>
      <c r="E333" s="121"/>
      <c r="F333" s="105" t="str">
        <f t="shared" si="34"/>
        <v>う３７</v>
      </c>
      <c r="G333" s="105" t="str">
        <f t="shared" si="35"/>
        <v>三崎奈々</v>
      </c>
      <c r="H333" s="121" t="s">
        <v>577</v>
      </c>
      <c r="I333" s="105" t="s">
        <v>9</v>
      </c>
      <c r="J333" s="159">
        <v>1973</v>
      </c>
      <c r="K333" s="110">
        <f t="shared" si="36"/>
        <v>50</v>
      </c>
      <c r="L333" s="105" t="str">
        <f t="shared" si="37"/>
        <v>OK</v>
      </c>
      <c r="M333" s="105" t="s">
        <v>105</v>
      </c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14.25">
      <c r="A334" s="147" t="s">
        <v>632</v>
      </c>
      <c r="B334" s="166" t="s">
        <v>71</v>
      </c>
      <c r="C334" s="166" t="s">
        <v>959</v>
      </c>
      <c r="D334" s="121" t="s">
        <v>72</v>
      </c>
      <c r="E334" s="121"/>
      <c r="F334" s="105" t="str">
        <f t="shared" si="34"/>
        <v>う３８</v>
      </c>
      <c r="G334" s="105" t="str">
        <f t="shared" si="35"/>
        <v>竹下光代</v>
      </c>
      <c r="H334" s="121" t="s">
        <v>577</v>
      </c>
      <c r="I334" s="105" t="s">
        <v>9</v>
      </c>
      <c r="J334" s="263">
        <v>1974</v>
      </c>
      <c r="K334" s="110">
        <f t="shared" si="36"/>
        <v>49</v>
      </c>
      <c r="L334" s="105" t="str">
        <f t="shared" si="37"/>
        <v>OK</v>
      </c>
      <c r="M334" s="269" t="s">
        <v>137</v>
      </c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14.25">
      <c r="A335" s="147" t="s">
        <v>633</v>
      </c>
      <c r="B335" s="83" t="s">
        <v>2</v>
      </c>
      <c r="C335" s="83" t="s">
        <v>960</v>
      </c>
      <c r="D335" s="121" t="s">
        <v>72</v>
      </c>
      <c r="E335" s="121"/>
      <c r="F335" s="105" t="str">
        <f t="shared" si="34"/>
        <v>う３９</v>
      </c>
      <c r="G335" s="105" t="str">
        <f t="shared" si="35"/>
        <v>田中有紀</v>
      </c>
      <c r="H335" s="121" t="s">
        <v>577</v>
      </c>
      <c r="I335" s="105" t="s">
        <v>9</v>
      </c>
      <c r="J335" s="263">
        <v>1969</v>
      </c>
      <c r="K335" s="110">
        <f t="shared" si="36"/>
        <v>54</v>
      </c>
      <c r="L335" s="105" t="str">
        <f t="shared" si="37"/>
        <v>OK</v>
      </c>
      <c r="M335" s="257" t="s">
        <v>113</v>
      </c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4.25">
      <c r="A336" s="147" t="s">
        <v>635</v>
      </c>
      <c r="B336" s="83" t="s">
        <v>2</v>
      </c>
      <c r="C336" s="83" t="s">
        <v>961</v>
      </c>
      <c r="D336" s="121" t="s">
        <v>72</v>
      </c>
      <c r="E336" s="121"/>
      <c r="F336" s="105" t="str">
        <f t="shared" si="34"/>
        <v>う４０</v>
      </c>
      <c r="G336" s="105" t="str">
        <f t="shared" si="35"/>
        <v>田中都</v>
      </c>
      <c r="H336" s="121" t="s">
        <v>577</v>
      </c>
      <c r="I336" s="105" t="s">
        <v>9</v>
      </c>
      <c r="J336" s="263">
        <v>1970</v>
      </c>
      <c r="K336" s="110">
        <f t="shared" si="36"/>
        <v>53</v>
      </c>
      <c r="L336" s="105" t="str">
        <f t="shared" si="37"/>
        <v>OK</v>
      </c>
      <c r="M336" s="257" t="s">
        <v>105</v>
      </c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4.25">
      <c r="A337" s="147" t="s">
        <v>636</v>
      </c>
      <c r="B337" s="266" t="s">
        <v>640</v>
      </c>
      <c r="C337" s="266" t="s">
        <v>962</v>
      </c>
      <c r="D337" s="121" t="s">
        <v>72</v>
      </c>
      <c r="E337" s="121"/>
      <c r="F337" s="105" t="str">
        <f t="shared" si="34"/>
        <v>う４１</v>
      </c>
      <c r="G337" s="105" t="str">
        <f t="shared" si="35"/>
        <v>姫井亜利沙</v>
      </c>
      <c r="H337" s="121" t="s">
        <v>577</v>
      </c>
      <c r="I337" s="105" t="s">
        <v>9</v>
      </c>
      <c r="J337" s="263">
        <v>1982</v>
      </c>
      <c r="K337" s="110">
        <f t="shared" si="36"/>
        <v>41</v>
      </c>
      <c r="L337" s="105" t="str">
        <f t="shared" si="37"/>
        <v>OK</v>
      </c>
      <c r="M337" s="257" t="s">
        <v>908</v>
      </c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4.25">
      <c r="A338" s="147" t="s">
        <v>637</v>
      </c>
      <c r="B338" s="83" t="s">
        <v>701</v>
      </c>
      <c r="C338" s="83" t="s">
        <v>963</v>
      </c>
      <c r="D338" s="121" t="s">
        <v>72</v>
      </c>
      <c r="E338" s="121"/>
      <c r="F338" s="105" t="str">
        <f t="shared" si="34"/>
        <v>う４２</v>
      </c>
      <c r="G338" s="105" t="str">
        <f t="shared" si="35"/>
        <v>村田彩子</v>
      </c>
      <c r="H338" s="121" t="s">
        <v>577</v>
      </c>
      <c r="I338" s="105" t="s">
        <v>9</v>
      </c>
      <c r="J338" s="263">
        <v>1968</v>
      </c>
      <c r="K338" s="110">
        <f t="shared" si="36"/>
        <v>55</v>
      </c>
      <c r="L338" s="105" t="str">
        <f t="shared" si="37"/>
        <v>OK</v>
      </c>
      <c r="M338" s="257" t="s">
        <v>105</v>
      </c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4.25">
      <c r="A339" s="147" t="s">
        <v>638</v>
      </c>
      <c r="B339" s="83" t="s">
        <v>964</v>
      </c>
      <c r="C339" s="83" t="s">
        <v>965</v>
      </c>
      <c r="D339" s="121" t="s">
        <v>72</v>
      </c>
      <c r="E339" s="121"/>
      <c r="F339" s="105" t="str">
        <f t="shared" si="34"/>
        <v>う４３</v>
      </c>
      <c r="G339" s="105" t="str">
        <f t="shared" si="35"/>
        <v>村川庸子</v>
      </c>
      <c r="H339" s="121" t="s">
        <v>577</v>
      </c>
      <c r="I339" s="105" t="s">
        <v>9</v>
      </c>
      <c r="J339" s="263">
        <v>1969</v>
      </c>
      <c r="K339" s="110">
        <f t="shared" si="36"/>
        <v>54</v>
      </c>
      <c r="L339" s="105" t="str">
        <f t="shared" si="37"/>
        <v>OK</v>
      </c>
      <c r="M339" s="257" t="s">
        <v>966</v>
      </c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4.25">
      <c r="A340" s="147" t="s">
        <v>639</v>
      </c>
      <c r="B340" s="185" t="s">
        <v>967</v>
      </c>
      <c r="C340" s="185" t="s">
        <v>968</v>
      </c>
      <c r="D340" s="121" t="s">
        <v>72</v>
      </c>
      <c r="E340" s="121"/>
      <c r="F340" s="105" t="str">
        <f t="shared" si="34"/>
        <v>う４４</v>
      </c>
      <c r="G340" s="105" t="str">
        <f t="shared" si="35"/>
        <v>中田富憲</v>
      </c>
      <c r="H340" s="121" t="s">
        <v>577</v>
      </c>
      <c r="I340" s="105" t="s">
        <v>8</v>
      </c>
      <c r="J340" s="263">
        <v>1961</v>
      </c>
      <c r="K340" s="110">
        <f t="shared" si="36"/>
        <v>62</v>
      </c>
      <c r="L340" s="105" t="str">
        <f t="shared" si="37"/>
        <v>OK</v>
      </c>
      <c r="M340" s="257" t="s">
        <v>946</v>
      </c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14.25">
      <c r="A341" s="147"/>
      <c r="B341" s="83"/>
      <c r="C341" s="83"/>
      <c r="D341" s="121"/>
      <c r="E341" s="121"/>
      <c r="F341" s="105"/>
      <c r="G341" s="105"/>
      <c r="H341" s="121"/>
      <c r="I341" s="105"/>
      <c r="J341" s="263"/>
      <c r="K341" s="110"/>
      <c r="L341" s="105"/>
      <c r="M341" s="257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17" ht="14.25">
      <c r="A342" s="147"/>
      <c r="B342" s="83"/>
      <c r="C342" s="83"/>
      <c r="D342" s="121"/>
      <c r="E342"/>
      <c r="F342" s="105"/>
      <c r="G342" s="105"/>
      <c r="H342" s="121"/>
      <c r="I342" s="105"/>
      <c r="J342" s="153"/>
      <c r="K342" s="110"/>
      <c r="L342" s="106"/>
      <c r="M342" s="186"/>
      <c r="N342"/>
      <c r="O342"/>
      <c r="P342"/>
      <c r="Q342"/>
    </row>
    <row r="343" spans="1:17" ht="13.5">
      <c r="A343" s="105"/>
      <c r="B343" s="761" t="s">
        <v>969</v>
      </c>
      <c r="C343" s="761"/>
      <c r="D343" s="776" t="s">
        <v>970</v>
      </c>
      <c r="E343" s="762"/>
      <c r="F343" s="762"/>
      <c r="G343" s="762"/>
      <c r="H343" s="105" t="s">
        <v>144</v>
      </c>
      <c r="I343" s="758" t="s">
        <v>145</v>
      </c>
      <c r="J343" s="758"/>
      <c r="K343" s="758"/>
      <c r="L343" s="106"/>
      <c r="M343" s="105"/>
      <c r="N343" s="105"/>
      <c r="O343" s="105"/>
      <c r="P343" s="105"/>
      <c r="Q343" s="105"/>
    </row>
    <row r="344" spans="1:17" ht="13.5">
      <c r="A344" s="105"/>
      <c r="B344" s="761"/>
      <c r="C344" s="761"/>
      <c r="D344" s="762"/>
      <c r="E344" s="762"/>
      <c r="F344" s="762"/>
      <c r="G344" s="762"/>
      <c r="H344" s="107">
        <f>COUNTIF(N347:N352,"東近江市")</f>
        <v>0</v>
      </c>
      <c r="I344" s="756"/>
      <c r="J344" s="756"/>
      <c r="K344" s="756"/>
      <c r="L344" s="106"/>
      <c r="M344" s="105"/>
      <c r="N344" s="105"/>
      <c r="O344" s="105"/>
      <c r="P344" s="105"/>
      <c r="Q344" s="105"/>
    </row>
    <row r="345" spans="1:17" ht="13.5">
      <c r="A345" s="105"/>
      <c r="B345" s="109" t="s">
        <v>971</v>
      </c>
      <c r="C345" s="109"/>
      <c r="D345" s="104" t="s">
        <v>147</v>
      </c>
      <c r="E345" s="105"/>
      <c r="F345" s="106"/>
      <c r="G345" s="105"/>
      <c r="H345" s="105"/>
      <c r="I345" s="756">
        <f>H344/COUNTA(L347:L373)</f>
        <v>0</v>
      </c>
      <c r="J345" s="756"/>
      <c r="K345" s="756"/>
      <c r="L345" s="106"/>
      <c r="M345" s="105"/>
      <c r="N345" s="105"/>
      <c r="O345" s="105"/>
      <c r="P345" s="105"/>
      <c r="Q345" s="105"/>
    </row>
    <row r="346" spans="1:17" ht="13.5">
      <c r="A346" s="105"/>
      <c r="B346" s="757" t="s">
        <v>971</v>
      </c>
      <c r="C346" s="757"/>
      <c r="D346" s="105" t="s">
        <v>149</v>
      </c>
      <c r="E346" s="105"/>
      <c r="F346" s="106"/>
      <c r="G346" s="105"/>
      <c r="H346" s="105"/>
      <c r="I346" s="105"/>
      <c r="J346" s="110"/>
      <c r="K346" s="111">
        <f>IF(J346="","",(2012-J346))</f>
      </c>
      <c r="L346" s="106"/>
      <c r="M346" s="105"/>
      <c r="N346" s="105"/>
      <c r="O346" s="105"/>
      <c r="P346" s="105"/>
      <c r="Q346" s="105"/>
    </row>
    <row r="347" spans="1:17" ht="13.5">
      <c r="A347" s="103" t="s">
        <v>972</v>
      </c>
      <c r="B347" s="109" t="s">
        <v>572</v>
      </c>
      <c r="C347" s="109" t="s">
        <v>573</v>
      </c>
      <c r="D347" s="105" t="str">
        <f aca="true" t="shared" si="38" ref="D347:D352">$B$345</f>
        <v>Ｒ11</v>
      </c>
      <c r="E347" s="105"/>
      <c r="F347" s="106" t="str">
        <f aca="true" t="shared" si="39" ref="F347:F352">A347</f>
        <v>ら０１</v>
      </c>
      <c r="G347" s="105" t="str">
        <f aca="true" t="shared" si="40" ref="G347:G352">B347&amp;C347</f>
        <v>中嶋徹</v>
      </c>
      <c r="H347" s="117" t="str">
        <f aca="true" t="shared" si="41" ref="H347:H352">$B$345</f>
        <v>Ｒ11</v>
      </c>
      <c r="I347" s="117" t="s">
        <v>73</v>
      </c>
      <c r="J347" s="114">
        <v>1986</v>
      </c>
      <c r="K347" s="111">
        <f aca="true" t="shared" si="42" ref="K347:K352">IF(J347="","",(2023-J347))</f>
        <v>37</v>
      </c>
      <c r="L347" s="106" t="str">
        <f aca="true" t="shared" si="43" ref="L347:L352">IF(G347="","",IF(COUNTIF($G$1:$G$442,G347)&gt;1,"2重登録","OK"))</f>
        <v>OK</v>
      </c>
      <c r="M347" s="109" t="s">
        <v>265</v>
      </c>
      <c r="N347" s="105"/>
      <c r="O347" s="105"/>
      <c r="P347" s="105"/>
      <c r="Q347" s="105"/>
    </row>
    <row r="348" spans="1:17" ht="13.5">
      <c r="A348" s="103" t="s">
        <v>973</v>
      </c>
      <c r="B348" s="105" t="s">
        <v>974</v>
      </c>
      <c r="C348" s="105" t="s">
        <v>975</v>
      </c>
      <c r="D348" s="105" t="str">
        <f t="shared" si="38"/>
        <v>Ｒ11</v>
      </c>
      <c r="E348" s="105"/>
      <c r="F348" s="105" t="str">
        <f t="shared" si="39"/>
        <v>ら０２</v>
      </c>
      <c r="G348" s="105" t="str">
        <f t="shared" si="40"/>
        <v>猪師崇人</v>
      </c>
      <c r="H348" s="117" t="str">
        <f t="shared" si="41"/>
        <v>Ｒ11</v>
      </c>
      <c r="I348" s="117" t="s">
        <v>73</v>
      </c>
      <c r="J348" s="110">
        <v>1985</v>
      </c>
      <c r="K348" s="111">
        <f t="shared" si="42"/>
        <v>38</v>
      </c>
      <c r="L348" s="106" t="str">
        <f t="shared" si="43"/>
        <v>OK</v>
      </c>
      <c r="M348" s="109" t="s">
        <v>104</v>
      </c>
      <c r="N348" s="105"/>
      <c r="O348" s="105"/>
      <c r="P348" s="105"/>
      <c r="Q348" s="105"/>
    </row>
    <row r="349" spans="1:17" ht="13.5">
      <c r="A349" s="103" t="s">
        <v>976</v>
      </c>
      <c r="B349" s="109" t="s">
        <v>977</v>
      </c>
      <c r="C349" s="109" t="s">
        <v>978</v>
      </c>
      <c r="D349" s="105" t="str">
        <f t="shared" si="38"/>
        <v>Ｒ11</v>
      </c>
      <c r="E349" s="105"/>
      <c r="F349" s="106" t="str">
        <f t="shared" si="39"/>
        <v>ら０３</v>
      </c>
      <c r="G349" s="105" t="str">
        <f t="shared" si="40"/>
        <v>渡邊直洋</v>
      </c>
      <c r="H349" s="117" t="str">
        <f t="shared" si="41"/>
        <v>Ｒ11</v>
      </c>
      <c r="I349" s="117" t="s">
        <v>73</v>
      </c>
      <c r="J349" s="114">
        <v>1988</v>
      </c>
      <c r="K349" s="111">
        <f t="shared" si="42"/>
        <v>35</v>
      </c>
      <c r="L349" s="106" t="str">
        <f t="shared" si="43"/>
        <v>OK</v>
      </c>
      <c r="M349" s="109" t="s">
        <v>104</v>
      </c>
      <c r="N349" s="105"/>
      <c r="O349" s="105"/>
      <c r="P349" s="105"/>
      <c r="Q349" s="105"/>
    </row>
    <row r="350" spans="1:17" ht="13.5">
      <c r="A350" s="103" t="s">
        <v>979</v>
      </c>
      <c r="B350" s="109" t="s">
        <v>980</v>
      </c>
      <c r="C350" s="109" t="s">
        <v>981</v>
      </c>
      <c r="D350" s="105" t="str">
        <f t="shared" si="38"/>
        <v>Ｒ11</v>
      </c>
      <c r="E350" s="105"/>
      <c r="F350" s="106" t="str">
        <f t="shared" si="39"/>
        <v>ら０４</v>
      </c>
      <c r="G350" s="105" t="str">
        <f t="shared" si="40"/>
        <v>中島章太</v>
      </c>
      <c r="H350" s="117" t="str">
        <f t="shared" si="41"/>
        <v>Ｒ11</v>
      </c>
      <c r="I350" s="117" t="s">
        <v>73</v>
      </c>
      <c r="J350" s="114">
        <v>1989</v>
      </c>
      <c r="K350" s="111">
        <f t="shared" si="42"/>
        <v>34</v>
      </c>
      <c r="L350" s="106" t="str">
        <f t="shared" si="43"/>
        <v>OK</v>
      </c>
      <c r="M350" s="109" t="s">
        <v>104</v>
      </c>
      <c r="N350" s="105"/>
      <c r="O350" s="105"/>
      <c r="P350" s="105"/>
      <c r="Q350" s="105"/>
    </row>
    <row r="351" spans="1:17" ht="13.5">
      <c r="A351" s="103" t="s">
        <v>982</v>
      </c>
      <c r="B351" s="109" t="s">
        <v>983</v>
      </c>
      <c r="C351" s="109" t="s">
        <v>984</v>
      </c>
      <c r="D351" s="105" t="str">
        <f t="shared" si="38"/>
        <v>Ｒ11</v>
      </c>
      <c r="E351" s="105"/>
      <c r="F351" s="106" t="str">
        <f t="shared" si="39"/>
        <v>ら０５</v>
      </c>
      <c r="G351" s="105" t="str">
        <f t="shared" si="40"/>
        <v>織田修輔</v>
      </c>
      <c r="H351" s="117" t="str">
        <f t="shared" si="41"/>
        <v>Ｒ11</v>
      </c>
      <c r="I351" s="117" t="s">
        <v>73</v>
      </c>
      <c r="J351" s="114">
        <v>1987</v>
      </c>
      <c r="K351" s="111">
        <f t="shared" si="42"/>
        <v>36</v>
      </c>
      <c r="L351" s="106" t="str">
        <f t="shared" si="43"/>
        <v>OK</v>
      </c>
      <c r="M351" s="109" t="s">
        <v>104</v>
      </c>
      <c r="N351" s="105"/>
      <c r="O351" s="105"/>
      <c r="P351" s="105"/>
      <c r="Q351" s="105"/>
    </row>
    <row r="352" spans="1:17" ht="13.5">
      <c r="A352" s="103" t="s">
        <v>985</v>
      </c>
      <c r="B352" s="109" t="s">
        <v>986</v>
      </c>
      <c r="C352" s="109" t="s">
        <v>987</v>
      </c>
      <c r="D352" s="105" t="str">
        <f t="shared" si="38"/>
        <v>Ｒ11</v>
      </c>
      <c r="E352" s="105"/>
      <c r="F352" s="106" t="str">
        <f t="shared" si="39"/>
        <v>ら０６</v>
      </c>
      <c r="G352" s="105" t="str">
        <f t="shared" si="40"/>
        <v>徳光亮真</v>
      </c>
      <c r="H352" s="117" t="str">
        <f t="shared" si="41"/>
        <v>Ｒ11</v>
      </c>
      <c r="I352" s="117" t="s">
        <v>73</v>
      </c>
      <c r="J352" s="114">
        <v>1990</v>
      </c>
      <c r="K352" s="111">
        <f t="shared" si="42"/>
        <v>33</v>
      </c>
      <c r="L352" s="106" t="str">
        <f t="shared" si="43"/>
        <v>OK</v>
      </c>
      <c r="M352" s="109" t="s">
        <v>104</v>
      </c>
      <c r="N352" s="105"/>
      <c r="O352" s="105"/>
      <c r="P352" s="105"/>
      <c r="Q352" s="105"/>
    </row>
    <row r="353" spans="1:256" ht="13.5">
      <c r="A353" s="86"/>
      <c r="J353" s="71"/>
      <c r="L353" s="75"/>
      <c r="M353" s="72">
        <f>IF(H353="","",IF(COUNTIF($G$3:$G$612,H353)&gt;1,"2重登録","OK"))</f>
      </c>
      <c r="R353" s="71"/>
      <c r="S353" s="224"/>
      <c r="T353" s="224"/>
      <c r="U353" s="224"/>
      <c r="V353" s="224"/>
      <c r="W353" s="224"/>
      <c r="X353" s="224"/>
      <c r="Y353" s="224"/>
      <c r="Z353" s="224"/>
      <c r="AA353" s="224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3.5">
      <c r="A354" s="77" t="s">
        <v>646</v>
      </c>
      <c r="B354" s="168" t="s">
        <v>988</v>
      </c>
      <c r="C354" s="74" t="s">
        <v>989</v>
      </c>
      <c r="D354" s="71" t="s">
        <v>647</v>
      </c>
      <c r="F354" s="72" t="str">
        <f>A354</f>
        <v>こ０１</v>
      </c>
      <c r="G354" s="71" t="str">
        <f>B354&amp;C354</f>
        <v>征矢洋平</v>
      </c>
      <c r="H354" s="78" t="str">
        <f>D354</f>
        <v>個人登録</v>
      </c>
      <c r="I354" s="78" t="s">
        <v>73</v>
      </c>
      <c r="J354" s="79">
        <v>1974</v>
      </c>
      <c r="K354" s="76">
        <f>IF(J354="","",(2023-J354))</f>
        <v>49</v>
      </c>
      <c r="L354" s="72" t="str">
        <f>IF(G354="","",IF(COUNTIF($G$3:$G$363,G354)&gt;1,"2重登録","OK"))</f>
        <v>OK</v>
      </c>
      <c r="M354" s="80" t="s">
        <v>497</v>
      </c>
      <c r="R354" s="71"/>
      <c r="S354" s="224"/>
      <c r="T354" s="224"/>
      <c r="U354" s="224"/>
      <c r="V354" s="224"/>
      <c r="W354" s="224"/>
      <c r="X354" s="224"/>
      <c r="Y354" s="224"/>
      <c r="Z354" s="224"/>
      <c r="AA354" s="22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3.5">
      <c r="A355" s="77" t="s">
        <v>990</v>
      </c>
      <c r="B355" s="270" t="s">
        <v>991</v>
      </c>
      <c r="C355" s="271" t="s">
        <v>992</v>
      </c>
      <c r="D355" s="71" t="s">
        <v>647</v>
      </c>
      <c r="F355" s="106" t="str">
        <f>A355</f>
        <v>こ０２</v>
      </c>
      <c r="G355" s="272" t="str">
        <f>B355&amp;C355</f>
        <v>松原礼</v>
      </c>
      <c r="H355" s="78" t="str">
        <f>D355</f>
        <v>個人登録</v>
      </c>
      <c r="I355" s="273" t="s">
        <v>73</v>
      </c>
      <c r="J355" s="274">
        <v>1987</v>
      </c>
      <c r="K355" s="111">
        <f>IF(J355="","",(2020-J355))</f>
        <v>33</v>
      </c>
      <c r="L355" s="72" t="str">
        <f>IF(G355="","",IF(COUNTIF($G$3:$G$363,G355)&gt;1,"2重登録","OK"))</f>
        <v>OK</v>
      </c>
      <c r="M355" s="275" t="s">
        <v>497</v>
      </c>
      <c r="N355" s="272"/>
      <c r="O355" s="272"/>
      <c r="P355" s="272"/>
      <c r="Q355" s="272"/>
      <c r="R355" s="272"/>
      <c r="S355" s="272"/>
      <c r="T355" s="272"/>
      <c r="U355" s="272"/>
      <c r="V355" s="272"/>
      <c r="W355" s="272"/>
      <c r="X355" s="272"/>
      <c r="Y355" s="272"/>
      <c r="Z355" s="272"/>
      <c r="AA355" s="272"/>
      <c r="AB355" s="272"/>
      <c r="AC355" s="272"/>
      <c r="AD355" s="272"/>
      <c r="AE355" s="272"/>
      <c r="AF355" s="272"/>
      <c r="AG355" s="272"/>
      <c r="AH355" s="272"/>
      <c r="AI355" s="272"/>
      <c r="AJ355" s="272"/>
      <c r="AK355" s="272"/>
      <c r="AL355" s="272"/>
      <c r="AM355" s="272"/>
      <c r="AN355" s="272"/>
      <c r="AO355" s="272"/>
      <c r="AP355" s="272"/>
      <c r="AQ355" s="272"/>
      <c r="AR355" s="272"/>
      <c r="AS355" s="272"/>
      <c r="AT355" s="272"/>
      <c r="AU355" s="272"/>
      <c r="AV355" s="272"/>
      <c r="AW355" s="272"/>
      <c r="AX355" s="272"/>
      <c r="AY355" s="272"/>
      <c r="AZ355" s="272"/>
      <c r="BA355" s="272"/>
      <c r="BB355" s="272"/>
      <c r="BC355" s="272"/>
      <c r="BD355" s="272"/>
      <c r="BE355" s="272"/>
      <c r="BF355" s="272"/>
      <c r="BG355" s="272"/>
      <c r="BH355" s="272"/>
      <c r="BI355" s="272"/>
      <c r="BJ355" s="272"/>
      <c r="BK355" s="272"/>
      <c r="BL355" s="272"/>
      <c r="BM355" s="272"/>
      <c r="BN355" s="272"/>
      <c r="BO355" s="272"/>
      <c r="BP355" s="272"/>
      <c r="BQ355" s="272"/>
      <c r="BR355" s="272"/>
      <c r="BS355" s="272"/>
      <c r="BT355" s="272"/>
      <c r="BU355" s="272"/>
      <c r="BV355" s="272"/>
      <c r="BW355" s="272"/>
      <c r="BX355" s="272"/>
      <c r="BY355" s="272"/>
      <c r="BZ355" s="272"/>
      <c r="CA355" s="272"/>
      <c r="CB355" s="272"/>
      <c r="CC355" s="272"/>
      <c r="CD355" s="272"/>
      <c r="CE355" s="272"/>
      <c r="CF355" s="272"/>
      <c r="CG355" s="272"/>
      <c r="CH355" s="272"/>
      <c r="CI355" s="272"/>
      <c r="CJ355" s="272"/>
      <c r="CK355" s="272"/>
      <c r="CL355" s="272"/>
      <c r="CM355" s="272"/>
      <c r="CN355" s="272"/>
      <c r="CO355" s="272"/>
      <c r="CP355" s="272"/>
      <c r="CQ355" s="272"/>
      <c r="CR355" s="272"/>
      <c r="CS355" s="272"/>
      <c r="CT355" s="272"/>
      <c r="CU355" s="272"/>
      <c r="CV355" s="272"/>
      <c r="CW355" s="272"/>
      <c r="CX355" s="272"/>
      <c r="CY355" s="272"/>
      <c r="CZ355" s="272"/>
      <c r="DA355" s="272"/>
      <c r="DB355" s="272"/>
      <c r="DC355" s="272"/>
      <c r="DD355" s="272"/>
      <c r="DE355" s="272"/>
      <c r="DF355" s="272"/>
      <c r="DG355" s="272"/>
      <c r="DH355" s="272"/>
      <c r="DI355" s="272"/>
      <c r="DJ355" s="272"/>
      <c r="DK355" s="272"/>
      <c r="DL355" s="272"/>
      <c r="DM355" s="272"/>
      <c r="DN355" s="272"/>
      <c r="DO355" s="272"/>
      <c r="DP355" s="272"/>
      <c r="DQ355" s="272"/>
      <c r="DR355" s="272"/>
      <c r="DS355" s="272"/>
      <c r="DT355" s="272"/>
      <c r="DU355" s="272"/>
      <c r="DV355" s="272"/>
      <c r="DW355" s="272"/>
      <c r="DX355" s="272"/>
      <c r="DY355" s="272"/>
      <c r="DZ355" s="272"/>
      <c r="EA355" s="272"/>
      <c r="EB355" s="272"/>
      <c r="EC355" s="272"/>
      <c r="ED355" s="272"/>
      <c r="EE355" s="272"/>
      <c r="EF355" s="272"/>
      <c r="EG355" s="272"/>
      <c r="EH355" s="272"/>
      <c r="EI355" s="272"/>
      <c r="EJ355" s="272"/>
      <c r="EK355" s="272"/>
      <c r="EL355" s="272"/>
      <c r="EM355" s="272"/>
      <c r="EN355" s="272"/>
      <c r="EO355" s="272"/>
      <c r="EP355" s="272"/>
      <c r="EQ355" s="272"/>
      <c r="ER355" s="272"/>
      <c r="ES355" s="272"/>
      <c r="ET355" s="272"/>
      <c r="EU355" s="272"/>
      <c r="EV355" s="272"/>
      <c r="EW355" s="272"/>
      <c r="EX355" s="272"/>
      <c r="EY355" s="272"/>
      <c r="EZ355" s="272"/>
      <c r="FA355" s="272"/>
      <c r="FB355" s="272"/>
      <c r="FC355" s="272"/>
      <c r="FD355" s="272"/>
      <c r="FE355" s="272"/>
      <c r="FF355" s="272"/>
      <c r="FG355" s="272"/>
      <c r="FH355" s="272"/>
      <c r="FI355" s="272"/>
      <c r="FJ355" s="272"/>
      <c r="FK355" s="272"/>
      <c r="FL355" s="272"/>
      <c r="FM355" s="272"/>
      <c r="FN355" s="272"/>
      <c r="FO355" s="272"/>
      <c r="FP355" s="272"/>
      <c r="FQ355" s="272"/>
      <c r="FR355" s="272"/>
      <c r="FS355" s="272"/>
      <c r="FT355" s="272"/>
      <c r="FU355" s="272"/>
      <c r="FV355" s="272"/>
      <c r="FW355" s="272"/>
      <c r="FX355" s="272"/>
      <c r="FY355" s="272"/>
      <c r="FZ355" s="272"/>
      <c r="GA355" s="272"/>
      <c r="GB355" s="272"/>
      <c r="GC355" s="272"/>
      <c r="GD355" s="272"/>
      <c r="GE355" s="272"/>
      <c r="GF355" s="272"/>
      <c r="GG355" s="272"/>
      <c r="GH355" s="272"/>
      <c r="GI355" s="272"/>
      <c r="GJ355" s="272"/>
      <c r="GK355" s="272"/>
      <c r="GL355" s="272"/>
      <c r="GM355" s="272"/>
      <c r="GN355" s="272"/>
      <c r="GO355" s="272"/>
      <c r="GP355" s="272"/>
      <c r="GQ355" s="272"/>
      <c r="GR355" s="272"/>
      <c r="GS355" s="272"/>
      <c r="GT355" s="272"/>
      <c r="GU355" s="272"/>
      <c r="GV355" s="272"/>
      <c r="GW355" s="272"/>
      <c r="GX355" s="272"/>
      <c r="GY355" s="272"/>
      <c r="GZ355" s="272"/>
      <c r="HA355" s="272"/>
      <c r="HB355" s="272"/>
      <c r="HC355" s="272"/>
      <c r="HD355" s="272"/>
      <c r="HE355" s="272"/>
      <c r="HF355" s="272"/>
      <c r="HG355" s="272"/>
      <c r="HH355" s="272"/>
      <c r="HI355" s="272"/>
      <c r="HJ355" s="272"/>
      <c r="HK355" s="272"/>
      <c r="HL355" s="272"/>
      <c r="HM355" s="272"/>
      <c r="HN355" s="272"/>
      <c r="HO355" s="272"/>
      <c r="HP355" s="272"/>
      <c r="HQ355" s="272"/>
      <c r="HR355" s="272"/>
      <c r="HS355" s="272"/>
      <c r="HT355" s="272"/>
      <c r="HU355" s="272"/>
      <c r="HV355" s="272"/>
      <c r="HW355" s="272"/>
      <c r="HX355" s="272"/>
      <c r="HY355" s="272"/>
      <c r="HZ355" s="272"/>
      <c r="IA355" s="272"/>
      <c r="IB355" s="272"/>
      <c r="IC355" s="272"/>
      <c r="ID355" s="272"/>
      <c r="IE355" s="272"/>
      <c r="IF355" s="272"/>
      <c r="IG355" s="272"/>
      <c r="IH355" s="272"/>
      <c r="II355" s="272"/>
      <c r="IJ355" s="272"/>
      <c r="IK355" s="272"/>
      <c r="IL355" s="272"/>
      <c r="IM355" s="272"/>
      <c r="IN355" s="272"/>
      <c r="IO355" s="272"/>
      <c r="IP355" s="272"/>
      <c r="IQ355" s="272"/>
      <c r="IR355" s="272"/>
      <c r="IS355" s="272"/>
      <c r="IT355" s="272"/>
      <c r="IU355" s="272"/>
      <c r="IV355" s="272"/>
    </row>
    <row r="356" spans="1:17" ht="13.5">
      <c r="A356" s="77" t="s">
        <v>993</v>
      </c>
      <c r="B356" s="276" t="s">
        <v>115</v>
      </c>
      <c r="C356" s="277" t="s">
        <v>994</v>
      </c>
      <c r="D356" s="71" t="s">
        <v>647</v>
      </c>
      <c r="F356" s="106" t="str">
        <f>A356</f>
        <v>こ０３</v>
      </c>
      <c r="G356" s="105" t="str">
        <f>B356&amp;C356</f>
        <v>山田直八</v>
      </c>
      <c r="H356" s="78" t="str">
        <f>D356</f>
        <v>個人登録</v>
      </c>
      <c r="I356" s="117" t="s">
        <v>73</v>
      </c>
      <c r="J356" s="114">
        <v>1972</v>
      </c>
      <c r="K356" s="111">
        <f>IF(J356="","",(2020-J356))</f>
        <v>48</v>
      </c>
      <c r="L356" s="72" t="str">
        <f>IF(G356="","",IF(COUNTIF($G$3:$G$363,G356)&gt;1,"2重登録","OK"))</f>
        <v>OK</v>
      </c>
      <c r="M356" s="128" t="s">
        <v>375</v>
      </c>
      <c r="N356" s="105"/>
      <c r="O356" s="105"/>
      <c r="P356" s="105"/>
      <c r="Q356" s="105"/>
    </row>
    <row r="357" spans="1:256" ht="13.5">
      <c r="A357" s="86" t="s">
        <v>649</v>
      </c>
      <c r="B357" s="105"/>
      <c r="C357" s="105"/>
      <c r="D357" s="105"/>
      <c r="E357" s="105"/>
      <c r="F357" s="167"/>
      <c r="G357" s="105"/>
      <c r="H357" s="105"/>
      <c r="I357" s="121"/>
      <c r="J357" s="110"/>
      <c r="K357" s="171"/>
      <c r="L357" s="106"/>
      <c r="M357" s="120"/>
      <c r="N357" s="105"/>
      <c r="O357" s="105"/>
      <c r="P357" s="105"/>
      <c r="Q357" s="105"/>
      <c r="R357" s="224"/>
      <c r="S357" s="224"/>
      <c r="T357" s="224"/>
      <c r="U357" s="224"/>
      <c r="V357" s="224"/>
      <c r="W357" s="224"/>
      <c r="X357" s="224"/>
      <c r="Y357" s="224"/>
      <c r="Z357" s="224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13.5">
      <c r="A358" s="86" t="s">
        <v>650</v>
      </c>
      <c r="B358" s="105"/>
      <c r="C358" s="105"/>
      <c r="D358" s="105"/>
      <c r="E358" s="105"/>
      <c r="F358" s="167"/>
      <c r="G358" s="105"/>
      <c r="H358" s="105"/>
      <c r="I358" s="122"/>
      <c r="J358" s="110"/>
      <c r="K358" s="171"/>
      <c r="L358" s="106"/>
      <c r="M358" s="105"/>
      <c r="N358" s="105"/>
      <c r="O358" s="68"/>
      <c r="P358" s="105"/>
      <c r="Q358" s="105"/>
      <c r="R358" s="224"/>
      <c r="S358" s="224"/>
      <c r="T358" s="224"/>
      <c r="U358" s="224"/>
      <c r="V358" s="224"/>
      <c r="W358" s="224"/>
      <c r="X358" s="224"/>
      <c r="Y358" s="224"/>
      <c r="Z358" s="224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13.5">
      <c r="A359" s="86"/>
      <c r="B359" s="168"/>
      <c r="C359" s="74"/>
      <c r="F359" s="169"/>
      <c r="I359" s="88"/>
      <c r="J359" s="79"/>
      <c r="K359" s="170"/>
      <c r="L359" s="72"/>
      <c r="R359" s="224"/>
      <c r="S359" s="224"/>
      <c r="T359" s="224"/>
      <c r="U359" s="224"/>
      <c r="V359" s="224"/>
      <c r="W359" s="224"/>
      <c r="X359" s="224"/>
      <c r="Y359" s="224"/>
      <c r="Z359" s="224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2:256" ht="13.5">
      <c r="B360" s="168"/>
      <c r="C360" s="172"/>
      <c r="F360" s="169"/>
      <c r="H360" s="78"/>
      <c r="I360" s="78"/>
      <c r="J360" s="79"/>
      <c r="K360" s="76"/>
      <c r="L360" s="72"/>
      <c r="M360" s="87"/>
      <c r="R360" s="224"/>
      <c r="S360" s="224"/>
      <c r="T360" s="224"/>
      <c r="U360" s="224"/>
      <c r="V360" s="224"/>
      <c r="W360" s="224"/>
      <c r="X360" s="224"/>
      <c r="Y360" s="224"/>
      <c r="Z360" s="224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6:256" ht="13.5">
      <c r="F361" s="169"/>
      <c r="I361" s="85"/>
      <c r="K361" s="170"/>
      <c r="L361" s="72"/>
      <c r="O361" s="135"/>
      <c r="R361" s="224"/>
      <c r="S361" s="224"/>
      <c r="T361" s="224"/>
      <c r="U361" s="224"/>
      <c r="V361" s="224"/>
      <c r="W361" s="224"/>
      <c r="X361" s="224"/>
      <c r="Y361" s="224"/>
      <c r="Z361" s="224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2:256" ht="13.5">
      <c r="B362" s="173"/>
      <c r="C362" s="174"/>
      <c r="E362" s="175"/>
      <c r="F362" s="169"/>
      <c r="G362" s="175"/>
      <c r="I362" s="176"/>
      <c r="J362" s="177"/>
      <c r="K362" s="178"/>
      <c r="L362" s="72"/>
      <c r="M362" s="175"/>
      <c r="N362" s="175"/>
      <c r="O362" s="175"/>
      <c r="R362" s="224"/>
      <c r="S362" s="224"/>
      <c r="T362" s="224"/>
      <c r="U362" s="224"/>
      <c r="V362" s="224"/>
      <c r="W362" s="224"/>
      <c r="X362" s="224"/>
      <c r="Y362" s="224"/>
      <c r="Z362" s="224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9:256" ht="13.5">
      <c r="I363" s="85"/>
      <c r="K363" s="170"/>
      <c r="L363" s="72"/>
      <c r="O363" s="135"/>
      <c r="P363" s="175"/>
      <c r="Q363" s="175"/>
      <c r="R363" s="224"/>
      <c r="S363" s="224"/>
      <c r="T363" s="224"/>
      <c r="U363" s="224"/>
      <c r="V363" s="224"/>
      <c r="W363" s="224"/>
      <c r="X363" s="224"/>
      <c r="Y363" s="224"/>
      <c r="Z363" s="224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3.5">
      <c r="A364" s="179"/>
      <c r="B364" s="181"/>
      <c r="C364" s="777">
        <f>RIGHT(A188,2)+RIGHT(A36,2)+RIGHT(A352,2)+RIGHT(A73,2)+RIGHT(A234,2)+RIGHT(A339,2)+RIGHT(A266,2)+RIGHT(A153,2)+RIGHT(A108,2)+RIGHT(A356,2)</f>
        <v>266</v>
      </c>
      <c r="D364" s="777"/>
      <c r="E364" s="777"/>
      <c r="F364" s="72"/>
      <c r="G364" s="778">
        <f>H42+$G$239+$G$295+$H$115+G166+$H$2+H78+$H$344</f>
        <v>35</v>
      </c>
      <c r="H364" s="778"/>
      <c r="L364" s="72"/>
      <c r="N364" s="135"/>
      <c r="O364" s="135"/>
      <c r="P364" s="135"/>
      <c r="Q364" s="135"/>
      <c r="R364" s="224"/>
      <c r="S364" s="224"/>
      <c r="T364" s="224"/>
      <c r="U364" s="224"/>
      <c r="V364" s="224"/>
      <c r="W364" s="224"/>
      <c r="X364" s="224"/>
      <c r="Y364" s="224"/>
      <c r="Z364" s="22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2:256" ht="13.5">
      <c r="B365" s="181"/>
      <c r="C365" s="777"/>
      <c r="D365" s="777"/>
      <c r="E365" s="777"/>
      <c r="F365" s="72"/>
      <c r="G365" s="778"/>
      <c r="H365" s="778"/>
      <c r="N365" s="135"/>
      <c r="O365" s="135"/>
      <c r="P365" s="135"/>
      <c r="Q365" s="135"/>
      <c r="R365" s="224"/>
      <c r="S365" s="224"/>
      <c r="T365" s="224"/>
      <c r="U365" s="224"/>
      <c r="V365" s="224"/>
      <c r="W365" s="224"/>
      <c r="X365" s="224"/>
      <c r="Y365" s="224"/>
      <c r="Z365" s="224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3:256" ht="13.5">
      <c r="C366" s="71" t="s">
        <v>651</v>
      </c>
      <c r="G366" s="123"/>
      <c r="H366" s="123"/>
      <c r="N366" s="135"/>
      <c r="O366" s="135"/>
      <c r="P366" s="135"/>
      <c r="Q366" s="135"/>
      <c r="R366" s="224"/>
      <c r="S366" s="224"/>
      <c r="T366" s="224"/>
      <c r="U366" s="224"/>
      <c r="V366" s="224"/>
      <c r="W366" s="224"/>
      <c r="X366" s="224"/>
      <c r="Y366" s="224"/>
      <c r="Z366" s="224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4:256" ht="13.5">
      <c r="D367" s="779"/>
      <c r="G367" s="780" t="s">
        <v>652</v>
      </c>
      <c r="H367" s="780"/>
      <c r="N367" s="135"/>
      <c r="O367" s="135"/>
      <c r="P367" s="135"/>
      <c r="Q367" s="135"/>
      <c r="R367" s="224"/>
      <c r="S367" s="224"/>
      <c r="T367" s="224"/>
      <c r="U367" s="224"/>
      <c r="V367" s="224"/>
      <c r="W367" s="224"/>
      <c r="X367" s="224"/>
      <c r="Y367" s="224"/>
      <c r="Z367" s="224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3:256" ht="13.5">
      <c r="C368" s="779"/>
      <c r="D368" s="779"/>
      <c r="G368" s="780"/>
      <c r="H368" s="780"/>
      <c r="N368" s="135"/>
      <c r="O368" s="135"/>
      <c r="P368" s="135"/>
      <c r="Q368" s="135"/>
      <c r="R368" s="224"/>
      <c r="S368" s="224"/>
      <c r="T368" s="224"/>
      <c r="U368" s="224"/>
      <c r="V368" s="224"/>
      <c r="W368" s="224"/>
      <c r="X368" s="224"/>
      <c r="Y368" s="224"/>
      <c r="Z368" s="224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3:256" ht="13.5">
      <c r="C369" s="779"/>
      <c r="G369" s="781">
        <f>$G$364/$C$364</f>
        <v>0.13157894736842105</v>
      </c>
      <c r="H369" s="781"/>
      <c r="N369" s="135"/>
      <c r="O369" s="135"/>
      <c r="P369" s="135"/>
      <c r="Q369" s="135"/>
      <c r="R369" s="224"/>
      <c r="S369" s="224"/>
      <c r="T369" s="224"/>
      <c r="U369" s="224"/>
      <c r="V369" s="224"/>
      <c r="W369" s="224"/>
      <c r="X369" s="224"/>
      <c r="Y369" s="224"/>
      <c r="Z369" s="224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7:256" ht="13.5">
      <c r="G370" s="781"/>
      <c r="H370" s="781"/>
      <c r="N370" s="135"/>
      <c r="O370" s="135"/>
      <c r="P370" s="135"/>
      <c r="Q370" s="135"/>
      <c r="R370" s="224"/>
      <c r="S370" s="224"/>
      <c r="T370" s="224"/>
      <c r="U370" s="224"/>
      <c r="V370" s="224"/>
      <c r="W370" s="224"/>
      <c r="X370" s="224"/>
      <c r="Y370" s="224"/>
      <c r="Z370" s="224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3:256" ht="13.5">
      <c r="C371" s="180"/>
      <c r="N371" s="135"/>
      <c r="P371" s="135"/>
      <c r="Q371" s="135"/>
      <c r="R371" s="224"/>
      <c r="S371" s="224"/>
      <c r="T371" s="224"/>
      <c r="U371" s="224"/>
      <c r="V371" s="224"/>
      <c r="W371" s="224"/>
      <c r="X371" s="224"/>
      <c r="Y371" s="224"/>
      <c r="Z371" s="224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4:256" ht="13.5">
      <c r="N372" s="135"/>
      <c r="P372" s="135"/>
      <c r="Q372" s="135"/>
      <c r="R372" s="224"/>
      <c r="S372" s="224"/>
      <c r="T372" s="224"/>
      <c r="U372" s="224"/>
      <c r="V372" s="224"/>
      <c r="W372" s="224"/>
      <c r="X372" s="224"/>
      <c r="Y372" s="224"/>
      <c r="Z372" s="224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8:256" ht="13.5">
      <c r="R373" s="224"/>
      <c r="S373" s="224"/>
      <c r="T373" s="224"/>
      <c r="U373" s="224"/>
      <c r="V373" s="224"/>
      <c r="W373" s="224"/>
      <c r="X373" s="224"/>
      <c r="Y373" s="224"/>
      <c r="Z373" s="224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8:256" ht="13.5">
      <c r="R374" s="224"/>
      <c r="S374" s="224"/>
      <c r="T374" s="224"/>
      <c r="U374" s="224"/>
      <c r="V374" s="224"/>
      <c r="W374" s="224"/>
      <c r="X374" s="224"/>
      <c r="Y374" s="224"/>
      <c r="Z374" s="22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8:256" ht="13.5"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8:256" ht="13.5"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8:256" ht="13.5"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8:256" ht="13.5">
      <c r="R378" s="224"/>
      <c r="S378" s="224"/>
      <c r="T378" s="224"/>
      <c r="U378" s="224"/>
      <c r="V378" s="224"/>
      <c r="W378" s="224"/>
      <c r="X378" s="224"/>
      <c r="Y378" s="224"/>
      <c r="Z378" s="224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8:256" ht="13.5">
      <c r="H379" s="75"/>
      <c r="I379" s="75"/>
      <c r="J379" s="71"/>
      <c r="K379" s="71"/>
      <c r="P379" s="224"/>
      <c r="Q379" s="224"/>
      <c r="R379" s="224"/>
      <c r="S379" s="224"/>
      <c r="T379" s="224"/>
      <c r="U379" s="224"/>
      <c r="V379" s="224"/>
      <c r="W379" s="224"/>
      <c r="X379" s="224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8:17" ht="13.5">
      <c r="H380" s="75"/>
      <c r="I380" s="75"/>
      <c r="J380" s="71"/>
      <c r="K380" s="71"/>
      <c r="P380" s="105"/>
      <c r="Q380" s="105"/>
    </row>
    <row r="381" spans="8:256" ht="13.5">
      <c r="H381" s="75"/>
      <c r="I381" s="75"/>
      <c r="J381" s="71"/>
      <c r="K381" s="71"/>
      <c r="P381" s="186"/>
      <c r="Q381" s="186"/>
      <c r="R381" s="186"/>
      <c r="S381" s="186"/>
      <c r="T381" s="186"/>
      <c r="U381" s="186"/>
      <c r="V381" s="186"/>
      <c r="W381" s="186"/>
      <c r="X381" s="186"/>
      <c r="Y381" s="186"/>
      <c r="Z381" s="186"/>
      <c r="AA381" s="186"/>
      <c r="AB381" s="186"/>
      <c r="AC381" s="186"/>
      <c r="AD381" s="186"/>
      <c r="AE381" s="186"/>
      <c r="AF381" s="186"/>
      <c r="AG381" s="186"/>
      <c r="AH381" s="186"/>
      <c r="AI381" s="186"/>
      <c r="AJ381" s="186"/>
      <c r="AK381" s="186"/>
      <c r="AL381" s="186"/>
      <c r="AM381" s="186"/>
      <c r="AN381" s="186"/>
      <c r="AO381" s="186"/>
      <c r="AP381" s="186"/>
      <c r="AQ381" s="186"/>
      <c r="AR381" s="186"/>
      <c r="AS381" s="186"/>
      <c r="AT381" s="186"/>
      <c r="AU381" s="186"/>
      <c r="AV381" s="186"/>
      <c r="AW381" s="186"/>
      <c r="AX381" s="186"/>
      <c r="AY381" s="186"/>
      <c r="AZ381" s="186"/>
      <c r="BA381" s="186"/>
      <c r="BB381" s="186"/>
      <c r="BC381" s="186"/>
      <c r="BD381" s="186"/>
      <c r="BE381" s="186"/>
      <c r="BF381" s="186"/>
      <c r="BG381" s="186"/>
      <c r="BH381" s="186"/>
      <c r="BI381" s="186"/>
      <c r="BJ381" s="186"/>
      <c r="BK381" s="186"/>
      <c r="BL381" s="186"/>
      <c r="BM381" s="186"/>
      <c r="BN381" s="186"/>
      <c r="BO381" s="186"/>
      <c r="BP381" s="186"/>
      <c r="BQ381" s="186"/>
      <c r="BR381" s="186"/>
      <c r="BS381" s="186"/>
      <c r="BT381" s="186"/>
      <c r="BU381" s="186"/>
      <c r="BV381" s="186"/>
      <c r="BW381" s="186"/>
      <c r="BX381" s="186"/>
      <c r="BY381" s="186"/>
      <c r="BZ381" s="186"/>
      <c r="CA381" s="186"/>
      <c r="CB381" s="186"/>
      <c r="CC381" s="186"/>
      <c r="CD381" s="186"/>
      <c r="CE381" s="186"/>
      <c r="CF381" s="186"/>
      <c r="CG381" s="186"/>
      <c r="CH381" s="186"/>
      <c r="CI381" s="186"/>
      <c r="CJ381" s="186"/>
      <c r="CK381" s="186"/>
      <c r="CL381" s="186"/>
      <c r="CM381" s="186"/>
      <c r="CN381" s="186"/>
      <c r="CO381" s="186"/>
      <c r="CP381" s="186"/>
      <c r="CQ381" s="186"/>
      <c r="CR381" s="186"/>
      <c r="CS381" s="186"/>
      <c r="CT381" s="186"/>
      <c r="CU381" s="186"/>
      <c r="CV381" s="186"/>
      <c r="CW381" s="186"/>
      <c r="CX381" s="186"/>
      <c r="CY381" s="186"/>
      <c r="CZ381" s="186"/>
      <c r="DA381" s="186"/>
      <c r="DB381" s="186"/>
      <c r="DC381" s="186"/>
      <c r="DD381" s="186"/>
      <c r="DE381" s="186"/>
      <c r="DF381" s="186"/>
      <c r="DG381" s="186"/>
      <c r="DH381" s="186"/>
      <c r="DI381" s="186"/>
      <c r="DJ381" s="186"/>
      <c r="DK381" s="186"/>
      <c r="DL381" s="186"/>
      <c r="DM381" s="186"/>
      <c r="DN381" s="186"/>
      <c r="DO381" s="186"/>
      <c r="DP381" s="186"/>
      <c r="DQ381" s="186"/>
      <c r="DR381" s="186"/>
      <c r="DS381" s="186"/>
      <c r="DT381" s="186"/>
      <c r="DU381" s="186"/>
      <c r="DV381" s="186"/>
      <c r="DW381" s="186"/>
      <c r="DX381" s="186"/>
      <c r="DY381" s="186"/>
      <c r="DZ381" s="186"/>
      <c r="EA381" s="186"/>
      <c r="EB381" s="186"/>
      <c r="EC381" s="186"/>
      <c r="ED381" s="186"/>
      <c r="EE381" s="186"/>
      <c r="EF381" s="186"/>
      <c r="EG381" s="186"/>
      <c r="EH381" s="186"/>
      <c r="EI381" s="186"/>
      <c r="EJ381" s="186"/>
      <c r="EK381" s="186"/>
      <c r="EL381" s="186"/>
      <c r="EM381" s="186"/>
      <c r="EN381" s="186"/>
      <c r="EO381" s="186"/>
      <c r="EP381" s="186"/>
      <c r="EQ381" s="186"/>
      <c r="ER381" s="186"/>
      <c r="ES381" s="186"/>
      <c r="ET381" s="186"/>
      <c r="EU381" s="186"/>
      <c r="EV381" s="186"/>
      <c r="EW381" s="186"/>
      <c r="EX381" s="186"/>
      <c r="EY381" s="186"/>
      <c r="EZ381" s="186"/>
      <c r="FA381" s="186"/>
      <c r="FB381" s="186"/>
      <c r="FC381" s="186"/>
      <c r="FD381" s="186"/>
      <c r="FE381" s="186"/>
      <c r="FF381" s="186"/>
      <c r="FG381" s="186"/>
      <c r="FH381" s="186"/>
      <c r="FI381" s="186"/>
      <c r="FJ381" s="186"/>
      <c r="FK381" s="186"/>
      <c r="FL381" s="186"/>
      <c r="FM381" s="186"/>
      <c r="FN381" s="186"/>
      <c r="FO381" s="186"/>
      <c r="FP381" s="186"/>
      <c r="FQ381" s="186"/>
      <c r="FR381" s="186"/>
      <c r="FS381" s="186"/>
      <c r="FT381" s="186"/>
      <c r="FU381" s="186"/>
      <c r="FV381" s="186"/>
      <c r="FW381" s="186"/>
      <c r="FX381" s="186"/>
      <c r="FY381" s="186"/>
      <c r="FZ381" s="186"/>
      <c r="GA381" s="186"/>
      <c r="GB381" s="186"/>
      <c r="GC381" s="186"/>
      <c r="GD381" s="186"/>
      <c r="GE381" s="186"/>
      <c r="GF381" s="186"/>
      <c r="GG381" s="186"/>
      <c r="GH381" s="186"/>
      <c r="GI381" s="186"/>
      <c r="GJ381" s="186"/>
      <c r="GK381" s="186"/>
      <c r="GL381" s="186"/>
      <c r="GM381" s="186"/>
      <c r="GN381" s="186"/>
      <c r="GO381" s="186"/>
      <c r="GP381" s="186"/>
      <c r="GQ381" s="186"/>
      <c r="GR381" s="186"/>
      <c r="GS381" s="186"/>
      <c r="GT381" s="186"/>
      <c r="GU381" s="186"/>
      <c r="GV381" s="186"/>
      <c r="GW381" s="186"/>
      <c r="GX381" s="186"/>
      <c r="GY381" s="186"/>
      <c r="GZ381" s="186"/>
      <c r="HA381" s="186"/>
      <c r="HB381" s="186"/>
      <c r="HC381" s="186"/>
      <c r="HD381" s="186"/>
      <c r="HE381" s="186"/>
      <c r="HF381" s="186"/>
      <c r="HG381" s="186"/>
      <c r="HH381" s="186"/>
      <c r="HI381" s="186"/>
      <c r="HJ381" s="186"/>
      <c r="HK381" s="186"/>
      <c r="HL381" s="186"/>
      <c r="HM381" s="186"/>
      <c r="HN381" s="186"/>
      <c r="HO381" s="186"/>
      <c r="HP381" s="186"/>
      <c r="HQ381" s="186"/>
      <c r="HR381" s="186"/>
      <c r="HS381" s="186"/>
      <c r="HT381" s="186"/>
      <c r="HU381" s="186"/>
      <c r="HV381" s="186"/>
      <c r="HW381" s="186"/>
      <c r="HX381" s="186"/>
      <c r="HY381" s="186"/>
      <c r="HZ381" s="186"/>
      <c r="IA381" s="186"/>
      <c r="IB381" s="186"/>
      <c r="IC381" s="186"/>
      <c r="ID381" s="186"/>
      <c r="IE381" s="186"/>
      <c r="IF381" s="186"/>
      <c r="IG381" s="186"/>
      <c r="IH381" s="186"/>
      <c r="II381" s="186"/>
      <c r="IJ381" s="186"/>
      <c r="IK381" s="186"/>
      <c r="IL381" s="186"/>
      <c r="IM381" s="186"/>
      <c r="IN381" s="186"/>
      <c r="IO381" s="186"/>
      <c r="IP381" s="186"/>
      <c r="IQ381" s="186"/>
      <c r="IR381" s="186"/>
      <c r="IS381" s="186"/>
      <c r="IT381" s="186"/>
      <c r="IU381" s="186"/>
      <c r="IV381" s="186"/>
    </row>
    <row r="382" spans="8:256" ht="13.5">
      <c r="H382" s="75"/>
      <c r="I382" s="75"/>
      <c r="J382" s="71"/>
      <c r="K382" s="71"/>
      <c r="P382" s="186"/>
      <c r="Q382" s="186"/>
      <c r="R382" s="186"/>
      <c r="S382" s="186"/>
      <c r="T382" s="186"/>
      <c r="U382" s="186"/>
      <c r="V382" s="186"/>
      <c r="W382" s="186"/>
      <c r="X382" s="186"/>
      <c r="Y382" s="186"/>
      <c r="Z382" s="186"/>
      <c r="AA382" s="186"/>
      <c r="AB382" s="186"/>
      <c r="AC382" s="186"/>
      <c r="AD382" s="186"/>
      <c r="AE382" s="186"/>
      <c r="AF382" s="186"/>
      <c r="AG382" s="186"/>
      <c r="AH382" s="186"/>
      <c r="AI382" s="186"/>
      <c r="AJ382" s="186"/>
      <c r="AK382" s="186"/>
      <c r="AL382" s="186"/>
      <c r="AM382" s="186"/>
      <c r="AN382" s="186"/>
      <c r="AO382" s="186"/>
      <c r="AP382" s="186"/>
      <c r="AQ382" s="186"/>
      <c r="AR382" s="186"/>
      <c r="AS382" s="186"/>
      <c r="AT382" s="186"/>
      <c r="AU382" s="186"/>
      <c r="AV382" s="186"/>
      <c r="AW382" s="186"/>
      <c r="AX382" s="186"/>
      <c r="AY382" s="186"/>
      <c r="AZ382" s="186"/>
      <c r="BA382" s="186"/>
      <c r="BB382" s="186"/>
      <c r="BC382" s="186"/>
      <c r="BD382" s="186"/>
      <c r="BE382" s="186"/>
      <c r="BF382" s="186"/>
      <c r="BG382" s="186"/>
      <c r="BH382" s="186"/>
      <c r="BI382" s="186"/>
      <c r="BJ382" s="186"/>
      <c r="BK382" s="186"/>
      <c r="BL382" s="186"/>
      <c r="BM382" s="186"/>
      <c r="BN382" s="186"/>
      <c r="BO382" s="186"/>
      <c r="BP382" s="186"/>
      <c r="BQ382" s="186"/>
      <c r="BR382" s="186"/>
      <c r="BS382" s="186"/>
      <c r="BT382" s="186"/>
      <c r="BU382" s="186"/>
      <c r="BV382" s="186"/>
      <c r="BW382" s="186"/>
      <c r="BX382" s="186"/>
      <c r="BY382" s="186"/>
      <c r="BZ382" s="186"/>
      <c r="CA382" s="186"/>
      <c r="CB382" s="186"/>
      <c r="CC382" s="186"/>
      <c r="CD382" s="186"/>
      <c r="CE382" s="186"/>
      <c r="CF382" s="186"/>
      <c r="CG382" s="186"/>
      <c r="CH382" s="186"/>
      <c r="CI382" s="186"/>
      <c r="CJ382" s="186"/>
      <c r="CK382" s="186"/>
      <c r="CL382" s="186"/>
      <c r="CM382" s="186"/>
      <c r="CN382" s="186"/>
      <c r="CO382" s="186"/>
      <c r="CP382" s="186"/>
      <c r="CQ382" s="186"/>
      <c r="CR382" s="186"/>
      <c r="CS382" s="186"/>
      <c r="CT382" s="186"/>
      <c r="CU382" s="186"/>
      <c r="CV382" s="186"/>
      <c r="CW382" s="186"/>
      <c r="CX382" s="186"/>
      <c r="CY382" s="186"/>
      <c r="CZ382" s="186"/>
      <c r="DA382" s="186"/>
      <c r="DB382" s="186"/>
      <c r="DC382" s="186"/>
      <c r="DD382" s="186"/>
      <c r="DE382" s="186"/>
      <c r="DF382" s="186"/>
      <c r="DG382" s="186"/>
      <c r="DH382" s="186"/>
      <c r="DI382" s="186"/>
      <c r="DJ382" s="186"/>
      <c r="DK382" s="186"/>
      <c r="DL382" s="186"/>
      <c r="DM382" s="186"/>
      <c r="DN382" s="186"/>
      <c r="DO382" s="186"/>
      <c r="DP382" s="186"/>
      <c r="DQ382" s="186"/>
      <c r="DR382" s="186"/>
      <c r="DS382" s="186"/>
      <c r="DT382" s="186"/>
      <c r="DU382" s="186"/>
      <c r="DV382" s="186"/>
      <c r="DW382" s="186"/>
      <c r="DX382" s="186"/>
      <c r="DY382" s="186"/>
      <c r="DZ382" s="186"/>
      <c r="EA382" s="186"/>
      <c r="EB382" s="186"/>
      <c r="EC382" s="186"/>
      <c r="ED382" s="186"/>
      <c r="EE382" s="186"/>
      <c r="EF382" s="186"/>
      <c r="EG382" s="186"/>
      <c r="EH382" s="186"/>
      <c r="EI382" s="186"/>
      <c r="EJ382" s="186"/>
      <c r="EK382" s="186"/>
      <c r="EL382" s="186"/>
      <c r="EM382" s="186"/>
      <c r="EN382" s="186"/>
      <c r="EO382" s="186"/>
      <c r="EP382" s="186"/>
      <c r="EQ382" s="186"/>
      <c r="ER382" s="186"/>
      <c r="ES382" s="186"/>
      <c r="ET382" s="186"/>
      <c r="EU382" s="186"/>
      <c r="EV382" s="186"/>
      <c r="EW382" s="186"/>
      <c r="EX382" s="186"/>
      <c r="EY382" s="186"/>
      <c r="EZ382" s="186"/>
      <c r="FA382" s="186"/>
      <c r="FB382" s="186"/>
      <c r="FC382" s="186"/>
      <c r="FD382" s="186"/>
      <c r="FE382" s="186"/>
      <c r="FF382" s="186"/>
      <c r="FG382" s="186"/>
      <c r="FH382" s="186"/>
      <c r="FI382" s="186"/>
      <c r="FJ382" s="186"/>
      <c r="FK382" s="186"/>
      <c r="FL382" s="186"/>
      <c r="FM382" s="186"/>
      <c r="FN382" s="186"/>
      <c r="FO382" s="186"/>
      <c r="FP382" s="186"/>
      <c r="FQ382" s="186"/>
      <c r="FR382" s="186"/>
      <c r="FS382" s="186"/>
      <c r="FT382" s="186"/>
      <c r="FU382" s="186"/>
      <c r="FV382" s="186"/>
      <c r="FW382" s="186"/>
      <c r="FX382" s="186"/>
      <c r="FY382" s="186"/>
      <c r="FZ382" s="186"/>
      <c r="GA382" s="186"/>
      <c r="GB382" s="186"/>
      <c r="GC382" s="186"/>
      <c r="GD382" s="186"/>
      <c r="GE382" s="186"/>
      <c r="GF382" s="186"/>
      <c r="GG382" s="186"/>
      <c r="GH382" s="186"/>
      <c r="GI382" s="186"/>
      <c r="GJ382" s="186"/>
      <c r="GK382" s="186"/>
      <c r="GL382" s="186"/>
      <c r="GM382" s="186"/>
      <c r="GN382" s="186"/>
      <c r="GO382" s="186"/>
      <c r="GP382" s="186"/>
      <c r="GQ382" s="186"/>
      <c r="GR382" s="186"/>
      <c r="GS382" s="186"/>
      <c r="GT382" s="186"/>
      <c r="GU382" s="186"/>
      <c r="GV382" s="186"/>
      <c r="GW382" s="186"/>
      <c r="GX382" s="186"/>
      <c r="GY382" s="186"/>
      <c r="GZ382" s="186"/>
      <c r="HA382" s="186"/>
      <c r="HB382" s="186"/>
      <c r="HC382" s="186"/>
      <c r="HD382" s="186"/>
      <c r="HE382" s="186"/>
      <c r="HF382" s="186"/>
      <c r="HG382" s="186"/>
      <c r="HH382" s="186"/>
      <c r="HI382" s="186"/>
      <c r="HJ382" s="186"/>
      <c r="HK382" s="186"/>
      <c r="HL382" s="186"/>
      <c r="HM382" s="186"/>
      <c r="HN382" s="186"/>
      <c r="HO382" s="186"/>
      <c r="HP382" s="186"/>
      <c r="HQ382" s="186"/>
      <c r="HR382" s="186"/>
      <c r="HS382" s="186"/>
      <c r="HT382" s="186"/>
      <c r="HU382" s="186"/>
      <c r="HV382" s="186"/>
      <c r="HW382" s="186"/>
      <c r="HX382" s="186"/>
      <c r="HY382" s="186"/>
      <c r="HZ382" s="186"/>
      <c r="IA382" s="186"/>
      <c r="IB382" s="186"/>
      <c r="IC382" s="186"/>
      <c r="ID382" s="186"/>
      <c r="IE382" s="186"/>
      <c r="IF382" s="186"/>
      <c r="IG382" s="186"/>
      <c r="IH382" s="186"/>
      <c r="II382" s="186"/>
      <c r="IJ382" s="186"/>
      <c r="IK382" s="186"/>
      <c r="IL382" s="186"/>
      <c r="IM382" s="186"/>
      <c r="IN382" s="186"/>
      <c r="IO382" s="186"/>
      <c r="IP382" s="186"/>
      <c r="IQ382" s="186"/>
      <c r="IR382" s="186"/>
      <c r="IS382" s="186"/>
      <c r="IT382" s="186"/>
      <c r="IU382" s="186"/>
      <c r="IV382" s="186"/>
    </row>
    <row r="383" spans="8:256" ht="13.5">
      <c r="H383" s="75"/>
      <c r="I383" s="75"/>
      <c r="J383" s="71"/>
      <c r="K383" s="71"/>
      <c r="P383" s="186"/>
      <c r="Q383" s="186"/>
      <c r="R383" s="186"/>
      <c r="S383" s="186"/>
      <c r="T383" s="186"/>
      <c r="U383" s="186"/>
      <c r="V383" s="186"/>
      <c r="W383" s="186"/>
      <c r="X383" s="186"/>
      <c r="Y383" s="186"/>
      <c r="Z383" s="186"/>
      <c r="AA383" s="186"/>
      <c r="AB383" s="186"/>
      <c r="AC383" s="186"/>
      <c r="AD383" s="186"/>
      <c r="AE383" s="186"/>
      <c r="AF383" s="186"/>
      <c r="AG383" s="186"/>
      <c r="AH383" s="186"/>
      <c r="AI383" s="186"/>
      <c r="AJ383" s="186"/>
      <c r="AK383" s="186"/>
      <c r="AL383" s="186"/>
      <c r="AM383" s="186"/>
      <c r="AN383" s="186"/>
      <c r="AO383" s="186"/>
      <c r="AP383" s="186"/>
      <c r="AQ383" s="186"/>
      <c r="AR383" s="186"/>
      <c r="AS383" s="186"/>
      <c r="AT383" s="186"/>
      <c r="AU383" s="186"/>
      <c r="AV383" s="186"/>
      <c r="AW383" s="186"/>
      <c r="AX383" s="186"/>
      <c r="AY383" s="186"/>
      <c r="AZ383" s="186"/>
      <c r="BA383" s="186"/>
      <c r="BB383" s="186"/>
      <c r="BC383" s="186"/>
      <c r="BD383" s="186"/>
      <c r="BE383" s="186"/>
      <c r="BF383" s="186"/>
      <c r="BG383" s="186"/>
      <c r="BH383" s="186"/>
      <c r="BI383" s="186"/>
      <c r="BJ383" s="186"/>
      <c r="BK383" s="186"/>
      <c r="BL383" s="186"/>
      <c r="BM383" s="186"/>
      <c r="BN383" s="186"/>
      <c r="BO383" s="186"/>
      <c r="BP383" s="186"/>
      <c r="BQ383" s="186"/>
      <c r="BR383" s="186"/>
      <c r="BS383" s="186"/>
      <c r="BT383" s="186"/>
      <c r="BU383" s="186"/>
      <c r="BV383" s="186"/>
      <c r="BW383" s="186"/>
      <c r="BX383" s="186"/>
      <c r="BY383" s="186"/>
      <c r="BZ383" s="186"/>
      <c r="CA383" s="186"/>
      <c r="CB383" s="186"/>
      <c r="CC383" s="186"/>
      <c r="CD383" s="186"/>
      <c r="CE383" s="186"/>
      <c r="CF383" s="186"/>
      <c r="CG383" s="186"/>
      <c r="CH383" s="186"/>
      <c r="CI383" s="186"/>
      <c r="CJ383" s="186"/>
      <c r="CK383" s="186"/>
      <c r="CL383" s="186"/>
      <c r="CM383" s="186"/>
      <c r="CN383" s="186"/>
      <c r="CO383" s="186"/>
      <c r="CP383" s="186"/>
      <c r="CQ383" s="186"/>
      <c r="CR383" s="186"/>
      <c r="CS383" s="186"/>
      <c r="CT383" s="186"/>
      <c r="CU383" s="186"/>
      <c r="CV383" s="186"/>
      <c r="CW383" s="186"/>
      <c r="CX383" s="186"/>
      <c r="CY383" s="186"/>
      <c r="CZ383" s="186"/>
      <c r="DA383" s="186"/>
      <c r="DB383" s="186"/>
      <c r="DC383" s="186"/>
      <c r="DD383" s="186"/>
      <c r="DE383" s="186"/>
      <c r="DF383" s="186"/>
      <c r="DG383" s="186"/>
      <c r="DH383" s="186"/>
      <c r="DI383" s="186"/>
      <c r="DJ383" s="186"/>
      <c r="DK383" s="186"/>
      <c r="DL383" s="186"/>
      <c r="DM383" s="186"/>
      <c r="DN383" s="186"/>
      <c r="DO383" s="186"/>
      <c r="DP383" s="186"/>
      <c r="DQ383" s="186"/>
      <c r="DR383" s="186"/>
      <c r="DS383" s="186"/>
      <c r="DT383" s="186"/>
      <c r="DU383" s="186"/>
      <c r="DV383" s="186"/>
      <c r="DW383" s="186"/>
      <c r="DX383" s="186"/>
      <c r="DY383" s="186"/>
      <c r="DZ383" s="186"/>
      <c r="EA383" s="186"/>
      <c r="EB383" s="186"/>
      <c r="EC383" s="186"/>
      <c r="ED383" s="186"/>
      <c r="EE383" s="186"/>
      <c r="EF383" s="186"/>
      <c r="EG383" s="186"/>
      <c r="EH383" s="186"/>
      <c r="EI383" s="186"/>
      <c r="EJ383" s="186"/>
      <c r="EK383" s="186"/>
      <c r="EL383" s="186"/>
      <c r="EM383" s="186"/>
      <c r="EN383" s="186"/>
      <c r="EO383" s="186"/>
      <c r="EP383" s="186"/>
      <c r="EQ383" s="186"/>
      <c r="ER383" s="186"/>
      <c r="ES383" s="186"/>
      <c r="ET383" s="186"/>
      <c r="EU383" s="186"/>
      <c r="EV383" s="186"/>
      <c r="EW383" s="186"/>
      <c r="EX383" s="186"/>
      <c r="EY383" s="186"/>
      <c r="EZ383" s="186"/>
      <c r="FA383" s="186"/>
      <c r="FB383" s="186"/>
      <c r="FC383" s="186"/>
      <c r="FD383" s="186"/>
      <c r="FE383" s="186"/>
      <c r="FF383" s="186"/>
      <c r="FG383" s="186"/>
      <c r="FH383" s="186"/>
      <c r="FI383" s="186"/>
      <c r="FJ383" s="186"/>
      <c r="FK383" s="186"/>
      <c r="FL383" s="186"/>
      <c r="FM383" s="186"/>
      <c r="FN383" s="186"/>
      <c r="FO383" s="186"/>
      <c r="FP383" s="186"/>
      <c r="FQ383" s="186"/>
      <c r="FR383" s="186"/>
      <c r="FS383" s="186"/>
      <c r="FT383" s="186"/>
      <c r="FU383" s="186"/>
      <c r="FV383" s="186"/>
      <c r="FW383" s="186"/>
      <c r="FX383" s="186"/>
      <c r="FY383" s="186"/>
      <c r="FZ383" s="186"/>
      <c r="GA383" s="186"/>
      <c r="GB383" s="186"/>
      <c r="GC383" s="186"/>
      <c r="GD383" s="186"/>
      <c r="GE383" s="186"/>
      <c r="GF383" s="186"/>
      <c r="GG383" s="186"/>
      <c r="GH383" s="186"/>
      <c r="GI383" s="186"/>
      <c r="GJ383" s="186"/>
      <c r="GK383" s="186"/>
      <c r="GL383" s="186"/>
      <c r="GM383" s="186"/>
      <c r="GN383" s="186"/>
      <c r="GO383" s="186"/>
      <c r="GP383" s="186"/>
      <c r="GQ383" s="186"/>
      <c r="GR383" s="186"/>
      <c r="GS383" s="186"/>
      <c r="GT383" s="186"/>
      <c r="GU383" s="186"/>
      <c r="GV383" s="186"/>
      <c r="GW383" s="186"/>
      <c r="GX383" s="186"/>
      <c r="GY383" s="186"/>
      <c r="GZ383" s="186"/>
      <c r="HA383" s="186"/>
      <c r="HB383" s="186"/>
      <c r="HC383" s="186"/>
      <c r="HD383" s="186"/>
      <c r="HE383" s="186"/>
      <c r="HF383" s="186"/>
      <c r="HG383" s="186"/>
      <c r="HH383" s="186"/>
      <c r="HI383" s="186"/>
      <c r="HJ383" s="186"/>
      <c r="HK383" s="186"/>
      <c r="HL383" s="186"/>
      <c r="HM383" s="186"/>
      <c r="HN383" s="186"/>
      <c r="HO383" s="186"/>
      <c r="HP383" s="186"/>
      <c r="HQ383" s="186"/>
      <c r="HR383" s="186"/>
      <c r="HS383" s="186"/>
      <c r="HT383" s="186"/>
      <c r="HU383" s="186"/>
      <c r="HV383" s="186"/>
      <c r="HW383" s="186"/>
      <c r="HX383" s="186"/>
      <c r="HY383" s="186"/>
      <c r="HZ383" s="186"/>
      <c r="IA383" s="186"/>
      <c r="IB383" s="186"/>
      <c r="IC383" s="186"/>
      <c r="ID383" s="186"/>
      <c r="IE383" s="186"/>
      <c r="IF383" s="186"/>
      <c r="IG383" s="186"/>
      <c r="IH383" s="186"/>
      <c r="II383" s="186"/>
      <c r="IJ383" s="186"/>
      <c r="IK383" s="186"/>
      <c r="IL383" s="186"/>
      <c r="IM383" s="186"/>
      <c r="IN383" s="186"/>
      <c r="IO383" s="186"/>
      <c r="IP383" s="186"/>
      <c r="IQ383" s="186"/>
      <c r="IR383" s="186"/>
      <c r="IS383" s="186"/>
      <c r="IT383" s="186"/>
      <c r="IU383" s="186"/>
      <c r="IV383" s="186"/>
    </row>
    <row r="384" spans="8:256" ht="13.5">
      <c r="H384" s="75"/>
      <c r="I384" s="75"/>
      <c r="J384" s="71"/>
      <c r="K384" s="71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  <c r="AA384" s="186"/>
      <c r="AB384" s="186"/>
      <c r="AC384" s="186"/>
      <c r="AD384" s="186"/>
      <c r="AE384" s="186"/>
      <c r="AF384" s="186"/>
      <c r="AG384" s="186"/>
      <c r="AH384" s="186"/>
      <c r="AI384" s="186"/>
      <c r="AJ384" s="186"/>
      <c r="AK384" s="186"/>
      <c r="AL384" s="186"/>
      <c r="AM384" s="186"/>
      <c r="AN384" s="186"/>
      <c r="AO384" s="186"/>
      <c r="AP384" s="186"/>
      <c r="AQ384" s="186"/>
      <c r="AR384" s="186"/>
      <c r="AS384" s="186"/>
      <c r="AT384" s="186"/>
      <c r="AU384" s="186"/>
      <c r="AV384" s="186"/>
      <c r="AW384" s="186"/>
      <c r="AX384" s="186"/>
      <c r="AY384" s="186"/>
      <c r="AZ384" s="186"/>
      <c r="BA384" s="186"/>
      <c r="BB384" s="186"/>
      <c r="BC384" s="186"/>
      <c r="BD384" s="186"/>
      <c r="BE384" s="186"/>
      <c r="BF384" s="186"/>
      <c r="BG384" s="186"/>
      <c r="BH384" s="186"/>
      <c r="BI384" s="186"/>
      <c r="BJ384" s="186"/>
      <c r="BK384" s="186"/>
      <c r="BL384" s="186"/>
      <c r="BM384" s="186"/>
      <c r="BN384" s="186"/>
      <c r="BO384" s="186"/>
      <c r="BP384" s="186"/>
      <c r="BQ384" s="186"/>
      <c r="BR384" s="186"/>
      <c r="BS384" s="186"/>
      <c r="BT384" s="186"/>
      <c r="BU384" s="186"/>
      <c r="BV384" s="186"/>
      <c r="BW384" s="186"/>
      <c r="BX384" s="186"/>
      <c r="BY384" s="186"/>
      <c r="BZ384" s="186"/>
      <c r="CA384" s="186"/>
      <c r="CB384" s="186"/>
      <c r="CC384" s="186"/>
      <c r="CD384" s="186"/>
      <c r="CE384" s="186"/>
      <c r="CF384" s="186"/>
      <c r="CG384" s="186"/>
      <c r="CH384" s="186"/>
      <c r="CI384" s="186"/>
      <c r="CJ384" s="186"/>
      <c r="CK384" s="186"/>
      <c r="CL384" s="186"/>
      <c r="CM384" s="186"/>
      <c r="CN384" s="186"/>
      <c r="CO384" s="186"/>
      <c r="CP384" s="186"/>
      <c r="CQ384" s="186"/>
      <c r="CR384" s="186"/>
      <c r="CS384" s="186"/>
      <c r="CT384" s="186"/>
      <c r="CU384" s="186"/>
      <c r="CV384" s="186"/>
      <c r="CW384" s="186"/>
      <c r="CX384" s="186"/>
      <c r="CY384" s="186"/>
      <c r="CZ384" s="186"/>
      <c r="DA384" s="186"/>
      <c r="DB384" s="186"/>
      <c r="DC384" s="186"/>
      <c r="DD384" s="186"/>
      <c r="DE384" s="186"/>
      <c r="DF384" s="186"/>
      <c r="DG384" s="186"/>
      <c r="DH384" s="186"/>
      <c r="DI384" s="186"/>
      <c r="DJ384" s="186"/>
      <c r="DK384" s="186"/>
      <c r="DL384" s="186"/>
      <c r="DM384" s="186"/>
      <c r="DN384" s="186"/>
      <c r="DO384" s="186"/>
      <c r="DP384" s="186"/>
      <c r="DQ384" s="186"/>
      <c r="DR384" s="186"/>
      <c r="DS384" s="186"/>
      <c r="DT384" s="186"/>
      <c r="DU384" s="186"/>
      <c r="DV384" s="186"/>
      <c r="DW384" s="186"/>
      <c r="DX384" s="186"/>
      <c r="DY384" s="186"/>
      <c r="DZ384" s="186"/>
      <c r="EA384" s="186"/>
      <c r="EB384" s="186"/>
      <c r="EC384" s="186"/>
      <c r="ED384" s="186"/>
      <c r="EE384" s="186"/>
      <c r="EF384" s="186"/>
      <c r="EG384" s="186"/>
      <c r="EH384" s="186"/>
      <c r="EI384" s="186"/>
      <c r="EJ384" s="186"/>
      <c r="EK384" s="186"/>
      <c r="EL384" s="186"/>
      <c r="EM384" s="186"/>
      <c r="EN384" s="186"/>
      <c r="EO384" s="186"/>
      <c r="EP384" s="186"/>
      <c r="EQ384" s="186"/>
      <c r="ER384" s="186"/>
      <c r="ES384" s="186"/>
      <c r="ET384" s="186"/>
      <c r="EU384" s="186"/>
      <c r="EV384" s="186"/>
      <c r="EW384" s="186"/>
      <c r="EX384" s="186"/>
      <c r="EY384" s="186"/>
      <c r="EZ384" s="186"/>
      <c r="FA384" s="186"/>
      <c r="FB384" s="186"/>
      <c r="FC384" s="186"/>
      <c r="FD384" s="186"/>
      <c r="FE384" s="186"/>
      <c r="FF384" s="186"/>
      <c r="FG384" s="186"/>
      <c r="FH384" s="186"/>
      <c r="FI384" s="186"/>
      <c r="FJ384" s="186"/>
      <c r="FK384" s="186"/>
      <c r="FL384" s="186"/>
      <c r="FM384" s="186"/>
      <c r="FN384" s="186"/>
      <c r="FO384" s="186"/>
      <c r="FP384" s="186"/>
      <c r="FQ384" s="186"/>
      <c r="FR384" s="186"/>
      <c r="FS384" s="186"/>
      <c r="FT384" s="186"/>
      <c r="FU384" s="186"/>
      <c r="FV384" s="186"/>
      <c r="FW384" s="186"/>
      <c r="FX384" s="186"/>
      <c r="FY384" s="186"/>
      <c r="FZ384" s="186"/>
      <c r="GA384" s="186"/>
      <c r="GB384" s="186"/>
      <c r="GC384" s="186"/>
      <c r="GD384" s="186"/>
      <c r="GE384" s="186"/>
      <c r="GF384" s="186"/>
      <c r="GG384" s="186"/>
      <c r="GH384" s="186"/>
      <c r="GI384" s="186"/>
      <c r="GJ384" s="186"/>
      <c r="GK384" s="186"/>
      <c r="GL384" s="186"/>
      <c r="GM384" s="186"/>
      <c r="GN384" s="186"/>
      <c r="GO384" s="186"/>
      <c r="GP384" s="186"/>
      <c r="GQ384" s="186"/>
      <c r="GR384" s="186"/>
      <c r="GS384" s="186"/>
      <c r="GT384" s="186"/>
      <c r="GU384" s="186"/>
      <c r="GV384" s="186"/>
      <c r="GW384" s="186"/>
      <c r="GX384" s="186"/>
      <c r="GY384" s="186"/>
      <c r="GZ384" s="186"/>
      <c r="HA384" s="186"/>
      <c r="HB384" s="186"/>
      <c r="HC384" s="186"/>
      <c r="HD384" s="186"/>
      <c r="HE384" s="186"/>
      <c r="HF384" s="186"/>
      <c r="HG384" s="186"/>
      <c r="HH384" s="186"/>
      <c r="HI384" s="186"/>
      <c r="HJ384" s="186"/>
      <c r="HK384" s="186"/>
      <c r="HL384" s="186"/>
      <c r="HM384" s="186"/>
      <c r="HN384" s="186"/>
      <c r="HO384" s="186"/>
      <c r="HP384" s="186"/>
      <c r="HQ384" s="186"/>
      <c r="HR384" s="186"/>
      <c r="HS384" s="186"/>
      <c r="HT384" s="186"/>
      <c r="HU384" s="186"/>
      <c r="HV384" s="186"/>
      <c r="HW384" s="186"/>
      <c r="HX384" s="186"/>
      <c r="HY384" s="186"/>
      <c r="HZ384" s="186"/>
      <c r="IA384" s="186"/>
      <c r="IB384" s="186"/>
      <c r="IC384" s="186"/>
      <c r="ID384" s="186"/>
      <c r="IE384" s="186"/>
      <c r="IF384" s="186"/>
      <c r="IG384" s="186"/>
      <c r="IH384" s="186"/>
      <c r="II384" s="186"/>
      <c r="IJ384" s="186"/>
      <c r="IK384" s="186"/>
      <c r="IL384" s="186"/>
      <c r="IM384" s="186"/>
      <c r="IN384" s="186"/>
      <c r="IO384" s="186"/>
      <c r="IP384" s="186"/>
      <c r="IQ384" s="186"/>
      <c r="IR384" s="186"/>
      <c r="IS384" s="186"/>
      <c r="IT384" s="186"/>
      <c r="IU384" s="186"/>
      <c r="IV384" s="186"/>
    </row>
    <row r="385" spans="8:256" ht="13.5">
      <c r="H385" s="75"/>
      <c r="I385" s="75"/>
      <c r="J385" s="71"/>
      <c r="K385" s="71"/>
      <c r="P385" s="186"/>
      <c r="Q385" s="186"/>
      <c r="R385" s="186"/>
      <c r="S385" s="186"/>
      <c r="T385" s="186"/>
      <c r="U385" s="186"/>
      <c r="V385" s="186"/>
      <c r="W385" s="186"/>
      <c r="X385" s="186"/>
      <c r="Y385" s="186"/>
      <c r="Z385" s="186"/>
      <c r="AA385" s="186"/>
      <c r="AB385" s="186"/>
      <c r="AC385" s="186"/>
      <c r="AD385" s="186"/>
      <c r="AE385" s="186"/>
      <c r="AF385" s="186"/>
      <c r="AG385" s="186"/>
      <c r="AH385" s="186"/>
      <c r="AI385" s="186"/>
      <c r="AJ385" s="186"/>
      <c r="AK385" s="186"/>
      <c r="AL385" s="186"/>
      <c r="AM385" s="186"/>
      <c r="AN385" s="186"/>
      <c r="AO385" s="186"/>
      <c r="AP385" s="186"/>
      <c r="AQ385" s="186"/>
      <c r="AR385" s="186"/>
      <c r="AS385" s="186"/>
      <c r="AT385" s="186"/>
      <c r="AU385" s="186"/>
      <c r="AV385" s="186"/>
      <c r="AW385" s="186"/>
      <c r="AX385" s="186"/>
      <c r="AY385" s="186"/>
      <c r="AZ385" s="186"/>
      <c r="BA385" s="186"/>
      <c r="BB385" s="186"/>
      <c r="BC385" s="186"/>
      <c r="BD385" s="186"/>
      <c r="BE385" s="186"/>
      <c r="BF385" s="186"/>
      <c r="BG385" s="186"/>
      <c r="BH385" s="186"/>
      <c r="BI385" s="186"/>
      <c r="BJ385" s="186"/>
      <c r="BK385" s="186"/>
      <c r="BL385" s="186"/>
      <c r="BM385" s="186"/>
      <c r="BN385" s="186"/>
      <c r="BO385" s="186"/>
      <c r="BP385" s="186"/>
      <c r="BQ385" s="186"/>
      <c r="BR385" s="186"/>
      <c r="BS385" s="186"/>
      <c r="BT385" s="186"/>
      <c r="BU385" s="186"/>
      <c r="BV385" s="186"/>
      <c r="BW385" s="186"/>
      <c r="BX385" s="186"/>
      <c r="BY385" s="186"/>
      <c r="BZ385" s="186"/>
      <c r="CA385" s="186"/>
      <c r="CB385" s="186"/>
      <c r="CC385" s="186"/>
      <c r="CD385" s="186"/>
      <c r="CE385" s="186"/>
      <c r="CF385" s="186"/>
      <c r="CG385" s="186"/>
      <c r="CH385" s="186"/>
      <c r="CI385" s="186"/>
      <c r="CJ385" s="186"/>
      <c r="CK385" s="186"/>
      <c r="CL385" s="186"/>
      <c r="CM385" s="186"/>
      <c r="CN385" s="186"/>
      <c r="CO385" s="186"/>
      <c r="CP385" s="186"/>
      <c r="CQ385" s="186"/>
      <c r="CR385" s="186"/>
      <c r="CS385" s="186"/>
      <c r="CT385" s="186"/>
      <c r="CU385" s="186"/>
      <c r="CV385" s="186"/>
      <c r="CW385" s="186"/>
      <c r="CX385" s="186"/>
      <c r="CY385" s="186"/>
      <c r="CZ385" s="186"/>
      <c r="DA385" s="186"/>
      <c r="DB385" s="186"/>
      <c r="DC385" s="186"/>
      <c r="DD385" s="186"/>
      <c r="DE385" s="186"/>
      <c r="DF385" s="186"/>
      <c r="DG385" s="186"/>
      <c r="DH385" s="186"/>
      <c r="DI385" s="186"/>
      <c r="DJ385" s="186"/>
      <c r="DK385" s="186"/>
      <c r="DL385" s="186"/>
      <c r="DM385" s="186"/>
      <c r="DN385" s="186"/>
      <c r="DO385" s="186"/>
      <c r="DP385" s="186"/>
      <c r="DQ385" s="186"/>
      <c r="DR385" s="186"/>
      <c r="DS385" s="186"/>
      <c r="DT385" s="186"/>
      <c r="DU385" s="186"/>
      <c r="DV385" s="186"/>
      <c r="DW385" s="186"/>
      <c r="DX385" s="186"/>
      <c r="DY385" s="186"/>
      <c r="DZ385" s="186"/>
      <c r="EA385" s="186"/>
      <c r="EB385" s="186"/>
      <c r="EC385" s="186"/>
      <c r="ED385" s="186"/>
      <c r="EE385" s="186"/>
      <c r="EF385" s="186"/>
      <c r="EG385" s="186"/>
      <c r="EH385" s="186"/>
      <c r="EI385" s="186"/>
      <c r="EJ385" s="186"/>
      <c r="EK385" s="186"/>
      <c r="EL385" s="186"/>
      <c r="EM385" s="186"/>
      <c r="EN385" s="186"/>
      <c r="EO385" s="186"/>
      <c r="EP385" s="186"/>
      <c r="EQ385" s="186"/>
      <c r="ER385" s="186"/>
      <c r="ES385" s="186"/>
      <c r="ET385" s="186"/>
      <c r="EU385" s="186"/>
      <c r="EV385" s="186"/>
      <c r="EW385" s="186"/>
      <c r="EX385" s="186"/>
      <c r="EY385" s="186"/>
      <c r="EZ385" s="186"/>
      <c r="FA385" s="186"/>
      <c r="FB385" s="186"/>
      <c r="FC385" s="186"/>
      <c r="FD385" s="186"/>
      <c r="FE385" s="186"/>
      <c r="FF385" s="186"/>
      <c r="FG385" s="186"/>
      <c r="FH385" s="186"/>
      <c r="FI385" s="186"/>
      <c r="FJ385" s="186"/>
      <c r="FK385" s="186"/>
      <c r="FL385" s="186"/>
      <c r="FM385" s="186"/>
      <c r="FN385" s="186"/>
      <c r="FO385" s="186"/>
      <c r="FP385" s="186"/>
      <c r="FQ385" s="186"/>
      <c r="FR385" s="186"/>
      <c r="FS385" s="186"/>
      <c r="FT385" s="186"/>
      <c r="FU385" s="186"/>
      <c r="FV385" s="186"/>
      <c r="FW385" s="186"/>
      <c r="FX385" s="186"/>
      <c r="FY385" s="186"/>
      <c r="FZ385" s="186"/>
      <c r="GA385" s="186"/>
      <c r="GB385" s="186"/>
      <c r="GC385" s="186"/>
      <c r="GD385" s="186"/>
      <c r="GE385" s="186"/>
      <c r="GF385" s="186"/>
      <c r="GG385" s="186"/>
      <c r="GH385" s="186"/>
      <c r="GI385" s="186"/>
      <c r="GJ385" s="186"/>
      <c r="GK385" s="186"/>
      <c r="GL385" s="186"/>
      <c r="GM385" s="186"/>
      <c r="GN385" s="186"/>
      <c r="GO385" s="186"/>
      <c r="GP385" s="186"/>
      <c r="GQ385" s="186"/>
      <c r="GR385" s="186"/>
      <c r="GS385" s="186"/>
      <c r="GT385" s="186"/>
      <c r="GU385" s="186"/>
      <c r="GV385" s="186"/>
      <c r="GW385" s="186"/>
      <c r="GX385" s="186"/>
      <c r="GY385" s="186"/>
      <c r="GZ385" s="186"/>
      <c r="HA385" s="186"/>
      <c r="HB385" s="186"/>
      <c r="HC385" s="186"/>
      <c r="HD385" s="186"/>
      <c r="HE385" s="186"/>
      <c r="HF385" s="186"/>
      <c r="HG385" s="186"/>
      <c r="HH385" s="186"/>
      <c r="HI385" s="186"/>
      <c r="HJ385" s="186"/>
      <c r="HK385" s="186"/>
      <c r="HL385" s="186"/>
      <c r="HM385" s="186"/>
      <c r="HN385" s="186"/>
      <c r="HO385" s="186"/>
      <c r="HP385" s="186"/>
      <c r="HQ385" s="186"/>
      <c r="HR385" s="186"/>
      <c r="HS385" s="186"/>
      <c r="HT385" s="186"/>
      <c r="HU385" s="186"/>
      <c r="HV385" s="186"/>
      <c r="HW385" s="186"/>
      <c r="HX385" s="186"/>
      <c r="HY385" s="186"/>
      <c r="HZ385" s="186"/>
      <c r="IA385" s="186"/>
      <c r="IB385" s="186"/>
      <c r="IC385" s="186"/>
      <c r="ID385" s="186"/>
      <c r="IE385" s="186"/>
      <c r="IF385" s="186"/>
      <c r="IG385" s="186"/>
      <c r="IH385" s="186"/>
      <c r="II385" s="186"/>
      <c r="IJ385" s="186"/>
      <c r="IK385" s="186"/>
      <c r="IL385" s="186"/>
      <c r="IM385" s="186"/>
      <c r="IN385" s="186"/>
      <c r="IO385" s="186"/>
      <c r="IP385" s="186"/>
      <c r="IQ385" s="186"/>
      <c r="IR385" s="186"/>
      <c r="IS385" s="186"/>
      <c r="IT385" s="186"/>
      <c r="IU385" s="186"/>
      <c r="IV385" s="186"/>
    </row>
    <row r="386" spans="8:256" ht="13.5">
      <c r="H386" s="75"/>
      <c r="I386" s="75"/>
      <c r="J386" s="71"/>
      <c r="K386" s="71"/>
      <c r="P386" s="68"/>
      <c r="Q386" s="68"/>
      <c r="R386" s="68"/>
      <c r="S386" s="186"/>
      <c r="T386" s="186"/>
      <c r="U386" s="186"/>
      <c r="V386" s="186"/>
      <c r="W386" s="186"/>
      <c r="X386" s="186"/>
      <c r="Y386" s="186"/>
      <c r="Z386" s="186"/>
      <c r="AA386" s="186"/>
      <c r="AB386" s="186"/>
      <c r="AC386" s="186"/>
      <c r="AD386" s="186"/>
      <c r="AE386" s="186"/>
      <c r="AF386" s="186"/>
      <c r="AG386" s="186"/>
      <c r="AH386" s="186"/>
      <c r="AI386" s="186"/>
      <c r="AJ386" s="186"/>
      <c r="AK386" s="186"/>
      <c r="AL386" s="186"/>
      <c r="AM386" s="186"/>
      <c r="AN386" s="186"/>
      <c r="AO386" s="186"/>
      <c r="AP386" s="186"/>
      <c r="AQ386" s="186"/>
      <c r="AR386" s="186"/>
      <c r="AS386" s="186"/>
      <c r="AT386" s="186"/>
      <c r="AU386" s="186"/>
      <c r="AV386" s="186"/>
      <c r="AW386" s="186"/>
      <c r="AX386" s="186"/>
      <c r="AY386" s="186"/>
      <c r="AZ386" s="186"/>
      <c r="BA386" s="186"/>
      <c r="BB386" s="186"/>
      <c r="BC386" s="186"/>
      <c r="BD386" s="186"/>
      <c r="BE386" s="186"/>
      <c r="BF386" s="186"/>
      <c r="BG386" s="186"/>
      <c r="BH386" s="186"/>
      <c r="BI386" s="186"/>
      <c r="BJ386" s="186"/>
      <c r="BK386" s="186"/>
      <c r="BL386" s="186"/>
      <c r="BM386" s="186"/>
      <c r="BN386" s="186"/>
      <c r="BO386" s="186"/>
      <c r="BP386" s="186"/>
      <c r="BQ386" s="186"/>
      <c r="BR386" s="186"/>
      <c r="BS386" s="186"/>
      <c r="BT386" s="186"/>
      <c r="BU386" s="186"/>
      <c r="BV386" s="186"/>
      <c r="BW386" s="186"/>
      <c r="BX386" s="186"/>
      <c r="BY386" s="186"/>
      <c r="BZ386" s="186"/>
      <c r="CA386" s="186"/>
      <c r="CB386" s="186"/>
      <c r="CC386" s="186"/>
      <c r="CD386" s="186"/>
      <c r="CE386" s="186"/>
      <c r="CF386" s="186"/>
      <c r="CG386" s="186"/>
      <c r="CH386" s="186"/>
      <c r="CI386" s="186"/>
      <c r="CJ386" s="186"/>
      <c r="CK386" s="186"/>
      <c r="CL386" s="186"/>
      <c r="CM386" s="186"/>
      <c r="CN386" s="186"/>
      <c r="CO386" s="186"/>
      <c r="CP386" s="186"/>
      <c r="CQ386" s="186"/>
      <c r="CR386" s="186"/>
      <c r="CS386" s="186"/>
      <c r="CT386" s="186"/>
      <c r="CU386" s="186"/>
      <c r="CV386" s="186"/>
      <c r="CW386" s="186"/>
      <c r="CX386" s="186"/>
      <c r="CY386" s="186"/>
      <c r="CZ386" s="186"/>
      <c r="DA386" s="186"/>
      <c r="DB386" s="186"/>
      <c r="DC386" s="186"/>
      <c r="DD386" s="186"/>
      <c r="DE386" s="186"/>
      <c r="DF386" s="186"/>
      <c r="DG386" s="186"/>
      <c r="DH386" s="186"/>
      <c r="DI386" s="186"/>
      <c r="DJ386" s="186"/>
      <c r="DK386" s="186"/>
      <c r="DL386" s="186"/>
      <c r="DM386" s="186"/>
      <c r="DN386" s="186"/>
      <c r="DO386" s="186"/>
      <c r="DP386" s="186"/>
      <c r="DQ386" s="186"/>
      <c r="DR386" s="186"/>
      <c r="DS386" s="186"/>
      <c r="DT386" s="186"/>
      <c r="DU386" s="186"/>
      <c r="DV386" s="186"/>
      <c r="DW386" s="186"/>
      <c r="DX386" s="186"/>
      <c r="DY386" s="186"/>
      <c r="DZ386" s="186"/>
      <c r="EA386" s="186"/>
      <c r="EB386" s="186"/>
      <c r="EC386" s="186"/>
      <c r="ED386" s="186"/>
      <c r="EE386" s="186"/>
      <c r="EF386" s="186"/>
      <c r="EG386" s="186"/>
      <c r="EH386" s="186"/>
      <c r="EI386" s="186"/>
      <c r="EJ386" s="186"/>
      <c r="EK386" s="186"/>
      <c r="EL386" s="186"/>
      <c r="EM386" s="186"/>
      <c r="EN386" s="186"/>
      <c r="EO386" s="186"/>
      <c r="EP386" s="186"/>
      <c r="EQ386" s="186"/>
      <c r="ER386" s="186"/>
      <c r="ES386" s="186"/>
      <c r="ET386" s="186"/>
      <c r="EU386" s="186"/>
      <c r="EV386" s="186"/>
      <c r="EW386" s="186"/>
      <c r="EX386" s="186"/>
      <c r="EY386" s="186"/>
      <c r="EZ386" s="186"/>
      <c r="FA386" s="186"/>
      <c r="FB386" s="186"/>
      <c r="FC386" s="186"/>
      <c r="FD386" s="186"/>
      <c r="FE386" s="186"/>
      <c r="FF386" s="186"/>
      <c r="FG386" s="186"/>
      <c r="FH386" s="186"/>
      <c r="FI386" s="186"/>
      <c r="FJ386" s="186"/>
      <c r="FK386" s="186"/>
      <c r="FL386" s="186"/>
      <c r="FM386" s="186"/>
      <c r="FN386" s="186"/>
      <c r="FO386" s="186"/>
      <c r="FP386" s="186"/>
      <c r="FQ386" s="186"/>
      <c r="FR386" s="186"/>
      <c r="FS386" s="186"/>
      <c r="FT386" s="186"/>
      <c r="FU386" s="186"/>
      <c r="FV386" s="186"/>
      <c r="FW386" s="186"/>
      <c r="FX386" s="186"/>
      <c r="FY386" s="186"/>
      <c r="FZ386" s="186"/>
      <c r="GA386" s="186"/>
      <c r="GB386" s="186"/>
      <c r="GC386" s="186"/>
      <c r="GD386" s="186"/>
      <c r="GE386" s="186"/>
      <c r="GF386" s="186"/>
      <c r="GG386" s="186"/>
      <c r="GH386" s="186"/>
      <c r="GI386" s="186"/>
      <c r="GJ386" s="186"/>
      <c r="GK386" s="186"/>
      <c r="GL386" s="186"/>
      <c r="GM386" s="186"/>
      <c r="GN386" s="186"/>
      <c r="GO386" s="186"/>
      <c r="GP386" s="186"/>
      <c r="GQ386" s="186"/>
      <c r="GR386" s="186"/>
      <c r="GS386" s="186"/>
      <c r="GT386" s="186"/>
      <c r="GU386" s="186"/>
      <c r="GV386" s="186"/>
      <c r="GW386" s="186"/>
      <c r="GX386" s="186"/>
      <c r="GY386" s="186"/>
      <c r="GZ386" s="186"/>
      <c r="HA386" s="186"/>
      <c r="HB386" s="186"/>
      <c r="HC386" s="186"/>
      <c r="HD386" s="186"/>
      <c r="HE386" s="186"/>
      <c r="HF386" s="186"/>
      <c r="HG386" s="186"/>
      <c r="HH386" s="186"/>
      <c r="HI386" s="186"/>
      <c r="HJ386" s="186"/>
      <c r="HK386" s="186"/>
      <c r="HL386" s="186"/>
      <c r="HM386" s="186"/>
      <c r="HN386" s="186"/>
      <c r="HO386" s="186"/>
      <c r="HP386" s="186"/>
      <c r="HQ386" s="186"/>
      <c r="HR386" s="186"/>
      <c r="HS386" s="186"/>
      <c r="HT386" s="186"/>
      <c r="HU386" s="186"/>
      <c r="HV386" s="186"/>
      <c r="HW386" s="186"/>
      <c r="HX386" s="186"/>
      <c r="HY386" s="186"/>
      <c r="HZ386" s="186"/>
      <c r="IA386" s="186"/>
      <c r="IB386" s="186"/>
      <c r="IC386" s="186"/>
      <c r="ID386" s="186"/>
      <c r="IE386" s="186"/>
      <c r="IF386" s="186"/>
      <c r="IG386" s="186"/>
      <c r="IH386" s="186"/>
      <c r="II386" s="186"/>
      <c r="IJ386" s="186"/>
      <c r="IK386" s="186"/>
      <c r="IL386" s="186"/>
      <c r="IM386" s="186"/>
      <c r="IN386" s="186"/>
      <c r="IO386" s="186"/>
      <c r="IP386" s="186"/>
      <c r="IQ386" s="186"/>
      <c r="IR386" s="186"/>
      <c r="IS386" s="186"/>
      <c r="IT386" s="186"/>
      <c r="IU386" s="186"/>
      <c r="IV386" s="186"/>
    </row>
    <row r="387" spans="8:256" ht="13.5">
      <c r="H387" s="75"/>
      <c r="I387" s="75"/>
      <c r="J387" s="71"/>
      <c r="K387" s="71"/>
      <c r="P387" s="186"/>
      <c r="Q387" s="186"/>
      <c r="R387" s="186"/>
      <c r="S387" s="186"/>
      <c r="T387" s="186"/>
      <c r="U387" s="186"/>
      <c r="V387" s="186"/>
      <c r="W387" s="186"/>
      <c r="X387" s="186"/>
      <c r="Y387" s="186"/>
      <c r="Z387" s="186"/>
      <c r="AA387" s="186"/>
      <c r="AB387" s="186"/>
      <c r="AC387" s="186"/>
      <c r="AD387" s="186"/>
      <c r="AE387" s="186"/>
      <c r="AF387" s="186"/>
      <c r="AG387" s="186"/>
      <c r="AH387" s="186"/>
      <c r="AI387" s="186"/>
      <c r="AJ387" s="186"/>
      <c r="AK387" s="186"/>
      <c r="AL387" s="186"/>
      <c r="AM387" s="186"/>
      <c r="AN387" s="186"/>
      <c r="AO387" s="186"/>
      <c r="AP387" s="186"/>
      <c r="AQ387" s="186"/>
      <c r="AR387" s="186"/>
      <c r="AS387" s="186"/>
      <c r="AT387" s="186"/>
      <c r="AU387" s="186"/>
      <c r="AV387" s="186"/>
      <c r="AW387" s="186"/>
      <c r="AX387" s="186"/>
      <c r="AY387" s="186"/>
      <c r="AZ387" s="186"/>
      <c r="BA387" s="186"/>
      <c r="BB387" s="186"/>
      <c r="BC387" s="186"/>
      <c r="BD387" s="186"/>
      <c r="BE387" s="186"/>
      <c r="BF387" s="186"/>
      <c r="BG387" s="186"/>
      <c r="BH387" s="186"/>
      <c r="BI387" s="186"/>
      <c r="BJ387" s="186"/>
      <c r="BK387" s="186"/>
      <c r="BL387" s="186"/>
      <c r="BM387" s="186"/>
      <c r="BN387" s="186"/>
      <c r="BO387" s="186"/>
      <c r="BP387" s="186"/>
      <c r="BQ387" s="186"/>
      <c r="BR387" s="186"/>
      <c r="BS387" s="186"/>
      <c r="BT387" s="186"/>
      <c r="BU387" s="186"/>
      <c r="BV387" s="186"/>
      <c r="BW387" s="186"/>
      <c r="BX387" s="186"/>
      <c r="BY387" s="186"/>
      <c r="BZ387" s="186"/>
      <c r="CA387" s="186"/>
      <c r="CB387" s="186"/>
      <c r="CC387" s="186"/>
      <c r="CD387" s="186"/>
      <c r="CE387" s="186"/>
      <c r="CF387" s="186"/>
      <c r="CG387" s="186"/>
      <c r="CH387" s="186"/>
      <c r="CI387" s="186"/>
      <c r="CJ387" s="186"/>
      <c r="CK387" s="186"/>
      <c r="CL387" s="186"/>
      <c r="CM387" s="186"/>
      <c r="CN387" s="186"/>
      <c r="CO387" s="186"/>
      <c r="CP387" s="186"/>
      <c r="CQ387" s="186"/>
      <c r="CR387" s="186"/>
      <c r="CS387" s="186"/>
      <c r="CT387" s="186"/>
      <c r="CU387" s="186"/>
      <c r="CV387" s="186"/>
      <c r="CW387" s="186"/>
      <c r="CX387" s="186"/>
      <c r="CY387" s="186"/>
      <c r="CZ387" s="186"/>
      <c r="DA387" s="186"/>
      <c r="DB387" s="186"/>
      <c r="DC387" s="186"/>
      <c r="DD387" s="186"/>
      <c r="DE387" s="186"/>
      <c r="DF387" s="186"/>
      <c r="DG387" s="186"/>
      <c r="DH387" s="186"/>
      <c r="DI387" s="186"/>
      <c r="DJ387" s="186"/>
      <c r="DK387" s="186"/>
      <c r="DL387" s="186"/>
      <c r="DM387" s="186"/>
      <c r="DN387" s="186"/>
      <c r="DO387" s="186"/>
      <c r="DP387" s="186"/>
      <c r="DQ387" s="186"/>
      <c r="DR387" s="186"/>
      <c r="DS387" s="186"/>
      <c r="DT387" s="186"/>
      <c r="DU387" s="186"/>
      <c r="DV387" s="186"/>
      <c r="DW387" s="186"/>
      <c r="DX387" s="186"/>
      <c r="DY387" s="186"/>
      <c r="DZ387" s="186"/>
      <c r="EA387" s="186"/>
      <c r="EB387" s="186"/>
      <c r="EC387" s="186"/>
      <c r="ED387" s="186"/>
      <c r="EE387" s="186"/>
      <c r="EF387" s="186"/>
      <c r="EG387" s="186"/>
      <c r="EH387" s="186"/>
      <c r="EI387" s="186"/>
      <c r="EJ387" s="186"/>
      <c r="EK387" s="186"/>
      <c r="EL387" s="186"/>
      <c r="EM387" s="186"/>
      <c r="EN387" s="186"/>
      <c r="EO387" s="186"/>
      <c r="EP387" s="186"/>
      <c r="EQ387" s="186"/>
      <c r="ER387" s="186"/>
      <c r="ES387" s="186"/>
      <c r="ET387" s="186"/>
      <c r="EU387" s="186"/>
      <c r="EV387" s="186"/>
      <c r="EW387" s="186"/>
      <c r="EX387" s="186"/>
      <c r="EY387" s="186"/>
      <c r="EZ387" s="186"/>
      <c r="FA387" s="186"/>
      <c r="FB387" s="186"/>
      <c r="FC387" s="186"/>
      <c r="FD387" s="186"/>
      <c r="FE387" s="186"/>
      <c r="FF387" s="186"/>
      <c r="FG387" s="186"/>
      <c r="FH387" s="186"/>
      <c r="FI387" s="186"/>
      <c r="FJ387" s="186"/>
      <c r="FK387" s="186"/>
      <c r="FL387" s="186"/>
      <c r="FM387" s="186"/>
      <c r="FN387" s="186"/>
      <c r="FO387" s="186"/>
      <c r="FP387" s="186"/>
      <c r="FQ387" s="186"/>
      <c r="FR387" s="186"/>
      <c r="FS387" s="186"/>
      <c r="FT387" s="186"/>
      <c r="FU387" s="186"/>
      <c r="FV387" s="186"/>
      <c r="FW387" s="186"/>
      <c r="FX387" s="186"/>
      <c r="FY387" s="186"/>
      <c r="FZ387" s="186"/>
      <c r="GA387" s="186"/>
      <c r="GB387" s="186"/>
      <c r="GC387" s="186"/>
      <c r="GD387" s="186"/>
      <c r="GE387" s="186"/>
      <c r="GF387" s="186"/>
      <c r="GG387" s="186"/>
      <c r="GH387" s="186"/>
      <c r="GI387" s="186"/>
      <c r="GJ387" s="186"/>
      <c r="GK387" s="186"/>
      <c r="GL387" s="186"/>
      <c r="GM387" s="186"/>
      <c r="GN387" s="186"/>
      <c r="GO387" s="186"/>
      <c r="GP387" s="186"/>
      <c r="GQ387" s="186"/>
      <c r="GR387" s="186"/>
      <c r="GS387" s="186"/>
      <c r="GT387" s="186"/>
      <c r="GU387" s="186"/>
      <c r="GV387" s="186"/>
      <c r="GW387" s="186"/>
      <c r="GX387" s="186"/>
      <c r="GY387" s="186"/>
      <c r="GZ387" s="186"/>
      <c r="HA387" s="186"/>
      <c r="HB387" s="186"/>
      <c r="HC387" s="186"/>
      <c r="HD387" s="186"/>
      <c r="HE387" s="186"/>
      <c r="HF387" s="186"/>
      <c r="HG387" s="186"/>
      <c r="HH387" s="186"/>
      <c r="HI387" s="186"/>
      <c r="HJ387" s="186"/>
      <c r="HK387" s="186"/>
      <c r="HL387" s="186"/>
      <c r="HM387" s="186"/>
      <c r="HN387" s="186"/>
      <c r="HO387" s="186"/>
      <c r="HP387" s="186"/>
      <c r="HQ387" s="186"/>
      <c r="HR387" s="186"/>
      <c r="HS387" s="186"/>
      <c r="HT387" s="186"/>
      <c r="HU387" s="186"/>
      <c r="HV387" s="186"/>
      <c r="HW387" s="186"/>
      <c r="HX387" s="186"/>
      <c r="HY387" s="186"/>
      <c r="HZ387" s="186"/>
      <c r="IA387" s="186"/>
      <c r="IB387" s="186"/>
      <c r="IC387" s="186"/>
      <c r="ID387" s="186"/>
      <c r="IE387" s="186"/>
      <c r="IF387" s="186"/>
      <c r="IG387" s="186"/>
      <c r="IH387" s="186"/>
      <c r="II387" s="186"/>
      <c r="IJ387" s="186"/>
      <c r="IK387" s="186"/>
      <c r="IL387" s="186"/>
      <c r="IM387" s="186"/>
      <c r="IN387" s="186"/>
      <c r="IO387" s="186"/>
      <c r="IP387" s="186"/>
      <c r="IQ387" s="186"/>
      <c r="IR387" s="186"/>
      <c r="IS387" s="186"/>
      <c r="IT387" s="186"/>
      <c r="IU387" s="186"/>
      <c r="IV387" s="186"/>
    </row>
    <row r="388" spans="8:256" ht="13.5">
      <c r="H388" s="75"/>
      <c r="I388" s="75"/>
      <c r="J388" s="71"/>
      <c r="K388" s="71"/>
      <c r="P388" s="68"/>
      <c r="Q388" s="68"/>
      <c r="R388" s="68"/>
      <c r="S388" s="186"/>
      <c r="T388" s="186"/>
      <c r="U388" s="186"/>
      <c r="V388" s="186"/>
      <c r="W388" s="186"/>
      <c r="X388" s="186"/>
      <c r="Y388" s="186"/>
      <c r="Z388" s="186"/>
      <c r="AA388" s="186"/>
      <c r="AB388" s="186"/>
      <c r="AC388" s="186"/>
      <c r="AD388" s="186"/>
      <c r="AE388" s="186"/>
      <c r="AF388" s="186"/>
      <c r="AG388" s="186"/>
      <c r="AH388" s="186"/>
      <c r="AI388" s="186"/>
      <c r="AJ388" s="186"/>
      <c r="AK388" s="186"/>
      <c r="AL388" s="186"/>
      <c r="AM388" s="186"/>
      <c r="AN388" s="186"/>
      <c r="AO388" s="186"/>
      <c r="AP388" s="186"/>
      <c r="AQ388" s="186"/>
      <c r="AR388" s="186"/>
      <c r="AS388" s="186"/>
      <c r="AT388" s="186"/>
      <c r="AU388" s="186"/>
      <c r="AV388" s="186"/>
      <c r="AW388" s="186"/>
      <c r="AX388" s="186"/>
      <c r="AY388" s="186"/>
      <c r="AZ388" s="186"/>
      <c r="BA388" s="186"/>
      <c r="BB388" s="186"/>
      <c r="BC388" s="186"/>
      <c r="BD388" s="186"/>
      <c r="BE388" s="186"/>
      <c r="BF388" s="186"/>
      <c r="BG388" s="186"/>
      <c r="BH388" s="186"/>
      <c r="BI388" s="186"/>
      <c r="BJ388" s="186"/>
      <c r="BK388" s="186"/>
      <c r="BL388" s="186"/>
      <c r="BM388" s="186"/>
      <c r="BN388" s="186"/>
      <c r="BO388" s="186"/>
      <c r="BP388" s="186"/>
      <c r="BQ388" s="186"/>
      <c r="BR388" s="186"/>
      <c r="BS388" s="186"/>
      <c r="BT388" s="186"/>
      <c r="BU388" s="186"/>
      <c r="BV388" s="186"/>
      <c r="BW388" s="186"/>
      <c r="BX388" s="186"/>
      <c r="BY388" s="186"/>
      <c r="BZ388" s="186"/>
      <c r="CA388" s="186"/>
      <c r="CB388" s="186"/>
      <c r="CC388" s="186"/>
      <c r="CD388" s="186"/>
      <c r="CE388" s="186"/>
      <c r="CF388" s="186"/>
      <c r="CG388" s="186"/>
      <c r="CH388" s="186"/>
      <c r="CI388" s="186"/>
      <c r="CJ388" s="186"/>
      <c r="CK388" s="186"/>
      <c r="CL388" s="186"/>
      <c r="CM388" s="186"/>
      <c r="CN388" s="186"/>
      <c r="CO388" s="186"/>
      <c r="CP388" s="186"/>
      <c r="CQ388" s="186"/>
      <c r="CR388" s="186"/>
      <c r="CS388" s="186"/>
      <c r="CT388" s="186"/>
      <c r="CU388" s="186"/>
      <c r="CV388" s="186"/>
      <c r="CW388" s="186"/>
      <c r="CX388" s="186"/>
      <c r="CY388" s="186"/>
      <c r="CZ388" s="186"/>
      <c r="DA388" s="186"/>
      <c r="DB388" s="186"/>
      <c r="DC388" s="186"/>
      <c r="DD388" s="186"/>
      <c r="DE388" s="186"/>
      <c r="DF388" s="186"/>
      <c r="DG388" s="186"/>
      <c r="DH388" s="186"/>
      <c r="DI388" s="186"/>
      <c r="DJ388" s="186"/>
      <c r="DK388" s="186"/>
      <c r="DL388" s="186"/>
      <c r="DM388" s="186"/>
      <c r="DN388" s="186"/>
      <c r="DO388" s="186"/>
      <c r="DP388" s="186"/>
      <c r="DQ388" s="186"/>
      <c r="DR388" s="186"/>
      <c r="DS388" s="186"/>
      <c r="DT388" s="186"/>
      <c r="DU388" s="186"/>
      <c r="DV388" s="186"/>
      <c r="DW388" s="186"/>
      <c r="DX388" s="186"/>
      <c r="DY388" s="186"/>
      <c r="DZ388" s="186"/>
      <c r="EA388" s="186"/>
      <c r="EB388" s="186"/>
      <c r="EC388" s="186"/>
      <c r="ED388" s="186"/>
      <c r="EE388" s="186"/>
      <c r="EF388" s="186"/>
      <c r="EG388" s="186"/>
      <c r="EH388" s="186"/>
      <c r="EI388" s="186"/>
      <c r="EJ388" s="186"/>
      <c r="EK388" s="186"/>
      <c r="EL388" s="186"/>
      <c r="EM388" s="186"/>
      <c r="EN388" s="186"/>
      <c r="EO388" s="186"/>
      <c r="EP388" s="186"/>
      <c r="EQ388" s="186"/>
      <c r="ER388" s="186"/>
      <c r="ES388" s="186"/>
      <c r="ET388" s="186"/>
      <c r="EU388" s="186"/>
      <c r="EV388" s="186"/>
      <c r="EW388" s="186"/>
      <c r="EX388" s="186"/>
      <c r="EY388" s="186"/>
      <c r="EZ388" s="186"/>
      <c r="FA388" s="186"/>
      <c r="FB388" s="186"/>
      <c r="FC388" s="186"/>
      <c r="FD388" s="186"/>
      <c r="FE388" s="186"/>
      <c r="FF388" s="186"/>
      <c r="FG388" s="186"/>
      <c r="FH388" s="186"/>
      <c r="FI388" s="186"/>
      <c r="FJ388" s="186"/>
      <c r="FK388" s="186"/>
      <c r="FL388" s="186"/>
      <c r="FM388" s="186"/>
      <c r="FN388" s="186"/>
      <c r="FO388" s="186"/>
      <c r="FP388" s="186"/>
      <c r="FQ388" s="186"/>
      <c r="FR388" s="186"/>
      <c r="FS388" s="186"/>
      <c r="FT388" s="186"/>
      <c r="FU388" s="186"/>
      <c r="FV388" s="186"/>
      <c r="FW388" s="186"/>
      <c r="FX388" s="186"/>
      <c r="FY388" s="186"/>
      <c r="FZ388" s="186"/>
      <c r="GA388" s="186"/>
      <c r="GB388" s="186"/>
      <c r="GC388" s="186"/>
      <c r="GD388" s="186"/>
      <c r="GE388" s="186"/>
      <c r="GF388" s="186"/>
      <c r="GG388" s="186"/>
      <c r="GH388" s="186"/>
      <c r="GI388" s="186"/>
      <c r="GJ388" s="186"/>
      <c r="GK388" s="186"/>
      <c r="GL388" s="186"/>
      <c r="GM388" s="186"/>
      <c r="GN388" s="186"/>
      <c r="GO388" s="186"/>
      <c r="GP388" s="186"/>
      <c r="GQ388" s="186"/>
      <c r="GR388" s="186"/>
      <c r="GS388" s="186"/>
      <c r="GT388" s="186"/>
      <c r="GU388" s="186"/>
      <c r="GV388" s="186"/>
      <c r="GW388" s="186"/>
      <c r="GX388" s="186"/>
      <c r="GY388" s="186"/>
      <c r="GZ388" s="186"/>
      <c r="HA388" s="186"/>
      <c r="HB388" s="186"/>
      <c r="HC388" s="186"/>
      <c r="HD388" s="186"/>
      <c r="HE388" s="186"/>
      <c r="HF388" s="186"/>
      <c r="HG388" s="186"/>
      <c r="HH388" s="186"/>
      <c r="HI388" s="186"/>
      <c r="HJ388" s="186"/>
      <c r="HK388" s="186"/>
      <c r="HL388" s="186"/>
      <c r="HM388" s="186"/>
      <c r="HN388" s="186"/>
      <c r="HO388" s="186"/>
      <c r="HP388" s="186"/>
      <c r="HQ388" s="186"/>
      <c r="HR388" s="186"/>
      <c r="HS388" s="186"/>
      <c r="HT388" s="186"/>
      <c r="HU388" s="186"/>
      <c r="HV388" s="186"/>
      <c r="HW388" s="186"/>
      <c r="HX388" s="186"/>
      <c r="HY388" s="186"/>
      <c r="HZ388" s="186"/>
      <c r="IA388" s="186"/>
      <c r="IB388" s="186"/>
      <c r="IC388" s="186"/>
      <c r="ID388" s="186"/>
      <c r="IE388" s="186"/>
      <c r="IF388" s="186"/>
      <c r="IG388" s="186"/>
      <c r="IH388" s="186"/>
      <c r="II388" s="186"/>
      <c r="IJ388" s="186"/>
      <c r="IK388" s="186"/>
      <c r="IL388" s="186"/>
      <c r="IM388" s="186"/>
      <c r="IN388" s="186"/>
      <c r="IO388" s="186"/>
      <c r="IP388" s="186"/>
      <c r="IQ388" s="186"/>
      <c r="IR388" s="186"/>
      <c r="IS388" s="186"/>
      <c r="IT388" s="186"/>
      <c r="IU388" s="186"/>
      <c r="IV388" s="186"/>
    </row>
    <row r="389" spans="8:256" ht="13.5">
      <c r="H389" s="75"/>
      <c r="I389" s="75"/>
      <c r="J389" s="71"/>
      <c r="K389" s="71"/>
      <c r="P389" s="68"/>
      <c r="Q389" s="68"/>
      <c r="R389" s="68"/>
      <c r="S389" s="186"/>
      <c r="T389" s="186"/>
      <c r="U389" s="186"/>
      <c r="V389" s="186"/>
      <c r="W389" s="186"/>
      <c r="X389" s="186"/>
      <c r="Y389" s="186"/>
      <c r="Z389" s="186"/>
      <c r="AA389" s="186"/>
      <c r="AB389" s="186"/>
      <c r="AC389" s="186"/>
      <c r="AD389" s="186"/>
      <c r="AE389" s="186"/>
      <c r="AF389" s="186"/>
      <c r="AG389" s="186"/>
      <c r="AH389" s="186"/>
      <c r="AI389" s="186"/>
      <c r="AJ389" s="186"/>
      <c r="AK389" s="186"/>
      <c r="AL389" s="186"/>
      <c r="AM389" s="186"/>
      <c r="AN389" s="186"/>
      <c r="AO389" s="186"/>
      <c r="AP389" s="186"/>
      <c r="AQ389" s="186"/>
      <c r="AR389" s="186"/>
      <c r="AS389" s="186"/>
      <c r="AT389" s="186"/>
      <c r="AU389" s="186"/>
      <c r="AV389" s="186"/>
      <c r="AW389" s="186"/>
      <c r="AX389" s="186"/>
      <c r="AY389" s="186"/>
      <c r="AZ389" s="186"/>
      <c r="BA389" s="186"/>
      <c r="BB389" s="186"/>
      <c r="BC389" s="186"/>
      <c r="BD389" s="186"/>
      <c r="BE389" s="186"/>
      <c r="BF389" s="186"/>
      <c r="BG389" s="186"/>
      <c r="BH389" s="186"/>
      <c r="BI389" s="186"/>
      <c r="BJ389" s="186"/>
      <c r="BK389" s="186"/>
      <c r="BL389" s="186"/>
      <c r="BM389" s="186"/>
      <c r="BN389" s="186"/>
      <c r="BO389" s="186"/>
      <c r="BP389" s="186"/>
      <c r="BQ389" s="186"/>
      <c r="BR389" s="186"/>
      <c r="BS389" s="186"/>
      <c r="BT389" s="186"/>
      <c r="BU389" s="186"/>
      <c r="BV389" s="186"/>
      <c r="BW389" s="186"/>
      <c r="BX389" s="186"/>
      <c r="BY389" s="186"/>
      <c r="BZ389" s="186"/>
      <c r="CA389" s="186"/>
      <c r="CB389" s="186"/>
      <c r="CC389" s="186"/>
      <c r="CD389" s="186"/>
      <c r="CE389" s="186"/>
      <c r="CF389" s="186"/>
      <c r="CG389" s="186"/>
      <c r="CH389" s="186"/>
      <c r="CI389" s="186"/>
      <c r="CJ389" s="186"/>
      <c r="CK389" s="186"/>
      <c r="CL389" s="186"/>
      <c r="CM389" s="186"/>
      <c r="CN389" s="186"/>
      <c r="CO389" s="186"/>
      <c r="CP389" s="186"/>
      <c r="CQ389" s="186"/>
      <c r="CR389" s="186"/>
      <c r="CS389" s="186"/>
      <c r="CT389" s="186"/>
      <c r="CU389" s="186"/>
      <c r="CV389" s="186"/>
      <c r="CW389" s="186"/>
      <c r="CX389" s="186"/>
      <c r="CY389" s="186"/>
      <c r="CZ389" s="186"/>
      <c r="DA389" s="186"/>
      <c r="DB389" s="186"/>
      <c r="DC389" s="186"/>
      <c r="DD389" s="186"/>
      <c r="DE389" s="186"/>
      <c r="DF389" s="186"/>
      <c r="DG389" s="186"/>
      <c r="DH389" s="186"/>
      <c r="DI389" s="186"/>
      <c r="DJ389" s="186"/>
      <c r="DK389" s="186"/>
      <c r="DL389" s="186"/>
      <c r="DM389" s="186"/>
      <c r="DN389" s="186"/>
      <c r="DO389" s="186"/>
      <c r="DP389" s="186"/>
      <c r="DQ389" s="186"/>
      <c r="DR389" s="186"/>
      <c r="DS389" s="186"/>
      <c r="DT389" s="186"/>
      <c r="DU389" s="186"/>
      <c r="DV389" s="186"/>
      <c r="DW389" s="186"/>
      <c r="DX389" s="186"/>
      <c r="DY389" s="186"/>
      <c r="DZ389" s="186"/>
      <c r="EA389" s="186"/>
      <c r="EB389" s="186"/>
      <c r="EC389" s="186"/>
      <c r="ED389" s="186"/>
      <c r="EE389" s="186"/>
      <c r="EF389" s="186"/>
      <c r="EG389" s="186"/>
      <c r="EH389" s="186"/>
      <c r="EI389" s="186"/>
      <c r="EJ389" s="186"/>
      <c r="EK389" s="186"/>
      <c r="EL389" s="186"/>
      <c r="EM389" s="186"/>
      <c r="EN389" s="186"/>
      <c r="EO389" s="186"/>
      <c r="EP389" s="186"/>
      <c r="EQ389" s="186"/>
      <c r="ER389" s="186"/>
      <c r="ES389" s="186"/>
      <c r="ET389" s="186"/>
      <c r="EU389" s="186"/>
      <c r="EV389" s="186"/>
      <c r="EW389" s="186"/>
      <c r="EX389" s="186"/>
      <c r="EY389" s="186"/>
      <c r="EZ389" s="186"/>
      <c r="FA389" s="186"/>
      <c r="FB389" s="186"/>
      <c r="FC389" s="186"/>
      <c r="FD389" s="186"/>
      <c r="FE389" s="186"/>
      <c r="FF389" s="186"/>
      <c r="FG389" s="186"/>
      <c r="FH389" s="186"/>
      <c r="FI389" s="186"/>
      <c r="FJ389" s="186"/>
      <c r="FK389" s="186"/>
      <c r="FL389" s="186"/>
      <c r="FM389" s="186"/>
      <c r="FN389" s="186"/>
      <c r="FO389" s="186"/>
      <c r="FP389" s="186"/>
      <c r="FQ389" s="186"/>
      <c r="FR389" s="186"/>
      <c r="FS389" s="186"/>
      <c r="FT389" s="186"/>
      <c r="FU389" s="186"/>
      <c r="FV389" s="186"/>
      <c r="FW389" s="186"/>
      <c r="FX389" s="186"/>
      <c r="FY389" s="186"/>
      <c r="FZ389" s="186"/>
      <c r="GA389" s="186"/>
      <c r="GB389" s="186"/>
      <c r="GC389" s="186"/>
      <c r="GD389" s="186"/>
      <c r="GE389" s="186"/>
      <c r="GF389" s="186"/>
      <c r="GG389" s="186"/>
      <c r="GH389" s="186"/>
      <c r="GI389" s="186"/>
      <c r="GJ389" s="186"/>
      <c r="GK389" s="186"/>
      <c r="GL389" s="186"/>
      <c r="GM389" s="186"/>
      <c r="GN389" s="186"/>
      <c r="GO389" s="186"/>
      <c r="GP389" s="186"/>
      <c r="GQ389" s="186"/>
      <c r="GR389" s="186"/>
      <c r="GS389" s="186"/>
      <c r="GT389" s="186"/>
      <c r="GU389" s="186"/>
      <c r="GV389" s="186"/>
      <c r="GW389" s="186"/>
      <c r="GX389" s="186"/>
      <c r="GY389" s="186"/>
      <c r="GZ389" s="186"/>
      <c r="HA389" s="186"/>
      <c r="HB389" s="186"/>
      <c r="HC389" s="186"/>
      <c r="HD389" s="186"/>
      <c r="HE389" s="186"/>
      <c r="HF389" s="186"/>
      <c r="HG389" s="186"/>
      <c r="HH389" s="186"/>
      <c r="HI389" s="186"/>
      <c r="HJ389" s="186"/>
      <c r="HK389" s="186"/>
      <c r="HL389" s="186"/>
      <c r="HM389" s="186"/>
      <c r="HN389" s="186"/>
      <c r="HO389" s="186"/>
      <c r="HP389" s="186"/>
      <c r="HQ389" s="186"/>
      <c r="HR389" s="186"/>
      <c r="HS389" s="186"/>
      <c r="HT389" s="186"/>
      <c r="HU389" s="186"/>
      <c r="HV389" s="186"/>
      <c r="HW389" s="186"/>
      <c r="HX389" s="186"/>
      <c r="HY389" s="186"/>
      <c r="HZ389" s="186"/>
      <c r="IA389" s="186"/>
      <c r="IB389" s="186"/>
      <c r="IC389" s="186"/>
      <c r="ID389" s="186"/>
      <c r="IE389" s="186"/>
      <c r="IF389" s="186"/>
      <c r="IG389" s="186"/>
      <c r="IH389" s="186"/>
      <c r="II389" s="186"/>
      <c r="IJ389" s="186"/>
      <c r="IK389" s="186"/>
      <c r="IL389" s="186"/>
      <c r="IM389" s="186"/>
      <c r="IN389" s="186"/>
      <c r="IO389" s="186"/>
      <c r="IP389" s="186"/>
      <c r="IQ389" s="186"/>
      <c r="IR389" s="186"/>
      <c r="IS389" s="186"/>
      <c r="IT389" s="186"/>
      <c r="IU389" s="186"/>
      <c r="IV389" s="186"/>
    </row>
    <row r="390" spans="8:256" ht="13.5">
      <c r="H390" s="75"/>
      <c r="I390" s="75"/>
      <c r="J390" s="71"/>
      <c r="K390" s="71"/>
      <c r="P390" s="68"/>
      <c r="Q390" s="68"/>
      <c r="R390" s="68"/>
      <c r="S390" s="186"/>
      <c r="T390" s="186"/>
      <c r="U390" s="186"/>
      <c r="V390" s="186"/>
      <c r="W390" s="186"/>
      <c r="X390" s="186"/>
      <c r="Y390" s="186"/>
      <c r="Z390" s="186"/>
      <c r="AA390" s="186"/>
      <c r="AB390" s="186"/>
      <c r="AC390" s="186"/>
      <c r="AD390" s="186"/>
      <c r="AE390" s="186"/>
      <c r="AF390" s="186"/>
      <c r="AG390" s="186"/>
      <c r="AH390" s="186"/>
      <c r="AI390" s="186"/>
      <c r="AJ390" s="186"/>
      <c r="AK390" s="186"/>
      <c r="AL390" s="186"/>
      <c r="AM390" s="186"/>
      <c r="AN390" s="186"/>
      <c r="AO390" s="186"/>
      <c r="AP390" s="186"/>
      <c r="AQ390" s="186"/>
      <c r="AR390" s="186"/>
      <c r="AS390" s="186"/>
      <c r="AT390" s="186"/>
      <c r="AU390" s="186"/>
      <c r="AV390" s="186"/>
      <c r="AW390" s="186"/>
      <c r="AX390" s="186"/>
      <c r="AY390" s="186"/>
      <c r="AZ390" s="186"/>
      <c r="BA390" s="186"/>
      <c r="BB390" s="186"/>
      <c r="BC390" s="186"/>
      <c r="BD390" s="186"/>
      <c r="BE390" s="186"/>
      <c r="BF390" s="186"/>
      <c r="BG390" s="186"/>
      <c r="BH390" s="186"/>
      <c r="BI390" s="186"/>
      <c r="BJ390" s="186"/>
      <c r="BK390" s="186"/>
      <c r="BL390" s="186"/>
      <c r="BM390" s="186"/>
      <c r="BN390" s="186"/>
      <c r="BO390" s="186"/>
      <c r="BP390" s="186"/>
      <c r="BQ390" s="186"/>
      <c r="BR390" s="186"/>
      <c r="BS390" s="186"/>
      <c r="BT390" s="186"/>
      <c r="BU390" s="186"/>
      <c r="BV390" s="186"/>
      <c r="BW390" s="186"/>
      <c r="BX390" s="186"/>
      <c r="BY390" s="186"/>
      <c r="BZ390" s="186"/>
      <c r="CA390" s="186"/>
      <c r="CB390" s="186"/>
      <c r="CC390" s="186"/>
      <c r="CD390" s="186"/>
      <c r="CE390" s="186"/>
      <c r="CF390" s="186"/>
      <c r="CG390" s="186"/>
      <c r="CH390" s="186"/>
      <c r="CI390" s="186"/>
      <c r="CJ390" s="186"/>
      <c r="CK390" s="186"/>
      <c r="CL390" s="186"/>
      <c r="CM390" s="186"/>
      <c r="CN390" s="186"/>
      <c r="CO390" s="186"/>
      <c r="CP390" s="186"/>
      <c r="CQ390" s="186"/>
      <c r="CR390" s="186"/>
      <c r="CS390" s="186"/>
      <c r="CT390" s="186"/>
      <c r="CU390" s="186"/>
      <c r="CV390" s="186"/>
      <c r="CW390" s="186"/>
      <c r="CX390" s="186"/>
      <c r="CY390" s="186"/>
      <c r="CZ390" s="186"/>
      <c r="DA390" s="186"/>
      <c r="DB390" s="186"/>
      <c r="DC390" s="186"/>
      <c r="DD390" s="186"/>
      <c r="DE390" s="186"/>
      <c r="DF390" s="186"/>
      <c r="DG390" s="186"/>
      <c r="DH390" s="186"/>
      <c r="DI390" s="186"/>
      <c r="DJ390" s="186"/>
      <c r="DK390" s="186"/>
      <c r="DL390" s="186"/>
      <c r="DM390" s="186"/>
      <c r="DN390" s="186"/>
      <c r="DO390" s="186"/>
      <c r="DP390" s="186"/>
      <c r="DQ390" s="186"/>
      <c r="DR390" s="186"/>
      <c r="DS390" s="186"/>
      <c r="DT390" s="186"/>
      <c r="DU390" s="186"/>
      <c r="DV390" s="186"/>
      <c r="DW390" s="186"/>
      <c r="DX390" s="186"/>
      <c r="DY390" s="186"/>
      <c r="DZ390" s="186"/>
      <c r="EA390" s="186"/>
      <c r="EB390" s="186"/>
      <c r="EC390" s="186"/>
      <c r="ED390" s="186"/>
      <c r="EE390" s="186"/>
      <c r="EF390" s="186"/>
      <c r="EG390" s="186"/>
      <c r="EH390" s="186"/>
      <c r="EI390" s="186"/>
      <c r="EJ390" s="186"/>
      <c r="EK390" s="186"/>
      <c r="EL390" s="186"/>
      <c r="EM390" s="186"/>
      <c r="EN390" s="186"/>
      <c r="EO390" s="186"/>
      <c r="EP390" s="186"/>
      <c r="EQ390" s="186"/>
      <c r="ER390" s="186"/>
      <c r="ES390" s="186"/>
      <c r="ET390" s="186"/>
      <c r="EU390" s="186"/>
      <c r="EV390" s="186"/>
      <c r="EW390" s="186"/>
      <c r="EX390" s="186"/>
      <c r="EY390" s="186"/>
      <c r="EZ390" s="186"/>
      <c r="FA390" s="186"/>
      <c r="FB390" s="186"/>
      <c r="FC390" s="186"/>
      <c r="FD390" s="186"/>
      <c r="FE390" s="186"/>
      <c r="FF390" s="186"/>
      <c r="FG390" s="186"/>
      <c r="FH390" s="186"/>
      <c r="FI390" s="186"/>
      <c r="FJ390" s="186"/>
      <c r="FK390" s="186"/>
      <c r="FL390" s="186"/>
      <c r="FM390" s="186"/>
      <c r="FN390" s="186"/>
      <c r="FO390" s="186"/>
      <c r="FP390" s="186"/>
      <c r="FQ390" s="186"/>
      <c r="FR390" s="186"/>
      <c r="FS390" s="186"/>
      <c r="FT390" s="186"/>
      <c r="FU390" s="186"/>
      <c r="FV390" s="186"/>
      <c r="FW390" s="186"/>
      <c r="FX390" s="186"/>
      <c r="FY390" s="186"/>
      <c r="FZ390" s="186"/>
      <c r="GA390" s="186"/>
      <c r="GB390" s="186"/>
      <c r="GC390" s="186"/>
      <c r="GD390" s="186"/>
      <c r="GE390" s="186"/>
      <c r="GF390" s="186"/>
      <c r="GG390" s="186"/>
      <c r="GH390" s="186"/>
      <c r="GI390" s="186"/>
      <c r="GJ390" s="186"/>
      <c r="GK390" s="186"/>
      <c r="GL390" s="186"/>
      <c r="GM390" s="186"/>
      <c r="GN390" s="186"/>
      <c r="GO390" s="186"/>
      <c r="GP390" s="186"/>
      <c r="GQ390" s="186"/>
      <c r="GR390" s="186"/>
      <c r="GS390" s="186"/>
      <c r="GT390" s="186"/>
      <c r="GU390" s="186"/>
      <c r="GV390" s="186"/>
      <c r="GW390" s="186"/>
      <c r="GX390" s="186"/>
      <c r="GY390" s="186"/>
      <c r="GZ390" s="186"/>
      <c r="HA390" s="186"/>
      <c r="HB390" s="186"/>
      <c r="HC390" s="186"/>
      <c r="HD390" s="186"/>
      <c r="HE390" s="186"/>
      <c r="HF390" s="186"/>
      <c r="HG390" s="186"/>
      <c r="HH390" s="186"/>
      <c r="HI390" s="186"/>
      <c r="HJ390" s="186"/>
      <c r="HK390" s="186"/>
      <c r="HL390" s="186"/>
      <c r="HM390" s="186"/>
      <c r="HN390" s="186"/>
      <c r="HO390" s="186"/>
      <c r="HP390" s="186"/>
      <c r="HQ390" s="186"/>
      <c r="HR390" s="186"/>
      <c r="HS390" s="186"/>
      <c r="HT390" s="186"/>
      <c r="HU390" s="186"/>
      <c r="HV390" s="186"/>
      <c r="HW390" s="186"/>
      <c r="HX390" s="186"/>
      <c r="HY390" s="186"/>
      <c r="HZ390" s="186"/>
      <c r="IA390" s="186"/>
      <c r="IB390" s="186"/>
      <c r="IC390" s="186"/>
      <c r="ID390" s="186"/>
      <c r="IE390" s="186"/>
      <c r="IF390" s="186"/>
      <c r="IG390" s="186"/>
      <c r="IH390" s="186"/>
      <c r="II390" s="186"/>
      <c r="IJ390" s="186"/>
      <c r="IK390" s="186"/>
      <c r="IL390" s="186"/>
      <c r="IM390" s="186"/>
      <c r="IN390" s="186"/>
      <c r="IO390" s="186"/>
      <c r="IP390" s="186"/>
      <c r="IQ390" s="186"/>
      <c r="IR390" s="186"/>
      <c r="IS390" s="186"/>
      <c r="IT390" s="186"/>
      <c r="IU390" s="186"/>
      <c r="IV390" s="186"/>
    </row>
    <row r="391" spans="1:256" ht="13.5">
      <c r="A391" s="71"/>
      <c r="B391" s="75"/>
      <c r="C391" s="75"/>
      <c r="J391" s="186"/>
      <c r="K391" s="186"/>
      <c r="L391" s="186"/>
      <c r="M391" s="186"/>
      <c r="N391" s="186"/>
      <c r="O391" s="186"/>
      <c r="P391" s="186"/>
      <c r="Q391" s="186"/>
      <c r="R391" s="186"/>
      <c r="S391" s="186"/>
      <c r="T391" s="186"/>
      <c r="U391" s="186"/>
      <c r="V391" s="186"/>
      <c r="W391" s="186"/>
      <c r="X391" s="186"/>
      <c r="Y391" s="186"/>
      <c r="Z391" s="186"/>
      <c r="AA391" s="186"/>
      <c r="AB391" s="186"/>
      <c r="AC391" s="186"/>
      <c r="AD391" s="186"/>
      <c r="AE391" s="186"/>
      <c r="AF391" s="186"/>
      <c r="AG391" s="186"/>
      <c r="AH391" s="186"/>
      <c r="AI391" s="186"/>
      <c r="AJ391" s="186"/>
      <c r="AK391" s="186"/>
      <c r="AL391" s="186"/>
      <c r="AM391" s="186"/>
      <c r="AN391" s="186"/>
      <c r="AO391" s="186"/>
      <c r="AP391" s="186"/>
      <c r="AQ391" s="186"/>
      <c r="AR391" s="186"/>
      <c r="AS391" s="186"/>
      <c r="AT391" s="186"/>
      <c r="AU391" s="186"/>
      <c r="AV391" s="186"/>
      <c r="AW391" s="186"/>
      <c r="AX391" s="186"/>
      <c r="AY391" s="186"/>
      <c r="AZ391" s="186"/>
      <c r="BA391" s="186"/>
      <c r="BB391" s="186"/>
      <c r="BC391" s="186"/>
      <c r="BD391" s="186"/>
      <c r="BE391" s="186"/>
      <c r="BF391" s="186"/>
      <c r="BG391" s="186"/>
      <c r="BH391" s="186"/>
      <c r="BI391" s="186"/>
      <c r="BJ391" s="186"/>
      <c r="BK391" s="186"/>
      <c r="BL391" s="186"/>
      <c r="BM391" s="186"/>
      <c r="BN391" s="186"/>
      <c r="BO391" s="186"/>
      <c r="BP391" s="186"/>
      <c r="BQ391" s="186"/>
      <c r="BR391" s="186"/>
      <c r="BS391" s="186"/>
      <c r="BT391" s="186"/>
      <c r="BU391" s="186"/>
      <c r="BV391" s="186"/>
      <c r="BW391" s="186"/>
      <c r="BX391" s="186"/>
      <c r="BY391" s="186"/>
      <c r="BZ391" s="186"/>
      <c r="CA391" s="186"/>
      <c r="CB391" s="186"/>
      <c r="CC391" s="186"/>
      <c r="CD391" s="186"/>
      <c r="CE391" s="186"/>
      <c r="CF391" s="186"/>
      <c r="CG391" s="186"/>
      <c r="CH391" s="186"/>
      <c r="CI391" s="186"/>
      <c r="CJ391" s="186"/>
      <c r="CK391" s="186"/>
      <c r="CL391" s="186"/>
      <c r="CM391" s="186"/>
      <c r="CN391" s="186"/>
      <c r="CO391" s="186"/>
      <c r="CP391" s="186"/>
      <c r="CQ391" s="186"/>
      <c r="CR391" s="186"/>
      <c r="CS391" s="186"/>
      <c r="CT391" s="186"/>
      <c r="CU391" s="186"/>
      <c r="CV391" s="186"/>
      <c r="CW391" s="186"/>
      <c r="CX391" s="186"/>
      <c r="CY391" s="186"/>
      <c r="CZ391" s="186"/>
      <c r="DA391" s="186"/>
      <c r="DB391" s="186"/>
      <c r="DC391" s="186"/>
      <c r="DD391" s="186"/>
      <c r="DE391" s="186"/>
      <c r="DF391" s="186"/>
      <c r="DG391" s="186"/>
      <c r="DH391" s="186"/>
      <c r="DI391" s="186"/>
      <c r="DJ391" s="186"/>
      <c r="DK391" s="186"/>
      <c r="DL391" s="186"/>
      <c r="DM391" s="186"/>
      <c r="DN391" s="186"/>
      <c r="DO391" s="186"/>
      <c r="DP391" s="186"/>
      <c r="DQ391" s="186"/>
      <c r="DR391" s="186"/>
      <c r="DS391" s="186"/>
      <c r="DT391" s="186"/>
      <c r="DU391" s="186"/>
      <c r="DV391" s="186"/>
      <c r="DW391" s="186"/>
      <c r="DX391" s="186"/>
      <c r="DY391" s="186"/>
      <c r="DZ391" s="186"/>
      <c r="EA391" s="186"/>
      <c r="EB391" s="186"/>
      <c r="EC391" s="186"/>
      <c r="ED391" s="186"/>
      <c r="EE391" s="186"/>
      <c r="EF391" s="186"/>
      <c r="EG391" s="186"/>
      <c r="EH391" s="186"/>
      <c r="EI391" s="186"/>
      <c r="EJ391" s="186"/>
      <c r="EK391" s="186"/>
      <c r="EL391" s="186"/>
      <c r="EM391" s="186"/>
      <c r="EN391" s="186"/>
      <c r="EO391" s="186"/>
      <c r="EP391" s="186"/>
      <c r="EQ391" s="186"/>
      <c r="ER391" s="186"/>
      <c r="ES391" s="186"/>
      <c r="ET391" s="186"/>
      <c r="EU391" s="186"/>
      <c r="EV391" s="186"/>
      <c r="EW391" s="186"/>
      <c r="EX391" s="186"/>
      <c r="EY391" s="186"/>
      <c r="EZ391" s="186"/>
      <c r="FA391" s="186"/>
      <c r="FB391" s="186"/>
      <c r="FC391" s="186"/>
      <c r="FD391" s="186"/>
      <c r="FE391" s="186"/>
      <c r="FF391" s="186"/>
      <c r="FG391" s="186"/>
      <c r="FH391" s="186"/>
      <c r="FI391" s="186"/>
      <c r="FJ391" s="186"/>
      <c r="FK391" s="186"/>
      <c r="FL391" s="186"/>
      <c r="FM391" s="186"/>
      <c r="FN391" s="186"/>
      <c r="FO391" s="186"/>
      <c r="FP391" s="186"/>
      <c r="FQ391" s="186"/>
      <c r="FR391" s="186"/>
      <c r="FS391" s="186"/>
      <c r="FT391" s="186"/>
      <c r="FU391" s="186"/>
      <c r="FV391" s="186"/>
      <c r="FW391" s="186"/>
      <c r="FX391" s="186"/>
      <c r="FY391" s="186"/>
      <c r="FZ391" s="186"/>
      <c r="GA391" s="186"/>
      <c r="GB391" s="186"/>
      <c r="GC391" s="186"/>
      <c r="GD391" s="186"/>
      <c r="GE391" s="186"/>
      <c r="GF391" s="186"/>
      <c r="GG391" s="186"/>
      <c r="GH391" s="186"/>
      <c r="GI391" s="186"/>
      <c r="GJ391" s="186"/>
      <c r="GK391" s="186"/>
      <c r="GL391" s="186"/>
      <c r="GM391" s="186"/>
      <c r="GN391" s="186"/>
      <c r="GO391" s="186"/>
      <c r="GP391" s="186"/>
      <c r="GQ391" s="186"/>
      <c r="GR391" s="186"/>
      <c r="GS391" s="186"/>
      <c r="GT391" s="186"/>
      <c r="GU391" s="186"/>
      <c r="GV391" s="186"/>
      <c r="GW391" s="186"/>
      <c r="GX391" s="186"/>
      <c r="GY391" s="186"/>
      <c r="GZ391" s="186"/>
      <c r="HA391" s="186"/>
      <c r="HB391" s="186"/>
      <c r="HC391" s="186"/>
      <c r="HD391" s="186"/>
      <c r="HE391" s="186"/>
      <c r="HF391" s="186"/>
      <c r="HG391" s="186"/>
      <c r="HH391" s="186"/>
      <c r="HI391" s="186"/>
      <c r="HJ391" s="186"/>
      <c r="HK391" s="186"/>
      <c r="HL391" s="186"/>
      <c r="HM391" s="186"/>
      <c r="HN391" s="186"/>
      <c r="HO391" s="186"/>
      <c r="HP391" s="186"/>
      <c r="HQ391" s="186"/>
      <c r="HR391" s="186"/>
      <c r="HS391" s="186"/>
      <c r="HT391" s="186"/>
      <c r="HU391" s="186"/>
      <c r="HV391" s="186"/>
      <c r="HW391" s="186"/>
      <c r="HX391" s="186"/>
      <c r="HY391" s="186"/>
      <c r="HZ391" s="186"/>
      <c r="IA391" s="186"/>
      <c r="IB391" s="186"/>
      <c r="IC391" s="186"/>
      <c r="ID391" s="186"/>
      <c r="IE391" s="186"/>
      <c r="IF391" s="186"/>
      <c r="IG391" s="186"/>
      <c r="IH391" s="186"/>
      <c r="II391" s="186"/>
      <c r="IJ391" s="186"/>
      <c r="IK391" s="186"/>
      <c r="IL391" s="186"/>
      <c r="IM391" s="186"/>
      <c r="IN391" s="186"/>
      <c r="IO391" s="186"/>
      <c r="IP391" s="186"/>
      <c r="IQ391" s="186"/>
      <c r="IR391" s="186"/>
      <c r="IS391" s="186"/>
      <c r="IT391" s="186"/>
      <c r="IU391" s="186"/>
      <c r="IV391" s="186"/>
    </row>
    <row r="392" spans="8:256" ht="13.5">
      <c r="H392" s="75"/>
      <c r="I392" s="75"/>
      <c r="J392" s="71"/>
      <c r="K392" s="71"/>
      <c r="P392" s="186"/>
      <c r="Q392" s="186"/>
      <c r="R392" s="186"/>
      <c r="S392" s="186"/>
      <c r="T392" s="186"/>
      <c r="U392" s="186"/>
      <c r="V392" s="186"/>
      <c r="W392" s="186"/>
      <c r="X392" s="186"/>
      <c r="Y392" s="186"/>
      <c r="Z392" s="186"/>
      <c r="AA392" s="186"/>
      <c r="AB392" s="186"/>
      <c r="AC392" s="186"/>
      <c r="AD392" s="186"/>
      <c r="AE392" s="186"/>
      <c r="AF392" s="186"/>
      <c r="AG392" s="186"/>
      <c r="AH392" s="186"/>
      <c r="AI392" s="186"/>
      <c r="AJ392" s="186"/>
      <c r="AK392" s="186"/>
      <c r="AL392" s="186"/>
      <c r="AM392" s="186"/>
      <c r="AN392" s="186"/>
      <c r="AO392" s="186"/>
      <c r="AP392" s="186"/>
      <c r="AQ392" s="186"/>
      <c r="AR392" s="186"/>
      <c r="AS392" s="186"/>
      <c r="AT392" s="186"/>
      <c r="AU392" s="186"/>
      <c r="AV392" s="186"/>
      <c r="AW392" s="186"/>
      <c r="AX392" s="186"/>
      <c r="AY392" s="186"/>
      <c r="AZ392" s="186"/>
      <c r="BA392" s="186"/>
      <c r="BB392" s="186"/>
      <c r="BC392" s="186"/>
      <c r="BD392" s="186"/>
      <c r="BE392" s="186"/>
      <c r="BF392" s="186"/>
      <c r="BG392" s="186"/>
      <c r="BH392" s="186"/>
      <c r="BI392" s="186"/>
      <c r="BJ392" s="186"/>
      <c r="BK392" s="186"/>
      <c r="BL392" s="186"/>
      <c r="BM392" s="186"/>
      <c r="BN392" s="186"/>
      <c r="BO392" s="186"/>
      <c r="BP392" s="186"/>
      <c r="BQ392" s="186"/>
      <c r="BR392" s="186"/>
      <c r="BS392" s="186"/>
      <c r="BT392" s="186"/>
      <c r="BU392" s="186"/>
      <c r="BV392" s="186"/>
      <c r="BW392" s="186"/>
      <c r="BX392" s="186"/>
      <c r="BY392" s="186"/>
      <c r="BZ392" s="186"/>
      <c r="CA392" s="186"/>
      <c r="CB392" s="186"/>
      <c r="CC392" s="186"/>
      <c r="CD392" s="186"/>
      <c r="CE392" s="186"/>
      <c r="CF392" s="186"/>
      <c r="CG392" s="186"/>
      <c r="CH392" s="186"/>
      <c r="CI392" s="186"/>
      <c r="CJ392" s="186"/>
      <c r="CK392" s="186"/>
      <c r="CL392" s="186"/>
      <c r="CM392" s="186"/>
      <c r="CN392" s="186"/>
      <c r="CO392" s="186"/>
      <c r="CP392" s="186"/>
      <c r="CQ392" s="186"/>
      <c r="CR392" s="186"/>
      <c r="CS392" s="186"/>
      <c r="CT392" s="186"/>
      <c r="CU392" s="186"/>
      <c r="CV392" s="186"/>
      <c r="CW392" s="186"/>
      <c r="CX392" s="186"/>
      <c r="CY392" s="186"/>
      <c r="CZ392" s="186"/>
      <c r="DA392" s="186"/>
      <c r="DB392" s="186"/>
      <c r="DC392" s="186"/>
      <c r="DD392" s="186"/>
      <c r="DE392" s="186"/>
      <c r="DF392" s="186"/>
      <c r="DG392" s="186"/>
      <c r="DH392" s="186"/>
      <c r="DI392" s="186"/>
      <c r="DJ392" s="186"/>
      <c r="DK392" s="186"/>
      <c r="DL392" s="186"/>
      <c r="DM392" s="186"/>
      <c r="DN392" s="186"/>
      <c r="DO392" s="186"/>
      <c r="DP392" s="186"/>
      <c r="DQ392" s="186"/>
      <c r="DR392" s="186"/>
      <c r="DS392" s="186"/>
      <c r="DT392" s="186"/>
      <c r="DU392" s="186"/>
      <c r="DV392" s="186"/>
      <c r="DW392" s="186"/>
      <c r="DX392" s="186"/>
      <c r="DY392" s="186"/>
      <c r="DZ392" s="186"/>
      <c r="EA392" s="186"/>
      <c r="EB392" s="186"/>
      <c r="EC392" s="186"/>
      <c r="ED392" s="186"/>
      <c r="EE392" s="186"/>
      <c r="EF392" s="186"/>
      <c r="EG392" s="186"/>
      <c r="EH392" s="186"/>
      <c r="EI392" s="186"/>
      <c r="EJ392" s="186"/>
      <c r="EK392" s="186"/>
      <c r="EL392" s="186"/>
      <c r="EM392" s="186"/>
      <c r="EN392" s="186"/>
      <c r="EO392" s="186"/>
      <c r="EP392" s="186"/>
      <c r="EQ392" s="186"/>
      <c r="ER392" s="186"/>
      <c r="ES392" s="186"/>
      <c r="ET392" s="186"/>
      <c r="EU392" s="186"/>
      <c r="EV392" s="186"/>
      <c r="EW392" s="186"/>
      <c r="EX392" s="186"/>
      <c r="EY392" s="186"/>
      <c r="EZ392" s="186"/>
      <c r="FA392" s="186"/>
      <c r="FB392" s="186"/>
      <c r="FC392" s="186"/>
      <c r="FD392" s="186"/>
      <c r="FE392" s="186"/>
      <c r="FF392" s="186"/>
      <c r="FG392" s="186"/>
      <c r="FH392" s="186"/>
      <c r="FI392" s="186"/>
      <c r="FJ392" s="186"/>
      <c r="FK392" s="186"/>
      <c r="FL392" s="186"/>
      <c r="FM392" s="186"/>
      <c r="FN392" s="186"/>
      <c r="FO392" s="186"/>
      <c r="FP392" s="186"/>
      <c r="FQ392" s="186"/>
      <c r="FR392" s="186"/>
      <c r="FS392" s="186"/>
      <c r="FT392" s="186"/>
      <c r="FU392" s="186"/>
      <c r="FV392" s="186"/>
      <c r="FW392" s="186"/>
      <c r="FX392" s="186"/>
      <c r="FY392" s="186"/>
      <c r="FZ392" s="186"/>
      <c r="GA392" s="186"/>
      <c r="GB392" s="186"/>
      <c r="GC392" s="186"/>
      <c r="GD392" s="186"/>
      <c r="GE392" s="186"/>
      <c r="GF392" s="186"/>
      <c r="GG392" s="186"/>
      <c r="GH392" s="186"/>
      <c r="GI392" s="186"/>
      <c r="GJ392" s="186"/>
      <c r="GK392" s="186"/>
      <c r="GL392" s="186"/>
      <c r="GM392" s="186"/>
      <c r="GN392" s="186"/>
      <c r="GO392" s="186"/>
      <c r="GP392" s="186"/>
      <c r="GQ392" s="186"/>
      <c r="GR392" s="186"/>
      <c r="GS392" s="186"/>
      <c r="GT392" s="186"/>
      <c r="GU392" s="186"/>
      <c r="GV392" s="186"/>
      <c r="GW392" s="186"/>
      <c r="GX392" s="186"/>
      <c r="GY392" s="186"/>
      <c r="GZ392" s="186"/>
      <c r="HA392" s="186"/>
      <c r="HB392" s="186"/>
      <c r="HC392" s="186"/>
      <c r="HD392" s="186"/>
      <c r="HE392" s="186"/>
      <c r="HF392" s="186"/>
      <c r="HG392" s="186"/>
      <c r="HH392" s="186"/>
      <c r="HI392" s="186"/>
      <c r="HJ392" s="186"/>
      <c r="HK392" s="186"/>
      <c r="HL392" s="186"/>
      <c r="HM392" s="186"/>
      <c r="HN392" s="186"/>
      <c r="HO392" s="186"/>
      <c r="HP392" s="186"/>
      <c r="HQ392" s="186"/>
      <c r="HR392" s="186"/>
      <c r="HS392" s="186"/>
      <c r="HT392" s="186"/>
      <c r="HU392" s="186"/>
      <c r="HV392" s="186"/>
      <c r="HW392" s="186"/>
      <c r="HX392" s="186"/>
      <c r="HY392" s="186"/>
      <c r="HZ392" s="186"/>
      <c r="IA392" s="186"/>
      <c r="IB392" s="186"/>
      <c r="IC392" s="186"/>
      <c r="ID392" s="186"/>
      <c r="IE392" s="186"/>
      <c r="IF392" s="186"/>
      <c r="IG392" s="186"/>
      <c r="IH392" s="186"/>
      <c r="II392" s="186"/>
      <c r="IJ392" s="186"/>
      <c r="IK392" s="186"/>
      <c r="IL392" s="186"/>
      <c r="IM392" s="186"/>
      <c r="IN392" s="186"/>
      <c r="IO392" s="186"/>
      <c r="IP392" s="186"/>
      <c r="IQ392" s="186"/>
      <c r="IR392" s="186"/>
      <c r="IS392" s="186"/>
      <c r="IT392" s="186"/>
      <c r="IU392" s="186"/>
      <c r="IV392" s="186"/>
    </row>
    <row r="393" spans="8:256" ht="13.5">
      <c r="H393" s="75"/>
      <c r="I393" s="75"/>
      <c r="J393" s="71"/>
      <c r="K393" s="71"/>
      <c r="P393" s="186"/>
      <c r="Q393" s="186"/>
      <c r="R393" s="186"/>
      <c r="S393" s="186"/>
      <c r="T393" s="186"/>
      <c r="U393" s="186"/>
      <c r="V393" s="186"/>
      <c r="W393" s="186"/>
      <c r="X393" s="186"/>
      <c r="Y393" s="186"/>
      <c r="Z393" s="186"/>
      <c r="AA393" s="186"/>
      <c r="AB393" s="186"/>
      <c r="AC393" s="186"/>
      <c r="AD393" s="186"/>
      <c r="AE393" s="186"/>
      <c r="AF393" s="186"/>
      <c r="AG393" s="186"/>
      <c r="AH393" s="186"/>
      <c r="AI393" s="186"/>
      <c r="AJ393" s="186"/>
      <c r="AK393" s="186"/>
      <c r="AL393" s="186"/>
      <c r="AM393" s="186"/>
      <c r="AN393" s="186"/>
      <c r="AO393" s="186"/>
      <c r="AP393" s="186"/>
      <c r="AQ393" s="186"/>
      <c r="AR393" s="186"/>
      <c r="AS393" s="186"/>
      <c r="AT393" s="186"/>
      <c r="AU393" s="186"/>
      <c r="AV393" s="186"/>
      <c r="AW393" s="186"/>
      <c r="AX393" s="186"/>
      <c r="AY393" s="186"/>
      <c r="AZ393" s="186"/>
      <c r="BA393" s="186"/>
      <c r="BB393" s="186"/>
      <c r="BC393" s="186"/>
      <c r="BD393" s="186"/>
      <c r="BE393" s="186"/>
      <c r="BF393" s="186"/>
      <c r="BG393" s="186"/>
      <c r="BH393" s="186"/>
      <c r="BI393" s="186"/>
      <c r="BJ393" s="186"/>
      <c r="BK393" s="186"/>
      <c r="BL393" s="186"/>
      <c r="BM393" s="186"/>
      <c r="BN393" s="186"/>
      <c r="BO393" s="186"/>
      <c r="BP393" s="186"/>
      <c r="BQ393" s="186"/>
      <c r="BR393" s="186"/>
      <c r="BS393" s="186"/>
      <c r="BT393" s="186"/>
      <c r="BU393" s="186"/>
      <c r="BV393" s="186"/>
      <c r="BW393" s="186"/>
      <c r="BX393" s="186"/>
      <c r="BY393" s="186"/>
      <c r="BZ393" s="186"/>
      <c r="CA393" s="186"/>
      <c r="CB393" s="186"/>
      <c r="CC393" s="186"/>
      <c r="CD393" s="186"/>
      <c r="CE393" s="186"/>
      <c r="CF393" s="186"/>
      <c r="CG393" s="186"/>
      <c r="CH393" s="186"/>
      <c r="CI393" s="186"/>
      <c r="CJ393" s="186"/>
      <c r="CK393" s="186"/>
      <c r="CL393" s="186"/>
      <c r="CM393" s="186"/>
      <c r="CN393" s="186"/>
      <c r="CO393" s="186"/>
      <c r="CP393" s="186"/>
      <c r="CQ393" s="186"/>
      <c r="CR393" s="186"/>
      <c r="CS393" s="186"/>
      <c r="CT393" s="186"/>
      <c r="CU393" s="186"/>
      <c r="CV393" s="186"/>
      <c r="CW393" s="186"/>
      <c r="CX393" s="186"/>
      <c r="CY393" s="186"/>
      <c r="CZ393" s="186"/>
      <c r="DA393" s="186"/>
      <c r="DB393" s="186"/>
      <c r="DC393" s="186"/>
      <c r="DD393" s="186"/>
      <c r="DE393" s="186"/>
      <c r="DF393" s="186"/>
      <c r="DG393" s="186"/>
      <c r="DH393" s="186"/>
      <c r="DI393" s="186"/>
      <c r="DJ393" s="186"/>
      <c r="DK393" s="186"/>
      <c r="DL393" s="186"/>
      <c r="DM393" s="186"/>
      <c r="DN393" s="186"/>
      <c r="DO393" s="186"/>
      <c r="DP393" s="186"/>
      <c r="DQ393" s="186"/>
      <c r="DR393" s="186"/>
      <c r="DS393" s="186"/>
      <c r="DT393" s="186"/>
      <c r="DU393" s="186"/>
      <c r="DV393" s="186"/>
      <c r="DW393" s="186"/>
      <c r="DX393" s="186"/>
      <c r="DY393" s="186"/>
      <c r="DZ393" s="186"/>
      <c r="EA393" s="186"/>
      <c r="EB393" s="186"/>
      <c r="EC393" s="186"/>
      <c r="ED393" s="186"/>
      <c r="EE393" s="186"/>
      <c r="EF393" s="186"/>
      <c r="EG393" s="186"/>
      <c r="EH393" s="186"/>
      <c r="EI393" s="186"/>
      <c r="EJ393" s="186"/>
      <c r="EK393" s="186"/>
      <c r="EL393" s="186"/>
      <c r="EM393" s="186"/>
      <c r="EN393" s="186"/>
      <c r="EO393" s="186"/>
      <c r="EP393" s="186"/>
      <c r="EQ393" s="186"/>
      <c r="ER393" s="186"/>
      <c r="ES393" s="186"/>
      <c r="ET393" s="186"/>
      <c r="EU393" s="186"/>
      <c r="EV393" s="186"/>
      <c r="EW393" s="186"/>
      <c r="EX393" s="186"/>
      <c r="EY393" s="186"/>
      <c r="EZ393" s="186"/>
      <c r="FA393" s="186"/>
      <c r="FB393" s="186"/>
      <c r="FC393" s="186"/>
      <c r="FD393" s="186"/>
      <c r="FE393" s="186"/>
      <c r="FF393" s="186"/>
      <c r="FG393" s="186"/>
      <c r="FH393" s="186"/>
      <c r="FI393" s="186"/>
      <c r="FJ393" s="186"/>
      <c r="FK393" s="186"/>
      <c r="FL393" s="186"/>
      <c r="FM393" s="186"/>
      <c r="FN393" s="186"/>
      <c r="FO393" s="186"/>
      <c r="FP393" s="186"/>
      <c r="FQ393" s="186"/>
      <c r="FR393" s="186"/>
      <c r="FS393" s="186"/>
      <c r="FT393" s="186"/>
      <c r="FU393" s="186"/>
      <c r="FV393" s="186"/>
      <c r="FW393" s="186"/>
      <c r="FX393" s="186"/>
      <c r="FY393" s="186"/>
      <c r="FZ393" s="186"/>
      <c r="GA393" s="186"/>
      <c r="GB393" s="186"/>
      <c r="GC393" s="186"/>
      <c r="GD393" s="186"/>
      <c r="GE393" s="186"/>
      <c r="GF393" s="186"/>
      <c r="GG393" s="186"/>
      <c r="GH393" s="186"/>
      <c r="GI393" s="186"/>
      <c r="GJ393" s="186"/>
      <c r="GK393" s="186"/>
      <c r="GL393" s="186"/>
      <c r="GM393" s="186"/>
      <c r="GN393" s="186"/>
      <c r="GO393" s="186"/>
      <c r="GP393" s="186"/>
      <c r="GQ393" s="186"/>
      <c r="GR393" s="186"/>
      <c r="GS393" s="186"/>
      <c r="GT393" s="186"/>
      <c r="GU393" s="186"/>
      <c r="GV393" s="186"/>
      <c r="GW393" s="186"/>
      <c r="GX393" s="186"/>
      <c r="GY393" s="186"/>
      <c r="GZ393" s="186"/>
      <c r="HA393" s="186"/>
      <c r="HB393" s="186"/>
      <c r="HC393" s="186"/>
      <c r="HD393" s="186"/>
      <c r="HE393" s="186"/>
      <c r="HF393" s="186"/>
      <c r="HG393" s="186"/>
      <c r="HH393" s="186"/>
      <c r="HI393" s="186"/>
      <c r="HJ393" s="186"/>
      <c r="HK393" s="186"/>
      <c r="HL393" s="186"/>
      <c r="HM393" s="186"/>
      <c r="HN393" s="186"/>
      <c r="HO393" s="186"/>
      <c r="HP393" s="186"/>
      <c r="HQ393" s="186"/>
      <c r="HR393" s="186"/>
      <c r="HS393" s="186"/>
      <c r="HT393" s="186"/>
      <c r="HU393" s="186"/>
      <c r="HV393" s="186"/>
      <c r="HW393" s="186"/>
      <c r="HX393" s="186"/>
      <c r="HY393" s="186"/>
      <c r="HZ393" s="186"/>
      <c r="IA393" s="186"/>
      <c r="IB393" s="186"/>
      <c r="IC393" s="186"/>
      <c r="ID393" s="186"/>
      <c r="IE393" s="186"/>
      <c r="IF393" s="186"/>
      <c r="IG393" s="186"/>
      <c r="IH393" s="186"/>
      <c r="II393" s="186"/>
      <c r="IJ393" s="186"/>
      <c r="IK393" s="186"/>
      <c r="IL393" s="186"/>
      <c r="IM393" s="186"/>
      <c r="IN393" s="186"/>
      <c r="IO393" s="186"/>
      <c r="IP393" s="186"/>
      <c r="IQ393" s="186"/>
      <c r="IR393" s="186"/>
      <c r="IS393" s="186"/>
      <c r="IT393" s="186"/>
      <c r="IU393" s="186"/>
      <c r="IV393" s="186"/>
    </row>
    <row r="394" spans="8:256" ht="13.5">
      <c r="H394" s="75"/>
      <c r="I394" s="75"/>
      <c r="J394" s="71"/>
      <c r="K394" s="71"/>
      <c r="P394" s="186"/>
      <c r="Q394" s="186"/>
      <c r="R394" s="186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  <c r="BZ394" s="68"/>
      <c r="CA394" s="68"/>
      <c r="CB394" s="68"/>
      <c r="CC394" s="68"/>
      <c r="CD394" s="68"/>
      <c r="CE394" s="68"/>
      <c r="CF394" s="68"/>
      <c r="CG394" s="68"/>
      <c r="CH394" s="68"/>
      <c r="CI394" s="68"/>
      <c r="CJ394" s="68"/>
      <c r="CK394" s="68"/>
      <c r="CL394" s="68"/>
      <c r="CM394" s="68"/>
      <c r="CN394" s="68"/>
      <c r="CO394" s="68"/>
      <c r="CP394" s="68"/>
      <c r="CQ394" s="68"/>
      <c r="CR394" s="68"/>
      <c r="CS394" s="68"/>
      <c r="CT394" s="68"/>
      <c r="CU394" s="68"/>
      <c r="CV394" s="68"/>
      <c r="CW394" s="68"/>
      <c r="CX394" s="68"/>
      <c r="CY394" s="68"/>
      <c r="CZ394" s="68"/>
      <c r="DA394" s="68"/>
      <c r="DB394" s="68"/>
      <c r="DC394" s="68"/>
      <c r="DD394" s="68"/>
      <c r="DE394" s="68"/>
      <c r="DF394" s="68"/>
      <c r="DG394" s="68"/>
      <c r="DH394" s="68"/>
      <c r="DI394" s="68"/>
      <c r="DJ394" s="68"/>
      <c r="DK394" s="68"/>
      <c r="DL394" s="68"/>
      <c r="DM394" s="68"/>
      <c r="DN394" s="68"/>
      <c r="DO394" s="68"/>
      <c r="DP394" s="68"/>
      <c r="DQ394" s="68"/>
      <c r="DR394" s="68"/>
      <c r="DS394" s="68"/>
      <c r="DT394" s="68"/>
      <c r="DU394" s="68"/>
      <c r="DV394" s="68"/>
      <c r="DW394" s="68"/>
      <c r="DX394" s="68"/>
      <c r="DY394" s="68"/>
      <c r="DZ394" s="68"/>
      <c r="EA394" s="68"/>
      <c r="EB394" s="68"/>
      <c r="EC394" s="68"/>
      <c r="ED394" s="68"/>
      <c r="EE394" s="68"/>
      <c r="EF394" s="68"/>
      <c r="EG394" s="68"/>
      <c r="EH394" s="68"/>
      <c r="EI394" s="68"/>
      <c r="EJ394" s="68"/>
      <c r="EK394" s="68"/>
      <c r="EL394" s="68"/>
      <c r="EM394" s="68"/>
      <c r="EN394" s="68"/>
      <c r="EO394" s="68"/>
      <c r="EP394" s="68"/>
      <c r="EQ394" s="68"/>
      <c r="ER394" s="68"/>
      <c r="ES394" s="68"/>
      <c r="ET394" s="68"/>
      <c r="EU394" s="68"/>
      <c r="EV394" s="68"/>
      <c r="EW394" s="68"/>
      <c r="EX394" s="68"/>
      <c r="EY394" s="68"/>
      <c r="EZ394" s="68"/>
      <c r="FA394" s="68"/>
      <c r="FB394" s="68"/>
      <c r="FC394" s="68"/>
      <c r="FD394" s="68"/>
      <c r="FE394" s="68"/>
      <c r="FF394" s="68"/>
      <c r="FG394" s="68"/>
      <c r="FH394" s="68"/>
      <c r="FI394" s="68"/>
      <c r="FJ394" s="68"/>
      <c r="FK394" s="68"/>
      <c r="FL394" s="68"/>
      <c r="FM394" s="68"/>
      <c r="FN394" s="68"/>
      <c r="FO394" s="68"/>
      <c r="FP394" s="68"/>
      <c r="FQ394" s="68"/>
      <c r="FR394" s="68"/>
      <c r="FS394" s="68"/>
      <c r="FT394" s="68"/>
      <c r="FU394" s="68"/>
      <c r="FV394" s="68"/>
      <c r="FW394" s="68"/>
      <c r="FX394" s="68"/>
      <c r="FY394" s="68"/>
      <c r="FZ394" s="68"/>
      <c r="GA394" s="68"/>
      <c r="GB394" s="68"/>
      <c r="GC394" s="68"/>
      <c r="GD394" s="68"/>
      <c r="GE394" s="68"/>
      <c r="GF394" s="68"/>
      <c r="GG394" s="68"/>
      <c r="GH394" s="68"/>
      <c r="GI394" s="68"/>
      <c r="GJ394" s="68"/>
      <c r="GK394" s="68"/>
      <c r="GL394" s="68"/>
      <c r="GM394" s="68"/>
      <c r="GN394" s="68"/>
      <c r="GO394" s="68"/>
      <c r="GP394" s="68"/>
      <c r="GQ394" s="68"/>
      <c r="GR394" s="68"/>
      <c r="GS394" s="68"/>
      <c r="GT394" s="68"/>
      <c r="GU394" s="68"/>
      <c r="GV394" s="68"/>
      <c r="GW394" s="68"/>
      <c r="GX394" s="68"/>
      <c r="GY394" s="68"/>
      <c r="GZ394" s="68"/>
      <c r="HA394" s="68"/>
      <c r="HB394" s="68"/>
      <c r="HC394" s="68"/>
      <c r="HD394" s="68"/>
      <c r="HE394" s="68"/>
      <c r="HF394" s="68"/>
      <c r="HG394" s="68"/>
      <c r="HH394" s="68"/>
      <c r="HI394" s="68"/>
      <c r="HJ394" s="68"/>
      <c r="HK394" s="68"/>
      <c r="HL394" s="68"/>
      <c r="HM394" s="68"/>
      <c r="HN394" s="68"/>
      <c r="HO394" s="68"/>
      <c r="HP394" s="68"/>
      <c r="HQ394" s="68"/>
      <c r="HR394" s="68"/>
      <c r="HS394" s="68"/>
      <c r="HT394" s="68"/>
      <c r="HU394" s="68"/>
      <c r="HV394" s="68"/>
      <c r="HW394" s="68"/>
      <c r="HX394" s="68"/>
      <c r="HY394" s="68"/>
      <c r="HZ394" s="68"/>
      <c r="IA394" s="68"/>
      <c r="IB394" s="68"/>
      <c r="IC394" s="68"/>
      <c r="ID394" s="68"/>
      <c r="IE394" s="68"/>
      <c r="IF394" s="68"/>
      <c r="IG394" s="68"/>
      <c r="IH394" s="68"/>
      <c r="II394" s="68"/>
      <c r="IJ394" s="68"/>
      <c r="IK394" s="68"/>
      <c r="IL394" s="68"/>
      <c r="IM394" s="68"/>
      <c r="IN394" s="68"/>
      <c r="IO394" s="68"/>
      <c r="IP394" s="68"/>
      <c r="IQ394" s="68"/>
      <c r="IR394" s="68"/>
      <c r="IS394" s="68"/>
      <c r="IT394" s="68"/>
      <c r="IU394" s="68"/>
      <c r="IV394" s="68"/>
    </row>
    <row r="395" spans="8:256" ht="13.5">
      <c r="H395" s="75"/>
      <c r="I395" s="75"/>
      <c r="J395" s="71"/>
      <c r="K395" s="71"/>
      <c r="P395" s="186"/>
      <c r="Q395" s="186"/>
      <c r="R395" s="186"/>
      <c r="S395" s="186"/>
      <c r="T395" s="186"/>
      <c r="U395" s="186"/>
      <c r="V395" s="186"/>
      <c r="W395" s="186"/>
      <c r="X395" s="186"/>
      <c r="Y395" s="186"/>
      <c r="Z395" s="186"/>
      <c r="AA395" s="186"/>
      <c r="AB395" s="186"/>
      <c r="AC395" s="186"/>
      <c r="AD395" s="186"/>
      <c r="AE395" s="186"/>
      <c r="AF395" s="186"/>
      <c r="AG395" s="186"/>
      <c r="AH395" s="186"/>
      <c r="AI395" s="186"/>
      <c r="AJ395" s="186"/>
      <c r="AK395" s="186"/>
      <c r="AL395" s="186"/>
      <c r="AM395" s="186"/>
      <c r="AN395" s="186"/>
      <c r="AO395" s="186"/>
      <c r="AP395" s="186"/>
      <c r="AQ395" s="186"/>
      <c r="AR395" s="186"/>
      <c r="AS395" s="186"/>
      <c r="AT395" s="186"/>
      <c r="AU395" s="186"/>
      <c r="AV395" s="186"/>
      <c r="AW395" s="186"/>
      <c r="AX395" s="186"/>
      <c r="AY395" s="186"/>
      <c r="AZ395" s="186"/>
      <c r="BA395" s="186"/>
      <c r="BB395" s="186"/>
      <c r="BC395" s="186"/>
      <c r="BD395" s="186"/>
      <c r="BE395" s="186"/>
      <c r="BF395" s="186"/>
      <c r="BG395" s="186"/>
      <c r="BH395" s="186"/>
      <c r="BI395" s="186"/>
      <c r="BJ395" s="186"/>
      <c r="BK395" s="186"/>
      <c r="BL395" s="186"/>
      <c r="BM395" s="186"/>
      <c r="BN395" s="186"/>
      <c r="BO395" s="186"/>
      <c r="BP395" s="186"/>
      <c r="BQ395" s="186"/>
      <c r="BR395" s="186"/>
      <c r="BS395" s="186"/>
      <c r="BT395" s="186"/>
      <c r="BU395" s="186"/>
      <c r="BV395" s="186"/>
      <c r="BW395" s="186"/>
      <c r="BX395" s="186"/>
      <c r="BY395" s="186"/>
      <c r="BZ395" s="186"/>
      <c r="CA395" s="186"/>
      <c r="CB395" s="186"/>
      <c r="CC395" s="186"/>
      <c r="CD395" s="186"/>
      <c r="CE395" s="186"/>
      <c r="CF395" s="186"/>
      <c r="CG395" s="186"/>
      <c r="CH395" s="186"/>
      <c r="CI395" s="186"/>
      <c r="CJ395" s="186"/>
      <c r="CK395" s="186"/>
      <c r="CL395" s="186"/>
      <c r="CM395" s="186"/>
      <c r="CN395" s="186"/>
      <c r="CO395" s="186"/>
      <c r="CP395" s="186"/>
      <c r="CQ395" s="186"/>
      <c r="CR395" s="186"/>
      <c r="CS395" s="186"/>
      <c r="CT395" s="186"/>
      <c r="CU395" s="186"/>
      <c r="CV395" s="186"/>
      <c r="CW395" s="186"/>
      <c r="CX395" s="186"/>
      <c r="CY395" s="186"/>
      <c r="CZ395" s="186"/>
      <c r="DA395" s="186"/>
      <c r="DB395" s="186"/>
      <c r="DC395" s="186"/>
      <c r="DD395" s="186"/>
      <c r="DE395" s="186"/>
      <c r="DF395" s="186"/>
      <c r="DG395" s="186"/>
      <c r="DH395" s="186"/>
      <c r="DI395" s="186"/>
      <c r="DJ395" s="186"/>
      <c r="DK395" s="186"/>
      <c r="DL395" s="186"/>
      <c r="DM395" s="186"/>
      <c r="DN395" s="186"/>
      <c r="DO395" s="186"/>
      <c r="DP395" s="186"/>
      <c r="DQ395" s="186"/>
      <c r="DR395" s="186"/>
      <c r="DS395" s="186"/>
      <c r="DT395" s="186"/>
      <c r="DU395" s="186"/>
      <c r="DV395" s="186"/>
      <c r="DW395" s="186"/>
      <c r="DX395" s="186"/>
      <c r="DY395" s="186"/>
      <c r="DZ395" s="186"/>
      <c r="EA395" s="186"/>
      <c r="EB395" s="186"/>
      <c r="EC395" s="186"/>
      <c r="ED395" s="186"/>
      <c r="EE395" s="186"/>
      <c r="EF395" s="186"/>
      <c r="EG395" s="186"/>
      <c r="EH395" s="186"/>
      <c r="EI395" s="186"/>
      <c r="EJ395" s="186"/>
      <c r="EK395" s="186"/>
      <c r="EL395" s="186"/>
      <c r="EM395" s="186"/>
      <c r="EN395" s="186"/>
      <c r="EO395" s="186"/>
      <c r="EP395" s="186"/>
      <c r="EQ395" s="186"/>
      <c r="ER395" s="186"/>
      <c r="ES395" s="186"/>
      <c r="ET395" s="186"/>
      <c r="EU395" s="186"/>
      <c r="EV395" s="186"/>
      <c r="EW395" s="186"/>
      <c r="EX395" s="186"/>
      <c r="EY395" s="186"/>
      <c r="EZ395" s="186"/>
      <c r="FA395" s="186"/>
      <c r="FB395" s="186"/>
      <c r="FC395" s="186"/>
      <c r="FD395" s="186"/>
      <c r="FE395" s="186"/>
      <c r="FF395" s="186"/>
      <c r="FG395" s="186"/>
      <c r="FH395" s="186"/>
      <c r="FI395" s="186"/>
      <c r="FJ395" s="186"/>
      <c r="FK395" s="186"/>
      <c r="FL395" s="186"/>
      <c r="FM395" s="186"/>
      <c r="FN395" s="186"/>
      <c r="FO395" s="186"/>
      <c r="FP395" s="186"/>
      <c r="FQ395" s="186"/>
      <c r="FR395" s="186"/>
      <c r="FS395" s="186"/>
      <c r="FT395" s="186"/>
      <c r="FU395" s="186"/>
      <c r="FV395" s="186"/>
      <c r="FW395" s="186"/>
      <c r="FX395" s="186"/>
      <c r="FY395" s="186"/>
      <c r="FZ395" s="186"/>
      <c r="GA395" s="186"/>
      <c r="GB395" s="186"/>
      <c r="GC395" s="186"/>
      <c r="GD395" s="186"/>
      <c r="GE395" s="186"/>
      <c r="GF395" s="186"/>
      <c r="GG395" s="186"/>
      <c r="GH395" s="186"/>
      <c r="GI395" s="186"/>
      <c r="GJ395" s="186"/>
      <c r="GK395" s="186"/>
      <c r="GL395" s="186"/>
      <c r="GM395" s="186"/>
      <c r="GN395" s="186"/>
      <c r="GO395" s="186"/>
      <c r="GP395" s="186"/>
      <c r="GQ395" s="186"/>
      <c r="GR395" s="186"/>
      <c r="GS395" s="186"/>
      <c r="GT395" s="186"/>
      <c r="GU395" s="186"/>
      <c r="GV395" s="186"/>
      <c r="GW395" s="186"/>
      <c r="GX395" s="186"/>
      <c r="GY395" s="186"/>
      <c r="GZ395" s="186"/>
      <c r="HA395" s="186"/>
      <c r="HB395" s="186"/>
      <c r="HC395" s="186"/>
      <c r="HD395" s="186"/>
      <c r="HE395" s="186"/>
      <c r="HF395" s="186"/>
      <c r="HG395" s="186"/>
      <c r="HH395" s="186"/>
      <c r="HI395" s="186"/>
      <c r="HJ395" s="186"/>
      <c r="HK395" s="186"/>
      <c r="HL395" s="186"/>
      <c r="HM395" s="186"/>
      <c r="HN395" s="186"/>
      <c r="HO395" s="186"/>
      <c r="HP395" s="186"/>
      <c r="HQ395" s="186"/>
      <c r="HR395" s="186"/>
      <c r="HS395" s="186"/>
      <c r="HT395" s="186"/>
      <c r="HU395" s="186"/>
      <c r="HV395" s="186"/>
      <c r="HW395" s="186"/>
      <c r="HX395" s="186"/>
      <c r="HY395" s="186"/>
      <c r="HZ395" s="186"/>
      <c r="IA395" s="186"/>
      <c r="IB395" s="186"/>
      <c r="IC395" s="186"/>
      <c r="ID395" s="186"/>
      <c r="IE395" s="186"/>
      <c r="IF395" s="186"/>
      <c r="IG395" s="186"/>
      <c r="IH395" s="186"/>
      <c r="II395" s="186"/>
      <c r="IJ395" s="186"/>
      <c r="IK395" s="186"/>
      <c r="IL395" s="186"/>
      <c r="IM395" s="186"/>
      <c r="IN395" s="186"/>
      <c r="IO395" s="186"/>
      <c r="IP395" s="186"/>
      <c r="IQ395" s="186"/>
      <c r="IR395" s="186"/>
      <c r="IS395" s="186"/>
      <c r="IT395" s="186"/>
      <c r="IU395" s="186"/>
      <c r="IV395" s="186"/>
    </row>
    <row r="396" spans="8:256" ht="13.5">
      <c r="H396" s="75"/>
      <c r="I396" s="75"/>
      <c r="J396" s="71"/>
      <c r="K396" s="71"/>
      <c r="P396" s="186"/>
      <c r="Q396" s="186"/>
      <c r="R396" s="186"/>
      <c r="S396" s="186"/>
      <c r="T396" s="186"/>
      <c r="U396" s="186"/>
      <c r="V396" s="186"/>
      <c r="W396" s="186"/>
      <c r="X396" s="186"/>
      <c r="Y396" s="186"/>
      <c r="Z396" s="186"/>
      <c r="AA396" s="186"/>
      <c r="AB396" s="186"/>
      <c r="AC396" s="186"/>
      <c r="AD396" s="186"/>
      <c r="AE396" s="186"/>
      <c r="AF396" s="186"/>
      <c r="AG396" s="186"/>
      <c r="AH396" s="186"/>
      <c r="AI396" s="186"/>
      <c r="AJ396" s="186"/>
      <c r="AK396" s="186"/>
      <c r="AL396" s="186"/>
      <c r="AM396" s="186"/>
      <c r="AN396" s="186"/>
      <c r="AO396" s="186"/>
      <c r="AP396" s="186"/>
      <c r="AQ396" s="186"/>
      <c r="AR396" s="186"/>
      <c r="AS396" s="186"/>
      <c r="AT396" s="186"/>
      <c r="AU396" s="186"/>
      <c r="AV396" s="186"/>
      <c r="AW396" s="186"/>
      <c r="AX396" s="186"/>
      <c r="AY396" s="186"/>
      <c r="AZ396" s="186"/>
      <c r="BA396" s="186"/>
      <c r="BB396" s="186"/>
      <c r="BC396" s="186"/>
      <c r="BD396" s="186"/>
      <c r="BE396" s="186"/>
      <c r="BF396" s="186"/>
      <c r="BG396" s="186"/>
      <c r="BH396" s="186"/>
      <c r="BI396" s="186"/>
      <c r="BJ396" s="186"/>
      <c r="BK396" s="186"/>
      <c r="BL396" s="186"/>
      <c r="BM396" s="186"/>
      <c r="BN396" s="186"/>
      <c r="BO396" s="186"/>
      <c r="BP396" s="186"/>
      <c r="BQ396" s="186"/>
      <c r="BR396" s="186"/>
      <c r="BS396" s="186"/>
      <c r="BT396" s="186"/>
      <c r="BU396" s="186"/>
      <c r="BV396" s="186"/>
      <c r="BW396" s="186"/>
      <c r="BX396" s="186"/>
      <c r="BY396" s="186"/>
      <c r="BZ396" s="186"/>
      <c r="CA396" s="186"/>
      <c r="CB396" s="186"/>
      <c r="CC396" s="186"/>
      <c r="CD396" s="186"/>
      <c r="CE396" s="186"/>
      <c r="CF396" s="186"/>
      <c r="CG396" s="186"/>
      <c r="CH396" s="186"/>
      <c r="CI396" s="186"/>
      <c r="CJ396" s="186"/>
      <c r="CK396" s="186"/>
      <c r="CL396" s="186"/>
      <c r="CM396" s="186"/>
      <c r="CN396" s="186"/>
      <c r="CO396" s="186"/>
      <c r="CP396" s="186"/>
      <c r="CQ396" s="186"/>
      <c r="CR396" s="186"/>
      <c r="CS396" s="186"/>
      <c r="CT396" s="186"/>
      <c r="CU396" s="186"/>
      <c r="CV396" s="186"/>
      <c r="CW396" s="186"/>
      <c r="CX396" s="186"/>
      <c r="CY396" s="186"/>
      <c r="CZ396" s="186"/>
      <c r="DA396" s="186"/>
      <c r="DB396" s="186"/>
      <c r="DC396" s="186"/>
      <c r="DD396" s="186"/>
      <c r="DE396" s="186"/>
      <c r="DF396" s="186"/>
      <c r="DG396" s="186"/>
      <c r="DH396" s="186"/>
      <c r="DI396" s="186"/>
      <c r="DJ396" s="186"/>
      <c r="DK396" s="186"/>
      <c r="DL396" s="186"/>
      <c r="DM396" s="186"/>
      <c r="DN396" s="186"/>
      <c r="DO396" s="186"/>
      <c r="DP396" s="186"/>
      <c r="DQ396" s="186"/>
      <c r="DR396" s="186"/>
      <c r="DS396" s="186"/>
      <c r="DT396" s="186"/>
      <c r="DU396" s="186"/>
      <c r="DV396" s="186"/>
      <c r="DW396" s="186"/>
      <c r="DX396" s="186"/>
      <c r="DY396" s="186"/>
      <c r="DZ396" s="186"/>
      <c r="EA396" s="186"/>
      <c r="EB396" s="186"/>
      <c r="EC396" s="186"/>
      <c r="ED396" s="186"/>
      <c r="EE396" s="186"/>
      <c r="EF396" s="186"/>
      <c r="EG396" s="186"/>
      <c r="EH396" s="186"/>
      <c r="EI396" s="186"/>
      <c r="EJ396" s="186"/>
      <c r="EK396" s="186"/>
      <c r="EL396" s="186"/>
      <c r="EM396" s="186"/>
      <c r="EN396" s="186"/>
      <c r="EO396" s="186"/>
      <c r="EP396" s="186"/>
      <c r="EQ396" s="186"/>
      <c r="ER396" s="186"/>
      <c r="ES396" s="186"/>
      <c r="ET396" s="186"/>
      <c r="EU396" s="186"/>
      <c r="EV396" s="186"/>
      <c r="EW396" s="186"/>
      <c r="EX396" s="186"/>
      <c r="EY396" s="186"/>
      <c r="EZ396" s="186"/>
      <c r="FA396" s="186"/>
      <c r="FB396" s="186"/>
      <c r="FC396" s="186"/>
      <c r="FD396" s="186"/>
      <c r="FE396" s="186"/>
      <c r="FF396" s="186"/>
      <c r="FG396" s="186"/>
      <c r="FH396" s="186"/>
      <c r="FI396" s="186"/>
      <c r="FJ396" s="186"/>
      <c r="FK396" s="186"/>
      <c r="FL396" s="186"/>
      <c r="FM396" s="186"/>
      <c r="FN396" s="186"/>
      <c r="FO396" s="186"/>
      <c r="FP396" s="186"/>
      <c r="FQ396" s="186"/>
      <c r="FR396" s="186"/>
      <c r="FS396" s="186"/>
      <c r="FT396" s="186"/>
      <c r="FU396" s="186"/>
      <c r="FV396" s="186"/>
      <c r="FW396" s="186"/>
      <c r="FX396" s="186"/>
      <c r="FY396" s="186"/>
      <c r="FZ396" s="186"/>
      <c r="GA396" s="186"/>
      <c r="GB396" s="186"/>
      <c r="GC396" s="186"/>
      <c r="GD396" s="186"/>
      <c r="GE396" s="186"/>
      <c r="GF396" s="186"/>
      <c r="GG396" s="186"/>
      <c r="GH396" s="186"/>
      <c r="GI396" s="186"/>
      <c r="GJ396" s="186"/>
      <c r="GK396" s="186"/>
      <c r="GL396" s="186"/>
      <c r="GM396" s="186"/>
      <c r="GN396" s="186"/>
      <c r="GO396" s="186"/>
      <c r="GP396" s="186"/>
      <c r="GQ396" s="186"/>
      <c r="GR396" s="186"/>
      <c r="GS396" s="186"/>
      <c r="GT396" s="186"/>
      <c r="GU396" s="186"/>
      <c r="GV396" s="186"/>
      <c r="GW396" s="186"/>
      <c r="GX396" s="186"/>
      <c r="GY396" s="186"/>
      <c r="GZ396" s="186"/>
      <c r="HA396" s="186"/>
      <c r="HB396" s="186"/>
      <c r="HC396" s="186"/>
      <c r="HD396" s="186"/>
      <c r="HE396" s="186"/>
      <c r="HF396" s="186"/>
      <c r="HG396" s="186"/>
      <c r="HH396" s="186"/>
      <c r="HI396" s="186"/>
      <c r="HJ396" s="186"/>
      <c r="HK396" s="186"/>
      <c r="HL396" s="186"/>
      <c r="HM396" s="186"/>
      <c r="HN396" s="186"/>
      <c r="HO396" s="186"/>
      <c r="HP396" s="186"/>
      <c r="HQ396" s="186"/>
      <c r="HR396" s="186"/>
      <c r="HS396" s="186"/>
      <c r="HT396" s="186"/>
      <c r="HU396" s="186"/>
      <c r="HV396" s="186"/>
      <c r="HW396" s="186"/>
      <c r="HX396" s="186"/>
      <c r="HY396" s="186"/>
      <c r="HZ396" s="186"/>
      <c r="IA396" s="186"/>
      <c r="IB396" s="186"/>
      <c r="IC396" s="186"/>
      <c r="ID396" s="186"/>
      <c r="IE396" s="186"/>
      <c r="IF396" s="186"/>
      <c r="IG396" s="186"/>
      <c r="IH396" s="186"/>
      <c r="II396" s="186"/>
      <c r="IJ396" s="186"/>
      <c r="IK396" s="186"/>
      <c r="IL396" s="186"/>
      <c r="IM396" s="186"/>
      <c r="IN396" s="186"/>
      <c r="IO396" s="186"/>
      <c r="IP396" s="186"/>
      <c r="IQ396" s="186"/>
      <c r="IR396" s="186"/>
      <c r="IS396" s="186"/>
      <c r="IT396" s="186"/>
      <c r="IU396" s="186"/>
      <c r="IV396" s="186"/>
    </row>
    <row r="397" spans="1:256" s="67" customFormat="1" ht="13.5">
      <c r="A397" s="87"/>
      <c r="B397" s="71"/>
      <c r="C397" s="71"/>
      <c r="D397" s="71"/>
      <c r="E397" s="71"/>
      <c r="F397" s="71"/>
      <c r="G397" s="71"/>
      <c r="H397" s="75"/>
      <c r="I397" s="75"/>
      <c r="J397" s="71"/>
      <c r="K397" s="71"/>
      <c r="L397" s="71"/>
      <c r="M397" s="71"/>
      <c r="N397" s="71"/>
      <c r="O397" s="71"/>
      <c r="P397" s="186"/>
      <c r="Q397" s="186"/>
      <c r="R397" s="186"/>
      <c r="S397" s="186"/>
      <c r="T397" s="186"/>
      <c r="U397" s="186"/>
      <c r="V397" s="186"/>
      <c r="W397" s="186"/>
      <c r="X397" s="186"/>
      <c r="Y397" s="186"/>
      <c r="Z397" s="186"/>
      <c r="AA397" s="186"/>
      <c r="AB397" s="186"/>
      <c r="AC397" s="186"/>
      <c r="AD397" s="186"/>
      <c r="AE397" s="186"/>
      <c r="AF397" s="186"/>
      <c r="AG397" s="186"/>
      <c r="AH397" s="186"/>
      <c r="AI397" s="186"/>
      <c r="AJ397" s="186"/>
      <c r="AK397" s="186"/>
      <c r="AL397" s="186"/>
      <c r="AM397" s="186"/>
      <c r="AN397" s="186"/>
      <c r="AO397" s="186"/>
      <c r="AP397" s="186"/>
      <c r="AQ397" s="186"/>
      <c r="AR397" s="186"/>
      <c r="AS397" s="186"/>
      <c r="AT397" s="186"/>
      <c r="AU397" s="186"/>
      <c r="AV397" s="186"/>
      <c r="AW397" s="186"/>
      <c r="AX397" s="186"/>
      <c r="AY397" s="186"/>
      <c r="AZ397" s="186"/>
      <c r="BA397" s="186"/>
      <c r="BB397" s="186"/>
      <c r="BC397" s="186"/>
      <c r="BD397" s="186"/>
      <c r="BE397" s="186"/>
      <c r="BF397" s="186"/>
      <c r="BG397" s="186"/>
      <c r="BH397" s="186"/>
      <c r="BI397" s="186"/>
      <c r="BJ397" s="186"/>
      <c r="BK397" s="186"/>
      <c r="BL397" s="186"/>
      <c r="BM397" s="186"/>
      <c r="BN397" s="186"/>
      <c r="BO397" s="186"/>
      <c r="BP397" s="186"/>
      <c r="BQ397" s="186"/>
      <c r="BR397" s="186"/>
      <c r="BS397" s="186"/>
      <c r="BT397" s="186"/>
      <c r="BU397" s="186"/>
      <c r="BV397" s="186"/>
      <c r="BW397" s="186"/>
      <c r="BX397" s="186"/>
      <c r="BY397" s="186"/>
      <c r="BZ397" s="186"/>
      <c r="CA397" s="186"/>
      <c r="CB397" s="186"/>
      <c r="CC397" s="186"/>
      <c r="CD397" s="186"/>
      <c r="CE397" s="186"/>
      <c r="CF397" s="186"/>
      <c r="CG397" s="186"/>
      <c r="CH397" s="186"/>
      <c r="CI397" s="186"/>
      <c r="CJ397" s="186"/>
      <c r="CK397" s="186"/>
      <c r="CL397" s="186"/>
      <c r="CM397" s="186"/>
      <c r="CN397" s="186"/>
      <c r="CO397" s="186"/>
      <c r="CP397" s="186"/>
      <c r="CQ397" s="186"/>
      <c r="CR397" s="186"/>
      <c r="CS397" s="186"/>
      <c r="CT397" s="186"/>
      <c r="CU397" s="186"/>
      <c r="CV397" s="186"/>
      <c r="CW397" s="186"/>
      <c r="CX397" s="186"/>
      <c r="CY397" s="186"/>
      <c r="CZ397" s="186"/>
      <c r="DA397" s="186"/>
      <c r="DB397" s="186"/>
      <c r="DC397" s="186"/>
      <c r="DD397" s="186"/>
      <c r="DE397" s="186"/>
      <c r="DF397" s="186"/>
      <c r="DG397" s="186"/>
      <c r="DH397" s="186"/>
      <c r="DI397" s="186"/>
      <c r="DJ397" s="186"/>
      <c r="DK397" s="186"/>
      <c r="DL397" s="186"/>
      <c r="DM397" s="186"/>
      <c r="DN397" s="186"/>
      <c r="DO397" s="186"/>
      <c r="DP397" s="186"/>
      <c r="DQ397" s="186"/>
      <c r="DR397" s="186"/>
      <c r="DS397" s="186"/>
      <c r="DT397" s="186"/>
      <c r="DU397" s="186"/>
      <c r="DV397" s="186"/>
      <c r="DW397" s="186"/>
      <c r="DX397" s="186"/>
      <c r="DY397" s="186"/>
      <c r="DZ397" s="186"/>
      <c r="EA397" s="186"/>
      <c r="EB397" s="186"/>
      <c r="EC397" s="186"/>
      <c r="ED397" s="186"/>
      <c r="EE397" s="186"/>
      <c r="EF397" s="186"/>
      <c r="EG397" s="186"/>
      <c r="EH397" s="186"/>
      <c r="EI397" s="186"/>
      <c r="EJ397" s="186"/>
      <c r="EK397" s="186"/>
      <c r="EL397" s="186"/>
      <c r="EM397" s="186"/>
      <c r="EN397" s="186"/>
      <c r="EO397" s="186"/>
      <c r="EP397" s="186"/>
      <c r="EQ397" s="186"/>
      <c r="ER397" s="186"/>
      <c r="ES397" s="186"/>
      <c r="ET397" s="186"/>
      <c r="EU397" s="186"/>
      <c r="EV397" s="186"/>
      <c r="EW397" s="186"/>
      <c r="EX397" s="186"/>
      <c r="EY397" s="186"/>
      <c r="EZ397" s="186"/>
      <c r="FA397" s="186"/>
      <c r="FB397" s="186"/>
      <c r="FC397" s="186"/>
      <c r="FD397" s="186"/>
      <c r="FE397" s="186"/>
      <c r="FF397" s="186"/>
      <c r="FG397" s="186"/>
      <c r="FH397" s="186"/>
      <c r="FI397" s="186"/>
      <c r="FJ397" s="186"/>
      <c r="FK397" s="186"/>
      <c r="FL397" s="186"/>
      <c r="FM397" s="186"/>
      <c r="FN397" s="186"/>
      <c r="FO397" s="186"/>
      <c r="FP397" s="186"/>
      <c r="FQ397" s="186"/>
      <c r="FR397" s="186"/>
      <c r="FS397" s="186"/>
      <c r="FT397" s="186"/>
      <c r="FU397" s="186"/>
      <c r="FV397" s="186"/>
      <c r="FW397" s="186"/>
      <c r="FX397" s="186"/>
      <c r="FY397" s="186"/>
      <c r="FZ397" s="186"/>
      <c r="GA397" s="186"/>
      <c r="GB397" s="186"/>
      <c r="GC397" s="186"/>
      <c r="GD397" s="186"/>
      <c r="GE397" s="186"/>
      <c r="GF397" s="186"/>
      <c r="GG397" s="186"/>
      <c r="GH397" s="186"/>
      <c r="GI397" s="186"/>
      <c r="GJ397" s="186"/>
      <c r="GK397" s="186"/>
      <c r="GL397" s="186"/>
      <c r="GM397" s="186"/>
      <c r="GN397" s="186"/>
      <c r="GO397" s="186"/>
      <c r="GP397" s="186"/>
      <c r="GQ397" s="186"/>
      <c r="GR397" s="186"/>
      <c r="GS397" s="186"/>
      <c r="GT397" s="186"/>
      <c r="GU397" s="186"/>
      <c r="GV397" s="186"/>
      <c r="GW397" s="186"/>
      <c r="GX397" s="186"/>
      <c r="GY397" s="186"/>
      <c r="GZ397" s="186"/>
      <c r="HA397" s="186"/>
      <c r="HB397" s="186"/>
      <c r="HC397" s="186"/>
      <c r="HD397" s="186"/>
      <c r="HE397" s="186"/>
      <c r="HF397" s="186"/>
      <c r="HG397" s="186"/>
      <c r="HH397" s="186"/>
      <c r="HI397" s="186"/>
      <c r="HJ397" s="186"/>
      <c r="HK397" s="186"/>
      <c r="HL397" s="186"/>
      <c r="HM397" s="186"/>
      <c r="HN397" s="186"/>
      <c r="HO397" s="186"/>
      <c r="HP397" s="186"/>
      <c r="HQ397" s="186"/>
      <c r="HR397" s="186"/>
      <c r="HS397" s="186"/>
      <c r="HT397" s="186"/>
      <c r="HU397" s="186"/>
      <c r="HV397" s="186"/>
      <c r="HW397" s="186"/>
      <c r="HX397" s="186"/>
      <c r="HY397" s="186"/>
      <c r="HZ397" s="186"/>
      <c r="IA397" s="186"/>
      <c r="IB397" s="186"/>
      <c r="IC397" s="186"/>
      <c r="ID397" s="186"/>
      <c r="IE397" s="186"/>
      <c r="IF397" s="186"/>
      <c r="IG397" s="186"/>
      <c r="IH397" s="186"/>
      <c r="II397" s="186"/>
      <c r="IJ397" s="186"/>
      <c r="IK397" s="186"/>
      <c r="IL397" s="186"/>
      <c r="IM397" s="186"/>
      <c r="IN397" s="186"/>
      <c r="IO397" s="186"/>
      <c r="IP397" s="186"/>
      <c r="IQ397" s="186"/>
      <c r="IR397" s="186"/>
      <c r="IS397" s="186"/>
      <c r="IT397" s="186"/>
      <c r="IU397" s="186"/>
      <c r="IV397" s="186"/>
    </row>
    <row r="398" spans="1:256" s="67" customFormat="1" ht="13.5">
      <c r="A398" s="87"/>
      <c r="B398" s="71"/>
      <c r="C398" s="71"/>
      <c r="D398" s="71"/>
      <c r="E398" s="71"/>
      <c r="F398" s="71"/>
      <c r="G398" s="71"/>
      <c r="H398" s="75"/>
      <c r="I398" s="75"/>
      <c r="J398" s="71"/>
      <c r="K398" s="71"/>
      <c r="L398" s="71"/>
      <c r="M398" s="71"/>
      <c r="N398" s="71"/>
      <c r="O398" s="71"/>
      <c r="P398" s="186"/>
      <c r="Q398" s="186"/>
      <c r="R398" s="186"/>
      <c r="S398" s="186"/>
      <c r="T398" s="186"/>
      <c r="U398" s="186"/>
      <c r="V398" s="186"/>
      <c r="W398" s="186"/>
      <c r="X398" s="186"/>
      <c r="Y398" s="186"/>
      <c r="Z398" s="186"/>
      <c r="AA398" s="186"/>
      <c r="AB398" s="186"/>
      <c r="AC398" s="186"/>
      <c r="AD398" s="186"/>
      <c r="AE398" s="186"/>
      <c r="AF398" s="186"/>
      <c r="AG398" s="186"/>
      <c r="AH398" s="186"/>
      <c r="AI398" s="186"/>
      <c r="AJ398" s="186"/>
      <c r="AK398" s="186"/>
      <c r="AL398" s="186"/>
      <c r="AM398" s="186"/>
      <c r="AN398" s="186"/>
      <c r="AO398" s="186"/>
      <c r="AP398" s="186"/>
      <c r="AQ398" s="186"/>
      <c r="AR398" s="186"/>
      <c r="AS398" s="186"/>
      <c r="AT398" s="186"/>
      <c r="AU398" s="186"/>
      <c r="AV398" s="186"/>
      <c r="AW398" s="186"/>
      <c r="AX398" s="186"/>
      <c r="AY398" s="186"/>
      <c r="AZ398" s="186"/>
      <c r="BA398" s="186"/>
      <c r="BB398" s="186"/>
      <c r="BC398" s="186"/>
      <c r="BD398" s="186"/>
      <c r="BE398" s="186"/>
      <c r="BF398" s="186"/>
      <c r="BG398" s="186"/>
      <c r="BH398" s="186"/>
      <c r="BI398" s="186"/>
      <c r="BJ398" s="186"/>
      <c r="BK398" s="186"/>
      <c r="BL398" s="186"/>
      <c r="BM398" s="186"/>
      <c r="BN398" s="186"/>
      <c r="BO398" s="186"/>
      <c r="BP398" s="186"/>
      <c r="BQ398" s="186"/>
      <c r="BR398" s="186"/>
      <c r="BS398" s="186"/>
      <c r="BT398" s="186"/>
      <c r="BU398" s="186"/>
      <c r="BV398" s="186"/>
      <c r="BW398" s="186"/>
      <c r="BX398" s="186"/>
      <c r="BY398" s="186"/>
      <c r="BZ398" s="186"/>
      <c r="CA398" s="186"/>
      <c r="CB398" s="186"/>
      <c r="CC398" s="186"/>
      <c r="CD398" s="186"/>
      <c r="CE398" s="186"/>
      <c r="CF398" s="186"/>
      <c r="CG398" s="186"/>
      <c r="CH398" s="186"/>
      <c r="CI398" s="186"/>
      <c r="CJ398" s="186"/>
      <c r="CK398" s="186"/>
      <c r="CL398" s="186"/>
      <c r="CM398" s="186"/>
      <c r="CN398" s="186"/>
      <c r="CO398" s="186"/>
      <c r="CP398" s="186"/>
      <c r="CQ398" s="186"/>
      <c r="CR398" s="186"/>
      <c r="CS398" s="186"/>
      <c r="CT398" s="186"/>
      <c r="CU398" s="186"/>
      <c r="CV398" s="186"/>
      <c r="CW398" s="186"/>
      <c r="CX398" s="186"/>
      <c r="CY398" s="186"/>
      <c r="CZ398" s="186"/>
      <c r="DA398" s="186"/>
      <c r="DB398" s="186"/>
      <c r="DC398" s="186"/>
      <c r="DD398" s="186"/>
      <c r="DE398" s="186"/>
      <c r="DF398" s="186"/>
      <c r="DG398" s="186"/>
      <c r="DH398" s="186"/>
      <c r="DI398" s="186"/>
      <c r="DJ398" s="186"/>
      <c r="DK398" s="186"/>
      <c r="DL398" s="186"/>
      <c r="DM398" s="186"/>
      <c r="DN398" s="186"/>
      <c r="DO398" s="186"/>
      <c r="DP398" s="186"/>
      <c r="DQ398" s="186"/>
      <c r="DR398" s="186"/>
      <c r="DS398" s="186"/>
      <c r="DT398" s="186"/>
      <c r="DU398" s="186"/>
      <c r="DV398" s="186"/>
      <c r="DW398" s="186"/>
      <c r="DX398" s="186"/>
      <c r="DY398" s="186"/>
      <c r="DZ398" s="186"/>
      <c r="EA398" s="186"/>
      <c r="EB398" s="186"/>
      <c r="EC398" s="186"/>
      <c r="ED398" s="186"/>
      <c r="EE398" s="186"/>
      <c r="EF398" s="186"/>
      <c r="EG398" s="186"/>
      <c r="EH398" s="186"/>
      <c r="EI398" s="186"/>
      <c r="EJ398" s="186"/>
      <c r="EK398" s="186"/>
      <c r="EL398" s="186"/>
      <c r="EM398" s="186"/>
      <c r="EN398" s="186"/>
      <c r="EO398" s="186"/>
      <c r="EP398" s="186"/>
      <c r="EQ398" s="186"/>
      <c r="ER398" s="186"/>
      <c r="ES398" s="186"/>
      <c r="ET398" s="186"/>
      <c r="EU398" s="186"/>
      <c r="EV398" s="186"/>
      <c r="EW398" s="186"/>
      <c r="EX398" s="186"/>
      <c r="EY398" s="186"/>
      <c r="EZ398" s="186"/>
      <c r="FA398" s="186"/>
      <c r="FB398" s="186"/>
      <c r="FC398" s="186"/>
      <c r="FD398" s="186"/>
      <c r="FE398" s="186"/>
      <c r="FF398" s="186"/>
      <c r="FG398" s="186"/>
      <c r="FH398" s="186"/>
      <c r="FI398" s="186"/>
      <c r="FJ398" s="186"/>
      <c r="FK398" s="186"/>
      <c r="FL398" s="186"/>
      <c r="FM398" s="186"/>
      <c r="FN398" s="186"/>
      <c r="FO398" s="186"/>
      <c r="FP398" s="186"/>
      <c r="FQ398" s="186"/>
      <c r="FR398" s="186"/>
      <c r="FS398" s="186"/>
      <c r="FT398" s="186"/>
      <c r="FU398" s="186"/>
      <c r="FV398" s="186"/>
      <c r="FW398" s="186"/>
      <c r="FX398" s="186"/>
      <c r="FY398" s="186"/>
      <c r="FZ398" s="186"/>
      <c r="GA398" s="186"/>
      <c r="GB398" s="186"/>
      <c r="GC398" s="186"/>
      <c r="GD398" s="186"/>
      <c r="GE398" s="186"/>
      <c r="GF398" s="186"/>
      <c r="GG398" s="186"/>
      <c r="GH398" s="186"/>
      <c r="GI398" s="186"/>
      <c r="GJ398" s="186"/>
      <c r="GK398" s="186"/>
      <c r="GL398" s="186"/>
      <c r="GM398" s="186"/>
      <c r="GN398" s="186"/>
      <c r="GO398" s="186"/>
      <c r="GP398" s="186"/>
      <c r="GQ398" s="186"/>
      <c r="GR398" s="186"/>
      <c r="GS398" s="186"/>
      <c r="GT398" s="186"/>
      <c r="GU398" s="186"/>
      <c r="GV398" s="186"/>
      <c r="GW398" s="186"/>
      <c r="GX398" s="186"/>
      <c r="GY398" s="186"/>
      <c r="GZ398" s="186"/>
      <c r="HA398" s="186"/>
      <c r="HB398" s="186"/>
      <c r="HC398" s="186"/>
      <c r="HD398" s="186"/>
      <c r="HE398" s="186"/>
      <c r="HF398" s="186"/>
      <c r="HG398" s="186"/>
      <c r="HH398" s="186"/>
      <c r="HI398" s="186"/>
      <c r="HJ398" s="186"/>
      <c r="HK398" s="186"/>
      <c r="HL398" s="186"/>
      <c r="HM398" s="186"/>
      <c r="HN398" s="186"/>
      <c r="HO398" s="186"/>
      <c r="HP398" s="186"/>
      <c r="HQ398" s="186"/>
      <c r="HR398" s="186"/>
      <c r="HS398" s="186"/>
      <c r="HT398" s="186"/>
      <c r="HU398" s="186"/>
      <c r="HV398" s="186"/>
      <c r="HW398" s="186"/>
      <c r="HX398" s="186"/>
      <c r="HY398" s="186"/>
      <c r="HZ398" s="186"/>
      <c r="IA398" s="186"/>
      <c r="IB398" s="186"/>
      <c r="IC398" s="186"/>
      <c r="ID398" s="186"/>
      <c r="IE398" s="186"/>
      <c r="IF398" s="186"/>
      <c r="IG398" s="186"/>
      <c r="IH398" s="186"/>
      <c r="II398" s="186"/>
      <c r="IJ398" s="186"/>
      <c r="IK398" s="186"/>
      <c r="IL398" s="186"/>
      <c r="IM398" s="186"/>
      <c r="IN398" s="186"/>
      <c r="IO398" s="186"/>
      <c r="IP398" s="186"/>
      <c r="IQ398" s="186"/>
      <c r="IR398" s="186"/>
      <c r="IS398" s="186"/>
      <c r="IT398" s="186"/>
      <c r="IU398" s="186"/>
      <c r="IV398" s="186"/>
    </row>
    <row r="399" spans="1:256" s="67" customFormat="1" ht="13.5">
      <c r="A399" s="87"/>
      <c r="B399" s="71"/>
      <c r="C399" s="71"/>
      <c r="D399" s="71"/>
      <c r="E399" s="71"/>
      <c r="F399" s="71"/>
      <c r="G399" s="71"/>
      <c r="H399" s="75"/>
      <c r="I399" s="75"/>
      <c r="J399" s="71"/>
      <c r="K399" s="71"/>
      <c r="L399" s="71"/>
      <c r="M399" s="71"/>
      <c r="N399" s="71"/>
      <c r="O399" s="71"/>
      <c r="P399" s="68"/>
      <c r="Q399" s="68"/>
      <c r="R399" s="68"/>
      <c r="S399" s="186"/>
      <c r="T399" s="186"/>
      <c r="U399" s="186"/>
      <c r="V399" s="186"/>
      <c r="W399" s="186"/>
      <c r="X399" s="186"/>
      <c r="Y399" s="186"/>
      <c r="Z399" s="186"/>
      <c r="AA399" s="186"/>
      <c r="AB399" s="186"/>
      <c r="AC399" s="186"/>
      <c r="AD399" s="186"/>
      <c r="AE399" s="186"/>
      <c r="AF399" s="186"/>
      <c r="AG399" s="186"/>
      <c r="AH399" s="186"/>
      <c r="AI399" s="186"/>
      <c r="AJ399" s="186"/>
      <c r="AK399" s="186"/>
      <c r="AL399" s="186"/>
      <c r="AM399" s="186"/>
      <c r="AN399" s="186"/>
      <c r="AO399" s="186"/>
      <c r="AP399" s="186"/>
      <c r="AQ399" s="186"/>
      <c r="AR399" s="186"/>
      <c r="AS399" s="186"/>
      <c r="AT399" s="186"/>
      <c r="AU399" s="186"/>
      <c r="AV399" s="186"/>
      <c r="AW399" s="186"/>
      <c r="AX399" s="186"/>
      <c r="AY399" s="186"/>
      <c r="AZ399" s="186"/>
      <c r="BA399" s="186"/>
      <c r="BB399" s="186"/>
      <c r="BC399" s="186"/>
      <c r="BD399" s="186"/>
      <c r="BE399" s="186"/>
      <c r="BF399" s="186"/>
      <c r="BG399" s="186"/>
      <c r="BH399" s="186"/>
      <c r="BI399" s="186"/>
      <c r="BJ399" s="186"/>
      <c r="BK399" s="186"/>
      <c r="BL399" s="186"/>
      <c r="BM399" s="186"/>
      <c r="BN399" s="186"/>
      <c r="BO399" s="186"/>
      <c r="BP399" s="186"/>
      <c r="BQ399" s="186"/>
      <c r="BR399" s="186"/>
      <c r="BS399" s="186"/>
      <c r="BT399" s="186"/>
      <c r="BU399" s="186"/>
      <c r="BV399" s="186"/>
      <c r="BW399" s="186"/>
      <c r="BX399" s="186"/>
      <c r="BY399" s="186"/>
      <c r="BZ399" s="186"/>
      <c r="CA399" s="186"/>
      <c r="CB399" s="186"/>
      <c r="CC399" s="186"/>
      <c r="CD399" s="186"/>
      <c r="CE399" s="186"/>
      <c r="CF399" s="186"/>
      <c r="CG399" s="186"/>
      <c r="CH399" s="186"/>
      <c r="CI399" s="186"/>
      <c r="CJ399" s="186"/>
      <c r="CK399" s="186"/>
      <c r="CL399" s="186"/>
      <c r="CM399" s="186"/>
      <c r="CN399" s="186"/>
      <c r="CO399" s="186"/>
      <c r="CP399" s="186"/>
      <c r="CQ399" s="186"/>
      <c r="CR399" s="186"/>
      <c r="CS399" s="186"/>
      <c r="CT399" s="186"/>
      <c r="CU399" s="186"/>
      <c r="CV399" s="186"/>
      <c r="CW399" s="186"/>
      <c r="CX399" s="186"/>
      <c r="CY399" s="186"/>
      <c r="CZ399" s="186"/>
      <c r="DA399" s="186"/>
      <c r="DB399" s="186"/>
      <c r="DC399" s="186"/>
      <c r="DD399" s="186"/>
      <c r="DE399" s="186"/>
      <c r="DF399" s="186"/>
      <c r="DG399" s="186"/>
      <c r="DH399" s="186"/>
      <c r="DI399" s="186"/>
      <c r="DJ399" s="186"/>
      <c r="DK399" s="186"/>
      <c r="DL399" s="186"/>
      <c r="DM399" s="186"/>
      <c r="DN399" s="186"/>
      <c r="DO399" s="186"/>
      <c r="DP399" s="186"/>
      <c r="DQ399" s="186"/>
      <c r="DR399" s="186"/>
      <c r="DS399" s="186"/>
      <c r="DT399" s="186"/>
      <c r="DU399" s="186"/>
      <c r="DV399" s="186"/>
      <c r="DW399" s="186"/>
      <c r="DX399" s="186"/>
      <c r="DY399" s="186"/>
      <c r="DZ399" s="186"/>
      <c r="EA399" s="186"/>
      <c r="EB399" s="186"/>
      <c r="EC399" s="186"/>
      <c r="ED399" s="186"/>
      <c r="EE399" s="186"/>
      <c r="EF399" s="186"/>
      <c r="EG399" s="186"/>
      <c r="EH399" s="186"/>
      <c r="EI399" s="186"/>
      <c r="EJ399" s="186"/>
      <c r="EK399" s="186"/>
      <c r="EL399" s="186"/>
      <c r="EM399" s="186"/>
      <c r="EN399" s="186"/>
      <c r="EO399" s="186"/>
      <c r="EP399" s="186"/>
      <c r="EQ399" s="186"/>
      <c r="ER399" s="186"/>
      <c r="ES399" s="186"/>
      <c r="ET399" s="186"/>
      <c r="EU399" s="186"/>
      <c r="EV399" s="186"/>
      <c r="EW399" s="186"/>
      <c r="EX399" s="186"/>
      <c r="EY399" s="186"/>
      <c r="EZ399" s="186"/>
      <c r="FA399" s="186"/>
      <c r="FB399" s="186"/>
      <c r="FC399" s="186"/>
      <c r="FD399" s="186"/>
      <c r="FE399" s="186"/>
      <c r="FF399" s="186"/>
      <c r="FG399" s="186"/>
      <c r="FH399" s="186"/>
      <c r="FI399" s="186"/>
      <c r="FJ399" s="186"/>
      <c r="FK399" s="186"/>
      <c r="FL399" s="186"/>
      <c r="FM399" s="186"/>
      <c r="FN399" s="186"/>
      <c r="FO399" s="186"/>
      <c r="FP399" s="186"/>
      <c r="FQ399" s="186"/>
      <c r="FR399" s="186"/>
      <c r="FS399" s="186"/>
      <c r="FT399" s="186"/>
      <c r="FU399" s="186"/>
      <c r="FV399" s="186"/>
      <c r="FW399" s="186"/>
      <c r="FX399" s="186"/>
      <c r="FY399" s="186"/>
      <c r="FZ399" s="186"/>
      <c r="GA399" s="186"/>
      <c r="GB399" s="186"/>
      <c r="GC399" s="186"/>
      <c r="GD399" s="186"/>
      <c r="GE399" s="186"/>
      <c r="GF399" s="186"/>
      <c r="GG399" s="186"/>
      <c r="GH399" s="186"/>
      <c r="GI399" s="186"/>
      <c r="GJ399" s="186"/>
      <c r="GK399" s="186"/>
      <c r="GL399" s="186"/>
      <c r="GM399" s="186"/>
      <c r="GN399" s="186"/>
      <c r="GO399" s="186"/>
      <c r="GP399" s="186"/>
      <c r="GQ399" s="186"/>
      <c r="GR399" s="186"/>
      <c r="GS399" s="186"/>
      <c r="GT399" s="186"/>
      <c r="GU399" s="186"/>
      <c r="GV399" s="186"/>
      <c r="GW399" s="186"/>
      <c r="GX399" s="186"/>
      <c r="GY399" s="186"/>
      <c r="GZ399" s="186"/>
      <c r="HA399" s="186"/>
      <c r="HB399" s="186"/>
      <c r="HC399" s="186"/>
      <c r="HD399" s="186"/>
      <c r="HE399" s="186"/>
      <c r="HF399" s="186"/>
      <c r="HG399" s="186"/>
      <c r="HH399" s="186"/>
      <c r="HI399" s="186"/>
      <c r="HJ399" s="186"/>
      <c r="HK399" s="186"/>
      <c r="HL399" s="186"/>
      <c r="HM399" s="186"/>
      <c r="HN399" s="186"/>
      <c r="HO399" s="186"/>
      <c r="HP399" s="186"/>
      <c r="HQ399" s="186"/>
      <c r="HR399" s="186"/>
      <c r="HS399" s="186"/>
      <c r="HT399" s="186"/>
      <c r="HU399" s="186"/>
      <c r="HV399" s="186"/>
      <c r="HW399" s="186"/>
      <c r="HX399" s="186"/>
      <c r="HY399" s="186"/>
      <c r="HZ399" s="186"/>
      <c r="IA399" s="186"/>
      <c r="IB399" s="186"/>
      <c r="IC399" s="186"/>
      <c r="ID399" s="186"/>
      <c r="IE399" s="186"/>
      <c r="IF399" s="186"/>
      <c r="IG399" s="186"/>
      <c r="IH399" s="186"/>
      <c r="II399" s="186"/>
      <c r="IJ399" s="186"/>
      <c r="IK399" s="186"/>
      <c r="IL399" s="186"/>
      <c r="IM399" s="186"/>
      <c r="IN399" s="186"/>
      <c r="IO399" s="186"/>
      <c r="IP399" s="186"/>
      <c r="IQ399" s="186"/>
      <c r="IR399" s="186"/>
      <c r="IS399" s="186"/>
      <c r="IT399" s="186"/>
      <c r="IU399" s="186"/>
      <c r="IV399" s="186"/>
    </row>
    <row r="400" spans="1:256" s="67" customFormat="1" ht="13.5">
      <c r="A400" s="87"/>
      <c r="B400" s="71"/>
      <c r="C400" s="71"/>
      <c r="D400" s="71"/>
      <c r="E400" s="71"/>
      <c r="F400" s="71"/>
      <c r="G400" s="71"/>
      <c r="H400" s="71"/>
      <c r="I400" s="71"/>
      <c r="J400" s="75"/>
      <c r="K400" s="75"/>
      <c r="L400" s="71"/>
      <c r="M400" s="71"/>
      <c r="N400" s="71"/>
      <c r="O400" s="71"/>
      <c r="P400" s="71"/>
      <c r="Q400" s="71"/>
      <c r="R400" s="186"/>
      <c r="S400" s="186"/>
      <c r="T400" s="186"/>
      <c r="U400" s="186"/>
      <c r="V400" s="186"/>
      <c r="W400" s="186"/>
      <c r="X400" s="186"/>
      <c r="Y400" s="186"/>
      <c r="Z400" s="186"/>
      <c r="AA400" s="186"/>
      <c r="AB400" s="186"/>
      <c r="AC400" s="186"/>
      <c r="AD400" s="186"/>
      <c r="AE400" s="186"/>
      <c r="AF400" s="186"/>
      <c r="AG400" s="186"/>
      <c r="AH400" s="186"/>
      <c r="AI400" s="186"/>
      <c r="AJ400" s="186"/>
      <c r="AK400" s="186"/>
      <c r="AL400" s="186"/>
      <c r="AM400" s="186"/>
      <c r="AN400" s="186"/>
      <c r="AO400" s="186"/>
      <c r="AP400" s="186"/>
      <c r="AQ400" s="186"/>
      <c r="AR400" s="186"/>
      <c r="AS400" s="186"/>
      <c r="AT400" s="186"/>
      <c r="AU400" s="186"/>
      <c r="AV400" s="186"/>
      <c r="AW400" s="186"/>
      <c r="AX400" s="186"/>
      <c r="AY400" s="186"/>
      <c r="AZ400" s="186"/>
      <c r="BA400" s="186"/>
      <c r="BB400" s="186"/>
      <c r="BC400" s="186"/>
      <c r="BD400" s="186"/>
      <c r="BE400" s="186"/>
      <c r="BF400" s="186"/>
      <c r="BG400" s="186"/>
      <c r="BH400" s="186"/>
      <c r="BI400" s="186"/>
      <c r="BJ400" s="186"/>
      <c r="BK400" s="186"/>
      <c r="BL400" s="186"/>
      <c r="BM400" s="186"/>
      <c r="BN400" s="186"/>
      <c r="BO400" s="186"/>
      <c r="BP400" s="186"/>
      <c r="BQ400" s="186"/>
      <c r="BR400" s="186"/>
      <c r="BS400" s="186"/>
      <c r="BT400" s="186"/>
      <c r="BU400" s="186"/>
      <c r="BV400" s="186"/>
      <c r="BW400" s="186"/>
      <c r="BX400" s="186"/>
      <c r="BY400" s="186"/>
      <c r="BZ400" s="186"/>
      <c r="CA400" s="186"/>
      <c r="CB400" s="186"/>
      <c r="CC400" s="186"/>
      <c r="CD400" s="186"/>
      <c r="CE400" s="186"/>
      <c r="CF400" s="186"/>
      <c r="CG400" s="186"/>
      <c r="CH400" s="186"/>
      <c r="CI400" s="186"/>
      <c r="CJ400" s="186"/>
      <c r="CK400" s="186"/>
      <c r="CL400" s="186"/>
      <c r="CM400" s="186"/>
      <c r="CN400" s="186"/>
      <c r="CO400" s="186"/>
      <c r="CP400" s="186"/>
      <c r="CQ400" s="186"/>
      <c r="CR400" s="186"/>
      <c r="CS400" s="186"/>
      <c r="CT400" s="186"/>
      <c r="CU400" s="186"/>
      <c r="CV400" s="186"/>
      <c r="CW400" s="186"/>
      <c r="CX400" s="186"/>
      <c r="CY400" s="186"/>
      <c r="CZ400" s="186"/>
      <c r="DA400" s="186"/>
      <c r="DB400" s="186"/>
      <c r="DC400" s="186"/>
      <c r="DD400" s="186"/>
      <c r="DE400" s="186"/>
      <c r="DF400" s="186"/>
      <c r="DG400" s="186"/>
      <c r="DH400" s="186"/>
      <c r="DI400" s="186"/>
      <c r="DJ400" s="186"/>
      <c r="DK400" s="186"/>
      <c r="DL400" s="186"/>
      <c r="DM400" s="186"/>
      <c r="DN400" s="186"/>
      <c r="DO400" s="186"/>
      <c r="DP400" s="186"/>
      <c r="DQ400" s="186"/>
      <c r="DR400" s="186"/>
      <c r="DS400" s="186"/>
      <c r="DT400" s="186"/>
      <c r="DU400" s="186"/>
      <c r="DV400" s="186"/>
      <c r="DW400" s="186"/>
      <c r="DX400" s="186"/>
      <c r="DY400" s="186"/>
      <c r="DZ400" s="186"/>
      <c r="EA400" s="186"/>
      <c r="EB400" s="186"/>
      <c r="EC400" s="186"/>
      <c r="ED400" s="186"/>
      <c r="EE400" s="186"/>
      <c r="EF400" s="186"/>
      <c r="EG400" s="186"/>
      <c r="EH400" s="186"/>
      <c r="EI400" s="186"/>
      <c r="EJ400" s="186"/>
      <c r="EK400" s="186"/>
      <c r="EL400" s="186"/>
      <c r="EM400" s="186"/>
      <c r="EN400" s="186"/>
      <c r="EO400" s="186"/>
      <c r="EP400" s="186"/>
      <c r="EQ400" s="186"/>
      <c r="ER400" s="186"/>
      <c r="ES400" s="186"/>
      <c r="ET400" s="186"/>
      <c r="EU400" s="186"/>
      <c r="EV400" s="186"/>
      <c r="EW400" s="186"/>
      <c r="EX400" s="186"/>
      <c r="EY400" s="186"/>
      <c r="EZ400" s="186"/>
      <c r="FA400" s="186"/>
      <c r="FB400" s="186"/>
      <c r="FC400" s="186"/>
      <c r="FD400" s="186"/>
      <c r="FE400" s="186"/>
      <c r="FF400" s="186"/>
      <c r="FG400" s="186"/>
      <c r="FH400" s="186"/>
      <c r="FI400" s="186"/>
      <c r="FJ400" s="186"/>
      <c r="FK400" s="186"/>
      <c r="FL400" s="186"/>
      <c r="FM400" s="186"/>
      <c r="FN400" s="186"/>
      <c r="FO400" s="186"/>
      <c r="FP400" s="186"/>
      <c r="FQ400" s="186"/>
      <c r="FR400" s="186"/>
      <c r="FS400" s="186"/>
      <c r="FT400" s="186"/>
      <c r="FU400" s="186"/>
      <c r="FV400" s="186"/>
      <c r="FW400" s="186"/>
      <c r="FX400" s="186"/>
      <c r="FY400" s="186"/>
      <c r="FZ400" s="186"/>
      <c r="GA400" s="186"/>
      <c r="GB400" s="186"/>
      <c r="GC400" s="186"/>
      <c r="GD400" s="186"/>
      <c r="GE400" s="186"/>
      <c r="GF400" s="186"/>
      <c r="GG400" s="186"/>
      <c r="GH400" s="186"/>
      <c r="GI400" s="186"/>
      <c r="GJ400" s="186"/>
      <c r="GK400" s="186"/>
      <c r="GL400" s="186"/>
      <c r="GM400" s="186"/>
      <c r="GN400" s="186"/>
      <c r="GO400" s="186"/>
      <c r="GP400" s="186"/>
      <c r="GQ400" s="186"/>
      <c r="GR400" s="186"/>
      <c r="GS400" s="186"/>
      <c r="GT400" s="186"/>
      <c r="GU400" s="186"/>
      <c r="GV400" s="186"/>
      <c r="GW400" s="186"/>
      <c r="GX400" s="186"/>
      <c r="GY400" s="186"/>
      <c r="GZ400" s="186"/>
      <c r="HA400" s="186"/>
      <c r="HB400" s="186"/>
      <c r="HC400" s="186"/>
      <c r="HD400" s="186"/>
      <c r="HE400" s="186"/>
      <c r="HF400" s="186"/>
      <c r="HG400" s="186"/>
      <c r="HH400" s="186"/>
      <c r="HI400" s="186"/>
      <c r="HJ400" s="186"/>
      <c r="HK400" s="186"/>
      <c r="HL400" s="186"/>
      <c r="HM400" s="186"/>
      <c r="HN400" s="186"/>
      <c r="HO400" s="186"/>
      <c r="HP400" s="186"/>
      <c r="HQ400" s="186"/>
      <c r="HR400" s="186"/>
      <c r="HS400" s="186"/>
      <c r="HT400" s="186"/>
      <c r="HU400" s="186"/>
      <c r="HV400" s="186"/>
      <c r="HW400" s="186"/>
      <c r="HX400" s="186"/>
      <c r="HY400" s="186"/>
      <c r="HZ400" s="186"/>
      <c r="IA400" s="186"/>
      <c r="IB400" s="186"/>
      <c r="IC400" s="186"/>
      <c r="ID400" s="186"/>
      <c r="IE400" s="186"/>
      <c r="IF400" s="186"/>
      <c r="IG400" s="186"/>
      <c r="IH400" s="186"/>
      <c r="II400" s="186"/>
      <c r="IJ400" s="186"/>
      <c r="IK400" s="186"/>
      <c r="IL400" s="186"/>
      <c r="IM400" s="186"/>
      <c r="IN400" s="186"/>
      <c r="IO400" s="186"/>
      <c r="IP400" s="186"/>
      <c r="IQ400" s="186"/>
      <c r="IR400" s="186"/>
      <c r="IS400" s="186"/>
      <c r="IT400" s="186"/>
      <c r="IU400" s="186"/>
      <c r="IV400" s="186"/>
    </row>
    <row r="401" spans="1:256" s="67" customFormat="1" ht="13.5">
      <c r="A401" s="87"/>
      <c r="B401" s="71"/>
      <c r="C401" s="71"/>
      <c r="D401" s="71"/>
      <c r="E401" s="71"/>
      <c r="F401" s="71"/>
      <c r="G401" s="71"/>
      <c r="H401" s="71"/>
      <c r="I401" s="71"/>
      <c r="J401" s="75"/>
      <c r="K401" s="75"/>
      <c r="L401" s="71"/>
      <c r="M401" s="71"/>
      <c r="N401" s="71"/>
      <c r="O401" s="71"/>
      <c r="P401" s="71"/>
      <c r="Q401" s="71"/>
      <c r="R401" s="186"/>
      <c r="S401" s="186"/>
      <c r="T401" s="186"/>
      <c r="U401" s="186"/>
      <c r="V401" s="186"/>
      <c r="W401" s="186"/>
      <c r="X401" s="186"/>
      <c r="Y401" s="186"/>
      <c r="Z401" s="186"/>
      <c r="AA401" s="186"/>
      <c r="AB401" s="186"/>
      <c r="AC401" s="186"/>
      <c r="AD401" s="186"/>
      <c r="AE401" s="186"/>
      <c r="AF401" s="186"/>
      <c r="AG401" s="186"/>
      <c r="AH401" s="186"/>
      <c r="AI401" s="186"/>
      <c r="AJ401" s="186"/>
      <c r="AK401" s="186"/>
      <c r="AL401" s="186"/>
      <c r="AM401" s="186"/>
      <c r="AN401" s="186"/>
      <c r="AO401" s="186"/>
      <c r="AP401" s="186"/>
      <c r="AQ401" s="186"/>
      <c r="AR401" s="186"/>
      <c r="AS401" s="186"/>
      <c r="AT401" s="186"/>
      <c r="AU401" s="186"/>
      <c r="AV401" s="186"/>
      <c r="AW401" s="186"/>
      <c r="AX401" s="186"/>
      <c r="AY401" s="186"/>
      <c r="AZ401" s="186"/>
      <c r="BA401" s="186"/>
      <c r="BB401" s="186"/>
      <c r="BC401" s="186"/>
      <c r="BD401" s="186"/>
      <c r="BE401" s="186"/>
      <c r="BF401" s="186"/>
      <c r="BG401" s="186"/>
      <c r="BH401" s="186"/>
      <c r="BI401" s="186"/>
      <c r="BJ401" s="186"/>
      <c r="BK401" s="186"/>
      <c r="BL401" s="186"/>
      <c r="BM401" s="186"/>
      <c r="BN401" s="186"/>
      <c r="BO401" s="186"/>
      <c r="BP401" s="186"/>
      <c r="BQ401" s="186"/>
      <c r="BR401" s="186"/>
      <c r="BS401" s="186"/>
      <c r="BT401" s="186"/>
      <c r="BU401" s="186"/>
      <c r="BV401" s="186"/>
      <c r="BW401" s="186"/>
      <c r="BX401" s="186"/>
      <c r="BY401" s="186"/>
      <c r="BZ401" s="186"/>
      <c r="CA401" s="186"/>
      <c r="CB401" s="186"/>
      <c r="CC401" s="186"/>
      <c r="CD401" s="186"/>
      <c r="CE401" s="186"/>
      <c r="CF401" s="186"/>
      <c r="CG401" s="186"/>
      <c r="CH401" s="186"/>
      <c r="CI401" s="186"/>
      <c r="CJ401" s="186"/>
      <c r="CK401" s="186"/>
      <c r="CL401" s="186"/>
      <c r="CM401" s="186"/>
      <c r="CN401" s="186"/>
      <c r="CO401" s="186"/>
      <c r="CP401" s="186"/>
      <c r="CQ401" s="186"/>
      <c r="CR401" s="186"/>
      <c r="CS401" s="186"/>
      <c r="CT401" s="186"/>
      <c r="CU401" s="186"/>
      <c r="CV401" s="186"/>
      <c r="CW401" s="186"/>
      <c r="CX401" s="186"/>
      <c r="CY401" s="186"/>
      <c r="CZ401" s="186"/>
      <c r="DA401" s="186"/>
      <c r="DB401" s="186"/>
      <c r="DC401" s="186"/>
      <c r="DD401" s="186"/>
      <c r="DE401" s="186"/>
      <c r="DF401" s="186"/>
      <c r="DG401" s="186"/>
      <c r="DH401" s="186"/>
      <c r="DI401" s="186"/>
      <c r="DJ401" s="186"/>
      <c r="DK401" s="186"/>
      <c r="DL401" s="186"/>
      <c r="DM401" s="186"/>
      <c r="DN401" s="186"/>
      <c r="DO401" s="186"/>
      <c r="DP401" s="186"/>
      <c r="DQ401" s="186"/>
      <c r="DR401" s="186"/>
      <c r="DS401" s="186"/>
      <c r="DT401" s="186"/>
      <c r="DU401" s="186"/>
      <c r="DV401" s="186"/>
      <c r="DW401" s="186"/>
      <c r="DX401" s="186"/>
      <c r="DY401" s="186"/>
      <c r="DZ401" s="186"/>
      <c r="EA401" s="186"/>
      <c r="EB401" s="186"/>
      <c r="EC401" s="186"/>
      <c r="ED401" s="186"/>
      <c r="EE401" s="186"/>
      <c r="EF401" s="186"/>
      <c r="EG401" s="186"/>
      <c r="EH401" s="186"/>
      <c r="EI401" s="186"/>
      <c r="EJ401" s="186"/>
      <c r="EK401" s="186"/>
      <c r="EL401" s="186"/>
      <c r="EM401" s="186"/>
      <c r="EN401" s="186"/>
      <c r="EO401" s="186"/>
      <c r="EP401" s="186"/>
      <c r="EQ401" s="186"/>
      <c r="ER401" s="186"/>
      <c r="ES401" s="186"/>
      <c r="ET401" s="186"/>
      <c r="EU401" s="186"/>
      <c r="EV401" s="186"/>
      <c r="EW401" s="186"/>
      <c r="EX401" s="186"/>
      <c r="EY401" s="186"/>
      <c r="EZ401" s="186"/>
      <c r="FA401" s="186"/>
      <c r="FB401" s="186"/>
      <c r="FC401" s="186"/>
      <c r="FD401" s="186"/>
      <c r="FE401" s="186"/>
      <c r="FF401" s="186"/>
      <c r="FG401" s="186"/>
      <c r="FH401" s="186"/>
      <c r="FI401" s="186"/>
      <c r="FJ401" s="186"/>
      <c r="FK401" s="186"/>
      <c r="FL401" s="186"/>
      <c r="FM401" s="186"/>
      <c r="FN401" s="186"/>
      <c r="FO401" s="186"/>
      <c r="FP401" s="186"/>
      <c r="FQ401" s="186"/>
      <c r="FR401" s="186"/>
      <c r="FS401" s="186"/>
      <c r="FT401" s="186"/>
      <c r="FU401" s="186"/>
      <c r="FV401" s="186"/>
      <c r="FW401" s="186"/>
      <c r="FX401" s="186"/>
      <c r="FY401" s="186"/>
      <c r="FZ401" s="186"/>
      <c r="GA401" s="186"/>
      <c r="GB401" s="186"/>
      <c r="GC401" s="186"/>
      <c r="GD401" s="186"/>
      <c r="GE401" s="186"/>
      <c r="GF401" s="186"/>
      <c r="GG401" s="186"/>
      <c r="GH401" s="186"/>
      <c r="GI401" s="186"/>
      <c r="GJ401" s="186"/>
      <c r="GK401" s="186"/>
      <c r="GL401" s="186"/>
      <c r="GM401" s="186"/>
      <c r="GN401" s="186"/>
      <c r="GO401" s="186"/>
      <c r="GP401" s="186"/>
      <c r="GQ401" s="186"/>
      <c r="GR401" s="186"/>
      <c r="GS401" s="186"/>
      <c r="GT401" s="186"/>
      <c r="GU401" s="186"/>
      <c r="GV401" s="186"/>
      <c r="GW401" s="186"/>
      <c r="GX401" s="186"/>
      <c r="GY401" s="186"/>
      <c r="GZ401" s="186"/>
      <c r="HA401" s="186"/>
      <c r="HB401" s="186"/>
      <c r="HC401" s="186"/>
      <c r="HD401" s="186"/>
      <c r="HE401" s="186"/>
      <c r="HF401" s="186"/>
      <c r="HG401" s="186"/>
      <c r="HH401" s="186"/>
      <c r="HI401" s="186"/>
      <c r="HJ401" s="186"/>
      <c r="HK401" s="186"/>
      <c r="HL401" s="186"/>
      <c r="HM401" s="186"/>
      <c r="HN401" s="186"/>
      <c r="HO401" s="186"/>
      <c r="HP401" s="186"/>
      <c r="HQ401" s="186"/>
      <c r="HR401" s="186"/>
      <c r="HS401" s="186"/>
      <c r="HT401" s="186"/>
      <c r="HU401" s="186"/>
      <c r="HV401" s="186"/>
      <c r="HW401" s="186"/>
      <c r="HX401" s="186"/>
      <c r="HY401" s="186"/>
      <c r="HZ401" s="186"/>
      <c r="IA401" s="186"/>
      <c r="IB401" s="186"/>
      <c r="IC401" s="186"/>
      <c r="ID401" s="186"/>
      <c r="IE401" s="186"/>
      <c r="IF401" s="186"/>
      <c r="IG401" s="186"/>
      <c r="IH401" s="186"/>
      <c r="II401" s="186"/>
      <c r="IJ401" s="186"/>
      <c r="IK401" s="186"/>
      <c r="IL401" s="186"/>
      <c r="IM401" s="186"/>
      <c r="IN401" s="186"/>
      <c r="IO401" s="186"/>
      <c r="IP401" s="186"/>
      <c r="IQ401" s="186"/>
      <c r="IR401" s="186"/>
      <c r="IS401" s="186"/>
      <c r="IT401" s="186"/>
      <c r="IU401" s="186"/>
      <c r="IV401" s="186"/>
    </row>
    <row r="402" spans="1:256" s="67" customFormat="1" ht="13.5">
      <c r="A402" s="87"/>
      <c r="B402" s="71"/>
      <c r="C402" s="71"/>
      <c r="D402" s="71"/>
      <c r="E402" s="71"/>
      <c r="F402" s="71"/>
      <c r="G402" s="71"/>
      <c r="H402" s="71"/>
      <c r="I402" s="71"/>
      <c r="J402" s="75"/>
      <c r="K402" s="75"/>
      <c r="L402" s="71"/>
      <c r="M402" s="71"/>
      <c r="N402" s="71"/>
      <c r="O402" s="71"/>
      <c r="P402" s="71"/>
      <c r="Q402" s="71"/>
      <c r="R402" s="186"/>
      <c r="S402" s="186"/>
      <c r="T402" s="186"/>
      <c r="U402" s="186"/>
      <c r="V402" s="186"/>
      <c r="W402" s="186"/>
      <c r="X402" s="186"/>
      <c r="Y402" s="186"/>
      <c r="Z402" s="186"/>
      <c r="AA402" s="186"/>
      <c r="AB402" s="186"/>
      <c r="AC402" s="186"/>
      <c r="AD402" s="186"/>
      <c r="AE402" s="186"/>
      <c r="AF402" s="186"/>
      <c r="AG402" s="186"/>
      <c r="AH402" s="186"/>
      <c r="AI402" s="186"/>
      <c r="AJ402" s="186"/>
      <c r="AK402" s="186"/>
      <c r="AL402" s="186"/>
      <c r="AM402" s="186"/>
      <c r="AN402" s="186"/>
      <c r="AO402" s="186"/>
      <c r="AP402" s="186"/>
      <c r="AQ402" s="186"/>
      <c r="AR402" s="186"/>
      <c r="AS402" s="186"/>
      <c r="AT402" s="186"/>
      <c r="AU402" s="186"/>
      <c r="AV402" s="186"/>
      <c r="AW402" s="186"/>
      <c r="AX402" s="186"/>
      <c r="AY402" s="186"/>
      <c r="AZ402" s="186"/>
      <c r="BA402" s="186"/>
      <c r="BB402" s="186"/>
      <c r="BC402" s="186"/>
      <c r="BD402" s="186"/>
      <c r="BE402" s="186"/>
      <c r="BF402" s="186"/>
      <c r="BG402" s="186"/>
      <c r="BH402" s="186"/>
      <c r="BI402" s="186"/>
      <c r="BJ402" s="186"/>
      <c r="BK402" s="186"/>
      <c r="BL402" s="186"/>
      <c r="BM402" s="186"/>
      <c r="BN402" s="186"/>
      <c r="BO402" s="186"/>
      <c r="BP402" s="186"/>
      <c r="BQ402" s="186"/>
      <c r="BR402" s="186"/>
      <c r="BS402" s="186"/>
      <c r="BT402" s="186"/>
      <c r="BU402" s="186"/>
      <c r="BV402" s="186"/>
      <c r="BW402" s="186"/>
      <c r="BX402" s="186"/>
      <c r="BY402" s="186"/>
      <c r="BZ402" s="186"/>
      <c r="CA402" s="186"/>
      <c r="CB402" s="186"/>
      <c r="CC402" s="186"/>
      <c r="CD402" s="186"/>
      <c r="CE402" s="186"/>
      <c r="CF402" s="186"/>
      <c r="CG402" s="186"/>
      <c r="CH402" s="186"/>
      <c r="CI402" s="186"/>
      <c r="CJ402" s="186"/>
      <c r="CK402" s="186"/>
      <c r="CL402" s="186"/>
      <c r="CM402" s="186"/>
      <c r="CN402" s="186"/>
      <c r="CO402" s="186"/>
      <c r="CP402" s="186"/>
      <c r="CQ402" s="186"/>
      <c r="CR402" s="186"/>
      <c r="CS402" s="186"/>
      <c r="CT402" s="186"/>
      <c r="CU402" s="186"/>
      <c r="CV402" s="186"/>
      <c r="CW402" s="186"/>
      <c r="CX402" s="186"/>
      <c r="CY402" s="186"/>
      <c r="CZ402" s="186"/>
      <c r="DA402" s="186"/>
      <c r="DB402" s="186"/>
      <c r="DC402" s="186"/>
      <c r="DD402" s="186"/>
      <c r="DE402" s="186"/>
      <c r="DF402" s="186"/>
      <c r="DG402" s="186"/>
      <c r="DH402" s="186"/>
      <c r="DI402" s="186"/>
      <c r="DJ402" s="186"/>
      <c r="DK402" s="186"/>
      <c r="DL402" s="186"/>
      <c r="DM402" s="186"/>
      <c r="DN402" s="186"/>
      <c r="DO402" s="186"/>
      <c r="DP402" s="186"/>
      <c r="DQ402" s="186"/>
      <c r="DR402" s="186"/>
      <c r="DS402" s="186"/>
      <c r="DT402" s="186"/>
      <c r="DU402" s="186"/>
      <c r="DV402" s="186"/>
      <c r="DW402" s="186"/>
      <c r="DX402" s="186"/>
      <c r="DY402" s="186"/>
      <c r="DZ402" s="186"/>
      <c r="EA402" s="186"/>
      <c r="EB402" s="186"/>
      <c r="EC402" s="186"/>
      <c r="ED402" s="186"/>
      <c r="EE402" s="186"/>
      <c r="EF402" s="186"/>
      <c r="EG402" s="186"/>
      <c r="EH402" s="186"/>
      <c r="EI402" s="186"/>
      <c r="EJ402" s="186"/>
      <c r="EK402" s="186"/>
      <c r="EL402" s="186"/>
      <c r="EM402" s="186"/>
      <c r="EN402" s="186"/>
      <c r="EO402" s="186"/>
      <c r="EP402" s="186"/>
      <c r="EQ402" s="186"/>
      <c r="ER402" s="186"/>
      <c r="ES402" s="186"/>
      <c r="ET402" s="186"/>
      <c r="EU402" s="186"/>
      <c r="EV402" s="186"/>
      <c r="EW402" s="186"/>
      <c r="EX402" s="186"/>
      <c r="EY402" s="186"/>
      <c r="EZ402" s="186"/>
      <c r="FA402" s="186"/>
      <c r="FB402" s="186"/>
      <c r="FC402" s="186"/>
      <c r="FD402" s="186"/>
      <c r="FE402" s="186"/>
      <c r="FF402" s="186"/>
      <c r="FG402" s="186"/>
      <c r="FH402" s="186"/>
      <c r="FI402" s="186"/>
      <c r="FJ402" s="186"/>
      <c r="FK402" s="186"/>
      <c r="FL402" s="186"/>
      <c r="FM402" s="186"/>
      <c r="FN402" s="186"/>
      <c r="FO402" s="186"/>
      <c r="FP402" s="186"/>
      <c r="FQ402" s="186"/>
      <c r="FR402" s="186"/>
      <c r="FS402" s="186"/>
      <c r="FT402" s="186"/>
      <c r="FU402" s="186"/>
      <c r="FV402" s="186"/>
      <c r="FW402" s="186"/>
      <c r="FX402" s="186"/>
      <c r="FY402" s="186"/>
      <c r="FZ402" s="186"/>
      <c r="GA402" s="186"/>
      <c r="GB402" s="186"/>
      <c r="GC402" s="186"/>
      <c r="GD402" s="186"/>
      <c r="GE402" s="186"/>
      <c r="GF402" s="186"/>
      <c r="GG402" s="186"/>
      <c r="GH402" s="186"/>
      <c r="GI402" s="186"/>
      <c r="GJ402" s="186"/>
      <c r="GK402" s="186"/>
      <c r="GL402" s="186"/>
      <c r="GM402" s="186"/>
      <c r="GN402" s="186"/>
      <c r="GO402" s="186"/>
      <c r="GP402" s="186"/>
      <c r="GQ402" s="186"/>
      <c r="GR402" s="186"/>
      <c r="GS402" s="186"/>
      <c r="GT402" s="186"/>
      <c r="GU402" s="186"/>
      <c r="GV402" s="186"/>
      <c r="GW402" s="186"/>
      <c r="GX402" s="186"/>
      <c r="GY402" s="186"/>
      <c r="GZ402" s="186"/>
      <c r="HA402" s="186"/>
      <c r="HB402" s="186"/>
      <c r="HC402" s="186"/>
      <c r="HD402" s="186"/>
      <c r="HE402" s="186"/>
      <c r="HF402" s="186"/>
      <c r="HG402" s="186"/>
      <c r="HH402" s="186"/>
      <c r="HI402" s="186"/>
      <c r="HJ402" s="186"/>
      <c r="HK402" s="186"/>
      <c r="HL402" s="186"/>
      <c r="HM402" s="186"/>
      <c r="HN402" s="186"/>
      <c r="HO402" s="186"/>
      <c r="HP402" s="186"/>
      <c r="HQ402" s="186"/>
      <c r="HR402" s="186"/>
      <c r="HS402" s="186"/>
      <c r="HT402" s="186"/>
      <c r="HU402" s="186"/>
      <c r="HV402" s="186"/>
      <c r="HW402" s="186"/>
      <c r="HX402" s="186"/>
      <c r="HY402" s="186"/>
      <c r="HZ402" s="186"/>
      <c r="IA402" s="186"/>
      <c r="IB402" s="186"/>
      <c r="IC402" s="186"/>
      <c r="ID402" s="186"/>
      <c r="IE402" s="186"/>
      <c r="IF402" s="186"/>
      <c r="IG402" s="186"/>
      <c r="IH402" s="186"/>
      <c r="II402" s="186"/>
      <c r="IJ402" s="186"/>
      <c r="IK402" s="186"/>
      <c r="IL402" s="186"/>
      <c r="IM402" s="186"/>
      <c r="IN402" s="186"/>
      <c r="IO402" s="186"/>
      <c r="IP402" s="186"/>
      <c r="IQ402" s="186"/>
      <c r="IR402" s="186"/>
      <c r="IS402" s="186"/>
      <c r="IT402" s="186"/>
      <c r="IU402" s="186"/>
      <c r="IV402" s="186"/>
    </row>
    <row r="403" spans="1:256" s="67" customFormat="1" ht="13.5">
      <c r="A403" s="87"/>
      <c r="B403" s="71"/>
      <c r="C403" s="71"/>
      <c r="D403" s="71"/>
      <c r="E403" s="71"/>
      <c r="F403" s="71"/>
      <c r="G403" s="71"/>
      <c r="H403" s="71"/>
      <c r="I403" s="71"/>
      <c r="J403" s="75"/>
      <c r="K403" s="75"/>
      <c r="L403" s="71"/>
      <c r="M403" s="71"/>
      <c r="N403" s="71"/>
      <c r="O403" s="71"/>
      <c r="P403" s="71"/>
      <c r="Q403" s="71"/>
      <c r="R403" s="186"/>
      <c r="S403" s="186"/>
      <c r="T403" s="186"/>
      <c r="U403" s="186"/>
      <c r="V403" s="186"/>
      <c r="W403" s="186"/>
      <c r="X403" s="186"/>
      <c r="Y403" s="186"/>
      <c r="Z403" s="186"/>
      <c r="AA403" s="186"/>
      <c r="AB403" s="186"/>
      <c r="AC403" s="186"/>
      <c r="AD403" s="186"/>
      <c r="AE403" s="186"/>
      <c r="AF403" s="186"/>
      <c r="AG403" s="186"/>
      <c r="AH403" s="186"/>
      <c r="AI403" s="186"/>
      <c r="AJ403" s="186"/>
      <c r="AK403" s="186"/>
      <c r="AL403" s="186"/>
      <c r="AM403" s="186"/>
      <c r="AN403" s="186"/>
      <c r="AO403" s="186"/>
      <c r="AP403" s="186"/>
      <c r="AQ403" s="186"/>
      <c r="AR403" s="186"/>
      <c r="AS403" s="186"/>
      <c r="AT403" s="186"/>
      <c r="AU403" s="186"/>
      <c r="AV403" s="186"/>
      <c r="AW403" s="186"/>
      <c r="AX403" s="186"/>
      <c r="AY403" s="186"/>
      <c r="AZ403" s="186"/>
      <c r="BA403" s="186"/>
      <c r="BB403" s="186"/>
      <c r="BC403" s="186"/>
      <c r="BD403" s="186"/>
      <c r="BE403" s="186"/>
      <c r="BF403" s="186"/>
      <c r="BG403" s="186"/>
      <c r="BH403" s="186"/>
      <c r="BI403" s="186"/>
      <c r="BJ403" s="186"/>
      <c r="BK403" s="186"/>
      <c r="BL403" s="186"/>
      <c r="BM403" s="186"/>
      <c r="BN403" s="186"/>
      <c r="BO403" s="186"/>
      <c r="BP403" s="186"/>
      <c r="BQ403" s="186"/>
      <c r="BR403" s="186"/>
      <c r="BS403" s="186"/>
      <c r="BT403" s="186"/>
      <c r="BU403" s="186"/>
      <c r="BV403" s="186"/>
      <c r="BW403" s="186"/>
      <c r="BX403" s="186"/>
      <c r="BY403" s="186"/>
      <c r="BZ403" s="186"/>
      <c r="CA403" s="186"/>
      <c r="CB403" s="186"/>
      <c r="CC403" s="186"/>
      <c r="CD403" s="186"/>
      <c r="CE403" s="186"/>
      <c r="CF403" s="186"/>
      <c r="CG403" s="186"/>
      <c r="CH403" s="186"/>
      <c r="CI403" s="186"/>
      <c r="CJ403" s="186"/>
      <c r="CK403" s="186"/>
      <c r="CL403" s="186"/>
      <c r="CM403" s="186"/>
      <c r="CN403" s="186"/>
      <c r="CO403" s="186"/>
      <c r="CP403" s="186"/>
      <c r="CQ403" s="186"/>
      <c r="CR403" s="186"/>
      <c r="CS403" s="186"/>
      <c r="CT403" s="186"/>
      <c r="CU403" s="186"/>
      <c r="CV403" s="186"/>
      <c r="CW403" s="186"/>
      <c r="CX403" s="186"/>
      <c r="CY403" s="186"/>
      <c r="CZ403" s="186"/>
      <c r="DA403" s="186"/>
      <c r="DB403" s="186"/>
      <c r="DC403" s="186"/>
      <c r="DD403" s="186"/>
      <c r="DE403" s="186"/>
      <c r="DF403" s="186"/>
      <c r="DG403" s="186"/>
      <c r="DH403" s="186"/>
      <c r="DI403" s="186"/>
      <c r="DJ403" s="186"/>
      <c r="DK403" s="186"/>
      <c r="DL403" s="186"/>
      <c r="DM403" s="186"/>
      <c r="DN403" s="186"/>
      <c r="DO403" s="186"/>
      <c r="DP403" s="186"/>
      <c r="DQ403" s="186"/>
      <c r="DR403" s="186"/>
      <c r="DS403" s="186"/>
      <c r="DT403" s="186"/>
      <c r="DU403" s="186"/>
      <c r="DV403" s="186"/>
      <c r="DW403" s="186"/>
      <c r="DX403" s="186"/>
      <c r="DY403" s="186"/>
      <c r="DZ403" s="186"/>
      <c r="EA403" s="186"/>
      <c r="EB403" s="186"/>
      <c r="EC403" s="186"/>
      <c r="ED403" s="186"/>
      <c r="EE403" s="186"/>
      <c r="EF403" s="186"/>
      <c r="EG403" s="186"/>
      <c r="EH403" s="186"/>
      <c r="EI403" s="186"/>
      <c r="EJ403" s="186"/>
      <c r="EK403" s="186"/>
      <c r="EL403" s="186"/>
      <c r="EM403" s="186"/>
      <c r="EN403" s="186"/>
      <c r="EO403" s="186"/>
      <c r="EP403" s="186"/>
      <c r="EQ403" s="186"/>
      <c r="ER403" s="186"/>
      <c r="ES403" s="186"/>
      <c r="ET403" s="186"/>
      <c r="EU403" s="186"/>
      <c r="EV403" s="186"/>
      <c r="EW403" s="186"/>
      <c r="EX403" s="186"/>
      <c r="EY403" s="186"/>
      <c r="EZ403" s="186"/>
      <c r="FA403" s="186"/>
      <c r="FB403" s="186"/>
      <c r="FC403" s="186"/>
      <c r="FD403" s="186"/>
      <c r="FE403" s="186"/>
      <c r="FF403" s="186"/>
      <c r="FG403" s="186"/>
      <c r="FH403" s="186"/>
      <c r="FI403" s="186"/>
      <c r="FJ403" s="186"/>
      <c r="FK403" s="186"/>
      <c r="FL403" s="186"/>
      <c r="FM403" s="186"/>
      <c r="FN403" s="186"/>
      <c r="FO403" s="186"/>
      <c r="FP403" s="186"/>
      <c r="FQ403" s="186"/>
      <c r="FR403" s="186"/>
      <c r="FS403" s="186"/>
      <c r="FT403" s="186"/>
      <c r="FU403" s="186"/>
      <c r="FV403" s="186"/>
      <c r="FW403" s="186"/>
      <c r="FX403" s="186"/>
      <c r="FY403" s="186"/>
      <c r="FZ403" s="186"/>
      <c r="GA403" s="186"/>
      <c r="GB403" s="186"/>
      <c r="GC403" s="186"/>
      <c r="GD403" s="186"/>
      <c r="GE403" s="186"/>
      <c r="GF403" s="186"/>
      <c r="GG403" s="186"/>
      <c r="GH403" s="186"/>
      <c r="GI403" s="186"/>
      <c r="GJ403" s="186"/>
      <c r="GK403" s="186"/>
      <c r="GL403" s="186"/>
      <c r="GM403" s="186"/>
      <c r="GN403" s="186"/>
      <c r="GO403" s="186"/>
      <c r="GP403" s="186"/>
      <c r="GQ403" s="186"/>
      <c r="GR403" s="186"/>
      <c r="GS403" s="186"/>
      <c r="GT403" s="186"/>
      <c r="GU403" s="186"/>
      <c r="GV403" s="186"/>
      <c r="GW403" s="186"/>
      <c r="GX403" s="186"/>
      <c r="GY403" s="186"/>
      <c r="GZ403" s="186"/>
      <c r="HA403" s="186"/>
      <c r="HB403" s="186"/>
      <c r="HC403" s="186"/>
      <c r="HD403" s="186"/>
      <c r="HE403" s="186"/>
      <c r="HF403" s="186"/>
      <c r="HG403" s="186"/>
      <c r="HH403" s="186"/>
      <c r="HI403" s="186"/>
      <c r="HJ403" s="186"/>
      <c r="HK403" s="186"/>
      <c r="HL403" s="186"/>
      <c r="HM403" s="186"/>
      <c r="HN403" s="186"/>
      <c r="HO403" s="186"/>
      <c r="HP403" s="186"/>
      <c r="HQ403" s="186"/>
      <c r="HR403" s="186"/>
      <c r="HS403" s="186"/>
      <c r="HT403" s="186"/>
      <c r="HU403" s="186"/>
      <c r="HV403" s="186"/>
      <c r="HW403" s="186"/>
      <c r="HX403" s="186"/>
      <c r="HY403" s="186"/>
      <c r="HZ403" s="186"/>
      <c r="IA403" s="186"/>
      <c r="IB403" s="186"/>
      <c r="IC403" s="186"/>
      <c r="ID403" s="186"/>
      <c r="IE403" s="186"/>
      <c r="IF403" s="186"/>
      <c r="IG403" s="186"/>
      <c r="IH403" s="186"/>
      <c r="II403" s="186"/>
      <c r="IJ403" s="186"/>
      <c r="IK403" s="186"/>
      <c r="IL403" s="186"/>
      <c r="IM403" s="186"/>
      <c r="IN403" s="186"/>
      <c r="IO403" s="186"/>
      <c r="IP403" s="186"/>
      <c r="IQ403" s="186"/>
      <c r="IR403" s="186"/>
      <c r="IS403" s="186"/>
      <c r="IT403" s="186"/>
      <c r="IU403" s="186"/>
      <c r="IV403" s="186"/>
    </row>
    <row r="404" spans="1:256" s="67" customFormat="1" ht="13.5">
      <c r="A404" s="87"/>
      <c r="B404" s="71"/>
      <c r="C404" s="71"/>
      <c r="D404" s="71"/>
      <c r="E404" s="71"/>
      <c r="F404" s="71"/>
      <c r="G404" s="71"/>
      <c r="H404" s="71"/>
      <c r="I404" s="71"/>
      <c r="J404" s="75"/>
      <c r="K404" s="75"/>
      <c r="L404" s="71"/>
      <c r="M404" s="71"/>
      <c r="N404" s="71"/>
      <c r="O404" s="71"/>
      <c r="P404" s="71"/>
      <c r="Q404" s="71"/>
      <c r="R404" s="186"/>
      <c r="S404" s="186"/>
      <c r="T404" s="186"/>
      <c r="U404" s="186"/>
      <c r="V404" s="186"/>
      <c r="W404" s="186"/>
      <c r="X404" s="186"/>
      <c r="Y404" s="186"/>
      <c r="Z404" s="186"/>
      <c r="AA404" s="186"/>
      <c r="AB404" s="186"/>
      <c r="AC404" s="186"/>
      <c r="AD404" s="186"/>
      <c r="AE404" s="186"/>
      <c r="AF404" s="186"/>
      <c r="AG404" s="186"/>
      <c r="AH404" s="186"/>
      <c r="AI404" s="186"/>
      <c r="AJ404" s="186"/>
      <c r="AK404" s="186"/>
      <c r="AL404" s="186"/>
      <c r="AM404" s="186"/>
      <c r="AN404" s="186"/>
      <c r="AO404" s="186"/>
      <c r="AP404" s="186"/>
      <c r="AQ404" s="186"/>
      <c r="AR404" s="186"/>
      <c r="AS404" s="186"/>
      <c r="AT404" s="186"/>
      <c r="AU404" s="186"/>
      <c r="AV404" s="186"/>
      <c r="AW404" s="186"/>
      <c r="AX404" s="186"/>
      <c r="AY404" s="186"/>
      <c r="AZ404" s="186"/>
      <c r="BA404" s="186"/>
      <c r="BB404" s="186"/>
      <c r="BC404" s="186"/>
      <c r="BD404" s="186"/>
      <c r="BE404" s="186"/>
      <c r="BF404" s="186"/>
      <c r="BG404" s="186"/>
      <c r="BH404" s="186"/>
      <c r="BI404" s="186"/>
      <c r="BJ404" s="186"/>
      <c r="BK404" s="186"/>
      <c r="BL404" s="186"/>
      <c r="BM404" s="186"/>
      <c r="BN404" s="186"/>
      <c r="BO404" s="186"/>
      <c r="BP404" s="186"/>
      <c r="BQ404" s="186"/>
      <c r="BR404" s="186"/>
      <c r="BS404" s="186"/>
      <c r="BT404" s="186"/>
      <c r="BU404" s="186"/>
      <c r="BV404" s="186"/>
      <c r="BW404" s="186"/>
      <c r="BX404" s="186"/>
      <c r="BY404" s="186"/>
      <c r="BZ404" s="186"/>
      <c r="CA404" s="186"/>
      <c r="CB404" s="186"/>
      <c r="CC404" s="186"/>
      <c r="CD404" s="186"/>
      <c r="CE404" s="186"/>
      <c r="CF404" s="186"/>
      <c r="CG404" s="186"/>
      <c r="CH404" s="186"/>
      <c r="CI404" s="186"/>
      <c r="CJ404" s="186"/>
      <c r="CK404" s="186"/>
      <c r="CL404" s="186"/>
      <c r="CM404" s="186"/>
      <c r="CN404" s="186"/>
      <c r="CO404" s="186"/>
      <c r="CP404" s="186"/>
      <c r="CQ404" s="186"/>
      <c r="CR404" s="186"/>
      <c r="CS404" s="186"/>
      <c r="CT404" s="186"/>
      <c r="CU404" s="186"/>
      <c r="CV404" s="186"/>
      <c r="CW404" s="186"/>
      <c r="CX404" s="186"/>
      <c r="CY404" s="186"/>
      <c r="CZ404" s="186"/>
      <c r="DA404" s="186"/>
      <c r="DB404" s="186"/>
      <c r="DC404" s="186"/>
      <c r="DD404" s="186"/>
      <c r="DE404" s="186"/>
      <c r="DF404" s="186"/>
      <c r="DG404" s="186"/>
      <c r="DH404" s="186"/>
      <c r="DI404" s="186"/>
      <c r="DJ404" s="186"/>
      <c r="DK404" s="186"/>
      <c r="DL404" s="186"/>
      <c r="DM404" s="186"/>
      <c r="DN404" s="186"/>
      <c r="DO404" s="186"/>
      <c r="DP404" s="186"/>
      <c r="DQ404" s="186"/>
      <c r="DR404" s="186"/>
      <c r="DS404" s="186"/>
      <c r="DT404" s="186"/>
      <c r="DU404" s="186"/>
      <c r="DV404" s="186"/>
      <c r="DW404" s="186"/>
      <c r="DX404" s="186"/>
      <c r="DY404" s="186"/>
      <c r="DZ404" s="186"/>
      <c r="EA404" s="186"/>
      <c r="EB404" s="186"/>
      <c r="EC404" s="186"/>
      <c r="ED404" s="186"/>
      <c r="EE404" s="186"/>
      <c r="EF404" s="186"/>
      <c r="EG404" s="186"/>
      <c r="EH404" s="186"/>
      <c r="EI404" s="186"/>
      <c r="EJ404" s="186"/>
      <c r="EK404" s="186"/>
      <c r="EL404" s="186"/>
      <c r="EM404" s="186"/>
      <c r="EN404" s="186"/>
      <c r="EO404" s="186"/>
      <c r="EP404" s="186"/>
      <c r="EQ404" s="186"/>
      <c r="ER404" s="186"/>
      <c r="ES404" s="186"/>
      <c r="ET404" s="186"/>
      <c r="EU404" s="186"/>
      <c r="EV404" s="186"/>
      <c r="EW404" s="186"/>
      <c r="EX404" s="186"/>
      <c r="EY404" s="186"/>
      <c r="EZ404" s="186"/>
      <c r="FA404" s="186"/>
      <c r="FB404" s="186"/>
      <c r="FC404" s="186"/>
      <c r="FD404" s="186"/>
      <c r="FE404" s="186"/>
      <c r="FF404" s="186"/>
      <c r="FG404" s="186"/>
      <c r="FH404" s="186"/>
      <c r="FI404" s="186"/>
      <c r="FJ404" s="186"/>
      <c r="FK404" s="186"/>
      <c r="FL404" s="186"/>
      <c r="FM404" s="186"/>
      <c r="FN404" s="186"/>
      <c r="FO404" s="186"/>
      <c r="FP404" s="186"/>
      <c r="FQ404" s="186"/>
      <c r="FR404" s="186"/>
      <c r="FS404" s="186"/>
      <c r="FT404" s="186"/>
      <c r="FU404" s="186"/>
      <c r="FV404" s="186"/>
      <c r="FW404" s="186"/>
      <c r="FX404" s="186"/>
      <c r="FY404" s="186"/>
      <c r="FZ404" s="186"/>
      <c r="GA404" s="186"/>
      <c r="GB404" s="186"/>
      <c r="GC404" s="186"/>
      <c r="GD404" s="186"/>
      <c r="GE404" s="186"/>
      <c r="GF404" s="186"/>
      <c r="GG404" s="186"/>
      <c r="GH404" s="186"/>
      <c r="GI404" s="186"/>
      <c r="GJ404" s="186"/>
      <c r="GK404" s="186"/>
      <c r="GL404" s="186"/>
      <c r="GM404" s="186"/>
      <c r="GN404" s="186"/>
      <c r="GO404" s="186"/>
      <c r="GP404" s="186"/>
      <c r="GQ404" s="186"/>
      <c r="GR404" s="186"/>
      <c r="GS404" s="186"/>
      <c r="GT404" s="186"/>
      <c r="GU404" s="186"/>
      <c r="GV404" s="186"/>
      <c r="GW404" s="186"/>
      <c r="GX404" s="186"/>
      <c r="GY404" s="186"/>
      <c r="GZ404" s="186"/>
      <c r="HA404" s="186"/>
      <c r="HB404" s="186"/>
      <c r="HC404" s="186"/>
      <c r="HD404" s="186"/>
      <c r="HE404" s="186"/>
      <c r="HF404" s="186"/>
      <c r="HG404" s="186"/>
      <c r="HH404" s="186"/>
      <c r="HI404" s="186"/>
      <c r="HJ404" s="186"/>
      <c r="HK404" s="186"/>
      <c r="HL404" s="186"/>
      <c r="HM404" s="186"/>
      <c r="HN404" s="186"/>
      <c r="HO404" s="186"/>
      <c r="HP404" s="186"/>
      <c r="HQ404" s="186"/>
      <c r="HR404" s="186"/>
      <c r="HS404" s="186"/>
      <c r="HT404" s="186"/>
      <c r="HU404" s="186"/>
      <c r="HV404" s="186"/>
      <c r="HW404" s="186"/>
      <c r="HX404" s="186"/>
      <c r="HY404" s="186"/>
      <c r="HZ404" s="186"/>
      <c r="IA404" s="186"/>
      <c r="IB404" s="186"/>
      <c r="IC404" s="186"/>
      <c r="ID404" s="186"/>
      <c r="IE404" s="186"/>
      <c r="IF404" s="186"/>
      <c r="IG404" s="186"/>
      <c r="IH404" s="186"/>
      <c r="II404" s="186"/>
      <c r="IJ404" s="186"/>
      <c r="IK404" s="186"/>
      <c r="IL404" s="186"/>
      <c r="IM404" s="186"/>
      <c r="IN404" s="186"/>
      <c r="IO404" s="186"/>
      <c r="IP404" s="186"/>
      <c r="IQ404" s="186"/>
      <c r="IR404" s="186"/>
      <c r="IS404" s="186"/>
      <c r="IT404" s="186"/>
      <c r="IU404" s="186"/>
      <c r="IV404" s="186"/>
    </row>
    <row r="405" spans="1:256" s="67" customFormat="1" ht="13.5">
      <c r="A405" s="87"/>
      <c r="B405" s="71"/>
      <c r="C405" s="71"/>
      <c r="D405" s="71"/>
      <c r="E405" s="71"/>
      <c r="F405" s="71"/>
      <c r="G405" s="71"/>
      <c r="H405" s="71"/>
      <c r="I405" s="71"/>
      <c r="J405" s="75"/>
      <c r="K405" s="75"/>
      <c r="L405" s="71"/>
      <c r="M405" s="71"/>
      <c r="N405" s="71"/>
      <c r="O405" s="71"/>
      <c r="P405" s="71"/>
      <c r="Q405" s="71"/>
      <c r="R405" s="186"/>
      <c r="S405" s="186"/>
      <c r="T405" s="186"/>
      <c r="U405" s="186"/>
      <c r="V405" s="186"/>
      <c r="W405" s="186"/>
      <c r="X405" s="186"/>
      <c r="Y405" s="186"/>
      <c r="Z405" s="186"/>
      <c r="AA405" s="186"/>
      <c r="AB405" s="186"/>
      <c r="AC405" s="186"/>
      <c r="AD405" s="186"/>
      <c r="AE405" s="186"/>
      <c r="AF405" s="186"/>
      <c r="AG405" s="186"/>
      <c r="AH405" s="186"/>
      <c r="AI405" s="186"/>
      <c r="AJ405" s="186"/>
      <c r="AK405" s="186"/>
      <c r="AL405" s="186"/>
      <c r="AM405" s="186"/>
      <c r="AN405" s="186"/>
      <c r="AO405" s="186"/>
      <c r="AP405" s="186"/>
      <c r="AQ405" s="186"/>
      <c r="AR405" s="186"/>
      <c r="AS405" s="186"/>
      <c r="AT405" s="186"/>
      <c r="AU405" s="186"/>
      <c r="AV405" s="186"/>
      <c r="AW405" s="186"/>
      <c r="AX405" s="186"/>
      <c r="AY405" s="186"/>
      <c r="AZ405" s="186"/>
      <c r="BA405" s="186"/>
      <c r="BB405" s="186"/>
      <c r="BC405" s="186"/>
      <c r="BD405" s="186"/>
      <c r="BE405" s="186"/>
      <c r="BF405" s="186"/>
      <c r="BG405" s="186"/>
      <c r="BH405" s="186"/>
      <c r="BI405" s="186"/>
      <c r="BJ405" s="186"/>
      <c r="BK405" s="186"/>
      <c r="BL405" s="186"/>
      <c r="BM405" s="186"/>
      <c r="BN405" s="186"/>
      <c r="BO405" s="186"/>
      <c r="BP405" s="186"/>
      <c r="BQ405" s="186"/>
      <c r="BR405" s="186"/>
      <c r="BS405" s="186"/>
      <c r="BT405" s="186"/>
      <c r="BU405" s="186"/>
      <c r="BV405" s="186"/>
      <c r="BW405" s="186"/>
      <c r="BX405" s="186"/>
      <c r="BY405" s="186"/>
      <c r="BZ405" s="186"/>
      <c r="CA405" s="186"/>
      <c r="CB405" s="186"/>
      <c r="CC405" s="186"/>
      <c r="CD405" s="186"/>
      <c r="CE405" s="186"/>
      <c r="CF405" s="186"/>
      <c r="CG405" s="186"/>
      <c r="CH405" s="186"/>
      <c r="CI405" s="186"/>
      <c r="CJ405" s="186"/>
      <c r="CK405" s="186"/>
      <c r="CL405" s="186"/>
      <c r="CM405" s="186"/>
      <c r="CN405" s="186"/>
      <c r="CO405" s="186"/>
      <c r="CP405" s="186"/>
      <c r="CQ405" s="186"/>
      <c r="CR405" s="186"/>
      <c r="CS405" s="186"/>
      <c r="CT405" s="186"/>
      <c r="CU405" s="186"/>
      <c r="CV405" s="186"/>
      <c r="CW405" s="186"/>
      <c r="CX405" s="186"/>
      <c r="CY405" s="186"/>
      <c r="CZ405" s="186"/>
      <c r="DA405" s="186"/>
      <c r="DB405" s="186"/>
      <c r="DC405" s="186"/>
      <c r="DD405" s="186"/>
      <c r="DE405" s="186"/>
      <c r="DF405" s="186"/>
      <c r="DG405" s="186"/>
      <c r="DH405" s="186"/>
      <c r="DI405" s="186"/>
      <c r="DJ405" s="186"/>
      <c r="DK405" s="186"/>
      <c r="DL405" s="186"/>
      <c r="DM405" s="186"/>
      <c r="DN405" s="186"/>
      <c r="DO405" s="186"/>
      <c r="DP405" s="186"/>
      <c r="DQ405" s="186"/>
      <c r="DR405" s="186"/>
      <c r="DS405" s="186"/>
      <c r="DT405" s="186"/>
      <c r="DU405" s="186"/>
      <c r="DV405" s="186"/>
      <c r="DW405" s="186"/>
      <c r="DX405" s="186"/>
      <c r="DY405" s="186"/>
      <c r="DZ405" s="186"/>
      <c r="EA405" s="186"/>
      <c r="EB405" s="186"/>
      <c r="EC405" s="186"/>
      <c r="ED405" s="186"/>
      <c r="EE405" s="186"/>
      <c r="EF405" s="186"/>
      <c r="EG405" s="186"/>
      <c r="EH405" s="186"/>
      <c r="EI405" s="186"/>
      <c r="EJ405" s="186"/>
      <c r="EK405" s="186"/>
      <c r="EL405" s="186"/>
      <c r="EM405" s="186"/>
      <c r="EN405" s="186"/>
      <c r="EO405" s="186"/>
      <c r="EP405" s="186"/>
      <c r="EQ405" s="186"/>
      <c r="ER405" s="186"/>
      <c r="ES405" s="186"/>
      <c r="ET405" s="186"/>
      <c r="EU405" s="186"/>
      <c r="EV405" s="186"/>
      <c r="EW405" s="186"/>
      <c r="EX405" s="186"/>
      <c r="EY405" s="186"/>
      <c r="EZ405" s="186"/>
      <c r="FA405" s="186"/>
      <c r="FB405" s="186"/>
      <c r="FC405" s="186"/>
      <c r="FD405" s="186"/>
      <c r="FE405" s="186"/>
      <c r="FF405" s="186"/>
      <c r="FG405" s="186"/>
      <c r="FH405" s="186"/>
      <c r="FI405" s="186"/>
      <c r="FJ405" s="186"/>
      <c r="FK405" s="186"/>
      <c r="FL405" s="186"/>
      <c r="FM405" s="186"/>
      <c r="FN405" s="186"/>
      <c r="FO405" s="186"/>
      <c r="FP405" s="186"/>
      <c r="FQ405" s="186"/>
      <c r="FR405" s="186"/>
      <c r="FS405" s="186"/>
      <c r="FT405" s="186"/>
      <c r="FU405" s="186"/>
      <c r="FV405" s="186"/>
      <c r="FW405" s="186"/>
      <c r="FX405" s="186"/>
      <c r="FY405" s="186"/>
      <c r="FZ405" s="186"/>
      <c r="GA405" s="186"/>
      <c r="GB405" s="186"/>
      <c r="GC405" s="186"/>
      <c r="GD405" s="186"/>
      <c r="GE405" s="186"/>
      <c r="GF405" s="186"/>
      <c r="GG405" s="186"/>
      <c r="GH405" s="186"/>
      <c r="GI405" s="186"/>
      <c r="GJ405" s="186"/>
      <c r="GK405" s="186"/>
      <c r="GL405" s="186"/>
      <c r="GM405" s="186"/>
      <c r="GN405" s="186"/>
      <c r="GO405" s="186"/>
      <c r="GP405" s="186"/>
      <c r="GQ405" s="186"/>
      <c r="GR405" s="186"/>
      <c r="GS405" s="186"/>
      <c r="GT405" s="186"/>
      <c r="GU405" s="186"/>
      <c r="GV405" s="186"/>
      <c r="GW405" s="186"/>
      <c r="GX405" s="186"/>
      <c r="GY405" s="186"/>
      <c r="GZ405" s="186"/>
      <c r="HA405" s="186"/>
      <c r="HB405" s="186"/>
      <c r="HC405" s="186"/>
      <c r="HD405" s="186"/>
      <c r="HE405" s="186"/>
      <c r="HF405" s="186"/>
      <c r="HG405" s="186"/>
      <c r="HH405" s="186"/>
      <c r="HI405" s="186"/>
      <c r="HJ405" s="186"/>
      <c r="HK405" s="186"/>
      <c r="HL405" s="186"/>
      <c r="HM405" s="186"/>
      <c r="HN405" s="186"/>
      <c r="HO405" s="186"/>
      <c r="HP405" s="186"/>
      <c r="HQ405" s="186"/>
      <c r="HR405" s="186"/>
      <c r="HS405" s="186"/>
      <c r="HT405" s="186"/>
      <c r="HU405" s="186"/>
      <c r="HV405" s="186"/>
      <c r="HW405" s="186"/>
      <c r="HX405" s="186"/>
      <c r="HY405" s="186"/>
      <c r="HZ405" s="186"/>
      <c r="IA405" s="186"/>
      <c r="IB405" s="186"/>
      <c r="IC405" s="186"/>
      <c r="ID405" s="186"/>
      <c r="IE405" s="186"/>
      <c r="IF405" s="186"/>
      <c r="IG405" s="186"/>
      <c r="IH405" s="186"/>
      <c r="II405" s="186"/>
      <c r="IJ405" s="186"/>
      <c r="IK405" s="186"/>
      <c r="IL405" s="186"/>
      <c r="IM405" s="186"/>
      <c r="IN405" s="186"/>
      <c r="IO405" s="186"/>
      <c r="IP405" s="186"/>
      <c r="IQ405" s="186"/>
      <c r="IR405" s="186"/>
      <c r="IS405" s="186"/>
      <c r="IT405" s="186"/>
      <c r="IU405" s="186"/>
      <c r="IV405" s="186"/>
    </row>
    <row r="406" spans="1:256" s="67" customFormat="1" ht="13.5">
      <c r="A406" s="87"/>
      <c r="B406" s="71"/>
      <c r="C406" s="71"/>
      <c r="D406" s="71"/>
      <c r="E406" s="71"/>
      <c r="F406" s="71"/>
      <c r="G406" s="71"/>
      <c r="H406" s="71"/>
      <c r="I406" s="71"/>
      <c r="J406" s="75"/>
      <c r="K406" s="75"/>
      <c r="L406" s="71"/>
      <c r="M406" s="71"/>
      <c r="N406" s="71"/>
      <c r="O406" s="71"/>
      <c r="P406" s="71"/>
      <c r="Q406" s="71"/>
      <c r="R406" s="186"/>
      <c r="S406" s="186"/>
      <c r="T406" s="186"/>
      <c r="U406" s="186"/>
      <c r="V406" s="186"/>
      <c r="W406" s="186"/>
      <c r="X406" s="186"/>
      <c r="Y406" s="186"/>
      <c r="Z406" s="186"/>
      <c r="AA406" s="186"/>
      <c r="AB406" s="186"/>
      <c r="AC406" s="186"/>
      <c r="AD406" s="186"/>
      <c r="AE406" s="186"/>
      <c r="AF406" s="186"/>
      <c r="AG406" s="186"/>
      <c r="AH406" s="186"/>
      <c r="AI406" s="186"/>
      <c r="AJ406" s="186"/>
      <c r="AK406" s="186"/>
      <c r="AL406" s="186"/>
      <c r="AM406" s="186"/>
      <c r="AN406" s="186"/>
      <c r="AO406" s="186"/>
      <c r="AP406" s="186"/>
      <c r="AQ406" s="186"/>
      <c r="AR406" s="186"/>
      <c r="AS406" s="186"/>
      <c r="AT406" s="186"/>
      <c r="AU406" s="186"/>
      <c r="AV406" s="186"/>
      <c r="AW406" s="186"/>
      <c r="AX406" s="186"/>
      <c r="AY406" s="186"/>
      <c r="AZ406" s="186"/>
      <c r="BA406" s="186"/>
      <c r="BB406" s="186"/>
      <c r="BC406" s="186"/>
      <c r="BD406" s="186"/>
      <c r="BE406" s="186"/>
      <c r="BF406" s="186"/>
      <c r="BG406" s="186"/>
      <c r="BH406" s="186"/>
      <c r="BI406" s="186"/>
      <c r="BJ406" s="186"/>
      <c r="BK406" s="186"/>
      <c r="BL406" s="186"/>
      <c r="BM406" s="186"/>
      <c r="BN406" s="186"/>
      <c r="BO406" s="186"/>
      <c r="BP406" s="186"/>
      <c r="BQ406" s="186"/>
      <c r="BR406" s="186"/>
      <c r="BS406" s="186"/>
      <c r="BT406" s="186"/>
      <c r="BU406" s="186"/>
      <c r="BV406" s="186"/>
      <c r="BW406" s="186"/>
      <c r="BX406" s="186"/>
      <c r="BY406" s="186"/>
      <c r="BZ406" s="186"/>
      <c r="CA406" s="186"/>
      <c r="CB406" s="186"/>
      <c r="CC406" s="186"/>
      <c r="CD406" s="186"/>
      <c r="CE406" s="186"/>
      <c r="CF406" s="186"/>
      <c r="CG406" s="186"/>
      <c r="CH406" s="186"/>
      <c r="CI406" s="186"/>
      <c r="CJ406" s="186"/>
      <c r="CK406" s="186"/>
      <c r="CL406" s="186"/>
      <c r="CM406" s="186"/>
      <c r="CN406" s="186"/>
      <c r="CO406" s="186"/>
      <c r="CP406" s="186"/>
      <c r="CQ406" s="186"/>
      <c r="CR406" s="186"/>
      <c r="CS406" s="186"/>
      <c r="CT406" s="186"/>
      <c r="CU406" s="186"/>
      <c r="CV406" s="186"/>
      <c r="CW406" s="186"/>
      <c r="CX406" s="186"/>
      <c r="CY406" s="186"/>
      <c r="CZ406" s="186"/>
      <c r="DA406" s="186"/>
      <c r="DB406" s="186"/>
      <c r="DC406" s="186"/>
      <c r="DD406" s="186"/>
      <c r="DE406" s="186"/>
      <c r="DF406" s="186"/>
      <c r="DG406" s="186"/>
      <c r="DH406" s="186"/>
      <c r="DI406" s="186"/>
      <c r="DJ406" s="186"/>
      <c r="DK406" s="186"/>
      <c r="DL406" s="186"/>
      <c r="DM406" s="186"/>
      <c r="DN406" s="186"/>
      <c r="DO406" s="186"/>
      <c r="DP406" s="186"/>
      <c r="DQ406" s="186"/>
      <c r="DR406" s="186"/>
      <c r="DS406" s="186"/>
      <c r="DT406" s="186"/>
      <c r="DU406" s="186"/>
      <c r="DV406" s="186"/>
      <c r="DW406" s="186"/>
      <c r="DX406" s="186"/>
      <c r="DY406" s="186"/>
      <c r="DZ406" s="186"/>
      <c r="EA406" s="186"/>
      <c r="EB406" s="186"/>
      <c r="EC406" s="186"/>
      <c r="ED406" s="186"/>
      <c r="EE406" s="186"/>
      <c r="EF406" s="186"/>
      <c r="EG406" s="186"/>
      <c r="EH406" s="186"/>
      <c r="EI406" s="186"/>
      <c r="EJ406" s="186"/>
      <c r="EK406" s="186"/>
      <c r="EL406" s="186"/>
      <c r="EM406" s="186"/>
      <c r="EN406" s="186"/>
      <c r="EO406" s="186"/>
      <c r="EP406" s="186"/>
      <c r="EQ406" s="186"/>
      <c r="ER406" s="186"/>
      <c r="ES406" s="186"/>
      <c r="ET406" s="186"/>
      <c r="EU406" s="186"/>
      <c r="EV406" s="186"/>
      <c r="EW406" s="186"/>
      <c r="EX406" s="186"/>
      <c r="EY406" s="186"/>
      <c r="EZ406" s="186"/>
      <c r="FA406" s="186"/>
      <c r="FB406" s="186"/>
      <c r="FC406" s="186"/>
      <c r="FD406" s="186"/>
      <c r="FE406" s="186"/>
      <c r="FF406" s="186"/>
      <c r="FG406" s="186"/>
      <c r="FH406" s="186"/>
      <c r="FI406" s="186"/>
      <c r="FJ406" s="186"/>
      <c r="FK406" s="186"/>
      <c r="FL406" s="186"/>
      <c r="FM406" s="186"/>
      <c r="FN406" s="186"/>
      <c r="FO406" s="186"/>
      <c r="FP406" s="186"/>
      <c r="FQ406" s="186"/>
      <c r="FR406" s="186"/>
      <c r="FS406" s="186"/>
      <c r="FT406" s="186"/>
      <c r="FU406" s="186"/>
      <c r="FV406" s="186"/>
      <c r="FW406" s="186"/>
      <c r="FX406" s="186"/>
      <c r="FY406" s="186"/>
      <c r="FZ406" s="186"/>
      <c r="GA406" s="186"/>
      <c r="GB406" s="186"/>
      <c r="GC406" s="186"/>
      <c r="GD406" s="186"/>
      <c r="GE406" s="186"/>
      <c r="GF406" s="186"/>
      <c r="GG406" s="186"/>
      <c r="GH406" s="186"/>
      <c r="GI406" s="186"/>
      <c r="GJ406" s="186"/>
      <c r="GK406" s="186"/>
      <c r="GL406" s="186"/>
      <c r="GM406" s="186"/>
      <c r="GN406" s="186"/>
      <c r="GO406" s="186"/>
      <c r="GP406" s="186"/>
      <c r="GQ406" s="186"/>
      <c r="GR406" s="186"/>
      <c r="GS406" s="186"/>
      <c r="GT406" s="186"/>
      <c r="GU406" s="186"/>
      <c r="GV406" s="186"/>
      <c r="GW406" s="186"/>
      <c r="GX406" s="186"/>
      <c r="GY406" s="186"/>
      <c r="GZ406" s="186"/>
      <c r="HA406" s="186"/>
      <c r="HB406" s="186"/>
      <c r="HC406" s="186"/>
      <c r="HD406" s="186"/>
      <c r="HE406" s="186"/>
      <c r="HF406" s="186"/>
      <c r="HG406" s="186"/>
      <c r="HH406" s="186"/>
      <c r="HI406" s="186"/>
      <c r="HJ406" s="186"/>
      <c r="HK406" s="186"/>
      <c r="HL406" s="186"/>
      <c r="HM406" s="186"/>
      <c r="HN406" s="186"/>
      <c r="HO406" s="186"/>
      <c r="HP406" s="186"/>
      <c r="HQ406" s="186"/>
      <c r="HR406" s="186"/>
      <c r="HS406" s="186"/>
      <c r="HT406" s="186"/>
      <c r="HU406" s="186"/>
      <c r="HV406" s="186"/>
      <c r="HW406" s="186"/>
      <c r="HX406" s="186"/>
      <c r="HY406" s="186"/>
      <c r="HZ406" s="186"/>
      <c r="IA406" s="186"/>
      <c r="IB406" s="186"/>
      <c r="IC406" s="186"/>
      <c r="ID406" s="186"/>
      <c r="IE406" s="186"/>
      <c r="IF406" s="186"/>
      <c r="IG406" s="186"/>
      <c r="IH406" s="186"/>
      <c r="II406" s="186"/>
      <c r="IJ406" s="186"/>
      <c r="IK406" s="186"/>
      <c r="IL406" s="186"/>
      <c r="IM406" s="186"/>
      <c r="IN406" s="186"/>
      <c r="IO406" s="186"/>
      <c r="IP406" s="186"/>
      <c r="IQ406" s="186"/>
      <c r="IR406" s="186"/>
      <c r="IS406" s="186"/>
      <c r="IT406" s="186"/>
      <c r="IU406" s="186"/>
      <c r="IV406" s="186"/>
    </row>
    <row r="407" spans="1:256" s="67" customFormat="1" ht="13.5">
      <c r="A407" s="87"/>
      <c r="B407" s="71"/>
      <c r="C407" s="71"/>
      <c r="D407" s="71"/>
      <c r="E407" s="71"/>
      <c r="F407" s="71"/>
      <c r="G407" s="71"/>
      <c r="H407" s="71"/>
      <c r="I407" s="71"/>
      <c r="J407" s="75"/>
      <c r="K407" s="75"/>
      <c r="L407" s="71"/>
      <c r="M407" s="71"/>
      <c r="N407" s="71"/>
      <c r="O407" s="71"/>
      <c r="P407" s="71"/>
      <c r="Q407" s="71"/>
      <c r="R407" s="186"/>
      <c r="S407" s="186"/>
      <c r="T407" s="186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  <c r="BZ407" s="68"/>
      <c r="CA407" s="68"/>
      <c r="CB407" s="68"/>
      <c r="CC407" s="68"/>
      <c r="CD407" s="68"/>
      <c r="CE407" s="68"/>
      <c r="CF407" s="68"/>
      <c r="CG407" s="68"/>
      <c r="CH407" s="68"/>
      <c r="CI407" s="68"/>
      <c r="CJ407" s="68"/>
      <c r="CK407" s="68"/>
      <c r="CL407" s="68"/>
      <c r="CM407" s="68"/>
      <c r="CN407" s="68"/>
      <c r="CO407" s="68"/>
      <c r="CP407" s="68"/>
      <c r="CQ407" s="68"/>
      <c r="CR407" s="68"/>
      <c r="CS407" s="68"/>
      <c r="CT407" s="68"/>
      <c r="CU407" s="68"/>
      <c r="CV407" s="68"/>
      <c r="CW407" s="68"/>
      <c r="CX407" s="68"/>
      <c r="CY407" s="68"/>
      <c r="CZ407" s="68"/>
      <c r="DA407" s="68"/>
      <c r="DB407" s="68"/>
      <c r="DC407" s="68"/>
      <c r="DD407" s="68"/>
      <c r="DE407" s="68"/>
      <c r="DF407" s="68"/>
      <c r="DG407" s="68"/>
      <c r="DH407" s="68"/>
      <c r="DI407" s="68"/>
      <c r="DJ407" s="68"/>
      <c r="DK407" s="68"/>
      <c r="DL407" s="68"/>
      <c r="DM407" s="68"/>
      <c r="DN407" s="68"/>
      <c r="DO407" s="68"/>
      <c r="DP407" s="68"/>
      <c r="DQ407" s="68"/>
      <c r="DR407" s="68"/>
      <c r="DS407" s="68"/>
      <c r="DT407" s="68"/>
      <c r="DU407" s="68"/>
      <c r="DV407" s="68"/>
      <c r="DW407" s="68"/>
      <c r="DX407" s="68"/>
      <c r="DY407" s="68"/>
      <c r="DZ407" s="68"/>
      <c r="EA407" s="68"/>
      <c r="EB407" s="68"/>
      <c r="EC407" s="68"/>
      <c r="ED407" s="68"/>
      <c r="EE407" s="68"/>
      <c r="EF407" s="68"/>
      <c r="EG407" s="68"/>
      <c r="EH407" s="68"/>
      <c r="EI407" s="68"/>
      <c r="EJ407" s="68"/>
      <c r="EK407" s="68"/>
      <c r="EL407" s="68"/>
      <c r="EM407" s="68"/>
      <c r="EN407" s="68"/>
      <c r="EO407" s="68"/>
      <c r="EP407" s="68"/>
      <c r="EQ407" s="68"/>
      <c r="ER407" s="68"/>
      <c r="ES407" s="68"/>
      <c r="ET407" s="68"/>
      <c r="EU407" s="68"/>
      <c r="EV407" s="68"/>
      <c r="EW407" s="68"/>
      <c r="EX407" s="68"/>
      <c r="EY407" s="68"/>
      <c r="EZ407" s="68"/>
      <c r="FA407" s="68"/>
      <c r="FB407" s="68"/>
      <c r="FC407" s="68"/>
      <c r="FD407" s="68"/>
      <c r="FE407" s="68"/>
      <c r="FF407" s="68"/>
      <c r="FG407" s="68"/>
      <c r="FH407" s="68"/>
      <c r="FI407" s="68"/>
      <c r="FJ407" s="68"/>
      <c r="FK407" s="68"/>
      <c r="FL407" s="68"/>
      <c r="FM407" s="68"/>
      <c r="FN407" s="68"/>
      <c r="FO407" s="68"/>
      <c r="FP407" s="68"/>
      <c r="FQ407" s="68"/>
      <c r="FR407" s="68"/>
      <c r="FS407" s="68"/>
      <c r="FT407" s="68"/>
      <c r="FU407" s="68"/>
      <c r="FV407" s="68"/>
      <c r="FW407" s="68"/>
      <c r="FX407" s="68"/>
      <c r="FY407" s="68"/>
      <c r="FZ407" s="68"/>
      <c r="GA407" s="68"/>
      <c r="GB407" s="68"/>
      <c r="GC407" s="68"/>
      <c r="GD407" s="68"/>
      <c r="GE407" s="68"/>
      <c r="GF407" s="68"/>
      <c r="GG407" s="68"/>
      <c r="GH407" s="68"/>
      <c r="GI407" s="68"/>
      <c r="GJ407" s="68"/>
      <c r="GK407" s="68"/>
      <c r="GL407" s="68"/>
      <c r="GM407" s="68"/>
      <c r="GN407" s="68"/>
      <c r="GO407" s="68"/>
      <c r="GP407" s="68"/>
      <c r="GQ407" s="68"/>
      <c r="GR407" s="68"/>
      <c r="GS407" s="68"/>
      <c r="GT407" s="68"/>
      <c r="GU407" s="68"/>
      <c r="GV407" s="68"/>
      <c r="GW407" s="68"/>
      <c r="GX407" s="68"/>
      <c r="GY407" s="68"/>
      <c r="GZ407" s="68"/>
      <c r="HA407" s="68"/>
      <c r="HB407" s="68"/>
      <c r="HC407" s="68"/>
      <c r="HD407" s="68"/>
      <c r="HE407" s="68"/>
      <c r="HF407" s="68"/>
      <c r="HG407" s="68"/>
      <c r="HH407" s="68"/>
      <c r="HI407" s="68"/>
      <c r="HJ407" s="68"/>
      <c r="HK407" s="68"/>
      <c r="HL407" s="68"/>
      <c r="HM407" s="68"/>
      <c r="HN407" s="68"/>
      <c r="HO407" s="68"/>
      <c r="HP407" s="68"/>
      <c r="HQ407" s="68"/>
      <c r="HR407" s="68"/>
      <c r="HS407" s="68"/>
      <c r="HT407" s="68"/>
      <c r="HU407" s="68"/>
      <c r="HV407" s="68"/>
      <c r="HW407" s="68"/>
      <c r="HX407" s="68"/>
      <c r="HY407" s="68"/>
      <c r="HZ407" s="68"/>
      <c r="IA407" s="68"/>
      <c r="IB407" s="68"/>
      <c r="IC407" s="68"/>
      <c r="ID407" s="68"/>
      <c r="IE407" s="68"/>
      <c r="IF407" s="68"/>
      <c r="IG407" s="68"/>
      <c r="IH407" s="68"/>
      <c r="II407" s="68"/>
      <c r="IJ407" s="68"/>
      <c r="IK407" s="68"/>
      <c r="IL407" s="68"/>
      <c r="IM407" s="68"/>
      <c r="IN407" s="68"/>
      <c r="IO407" s="68"/>
      <c r="IP407" s="68"/>
      <c r="IQ407" s="68"/>
      <c r="IR407" s="68"/>
      <c r="IS407" s="68"/>
      <c r="IT407" s="68"/>
      <c r="IU407" s="68"/>
      <c r="IV407" s="68"/>
    </row>
    <row r="408" spans="1:256" s="67" customFormat="1" ht="13.5">
      <c r="A408" s="87"/>
      <c r="B408" s="71"/>
      <c r="C408" s="71"/>
      <c r="D408" s="71"/>
      <c r="E408" s="71"/>
      <c r="F408" s="71"/>
      <c r="G408" s="71"/>
      <c r="H408" s="71"/>
      <c r="I408" s="71"/>
      <c r="J408" s="75"/>
      <c r="K408" s="75"/>
      <c r="L408" s="71"/>
      <c r="M408" s="71"/>
      <c r="N408" s="71"/>
      <c r="O408" s="71"/>
      <c r="P408" s="71"/>
      <c r="Q408" s="71"/>
      <c r="R408" s="186"/>
      <c r="S408" s="186"/>
      <c r="T408" s="186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  <c r="BZ408" s="68"/>
      <c r="CA408" s="68"/>
      <c r="CB408" s="68"/>
      <c r="CC408" s="68"/>
      <c r="CD408" s="68"/>
      <c r="CE408" s="68"/>
      <c r="CF408" s="68"/>
      <c r="CG408" s="68"/>
      <c r="CH408" s="68"/>
      <c r="CI408" s="68"/>
      <c r="CJ408" s="68"/>
      <c r="CK408" s="68"/>
      <c r="CL408" s="68"/>
      <c r="CM408" s="68"/>
      <c r="CN408" s="68"/>
      <c r="CO408" s="68"/>
      <c r="CP408" s="68"/>
      <c r="CQ408" s="68"/>
      <c r="CR408" s="68"/>
      <c r="CS408" s="68"/>
      <c r="CT408" s="68"/>
      <c r="CU408" s="68"/>
      <c r="CV408" s="68"/>
      <c r="CW408" s="68"/>
      <c r="CX408" s="68"/>
      <c r="CY408" s="68"/>
      <c r="CZ408" s="68"/>
      <c r="DA408" s="68"/>
      <c r="DB408" s="68"/>
      <c r="DC408" s="68"/>
      <c r="DD408" s="68"/>
      <c r="DE408" s="68"/>
      <c r="DF408" s="68"/>
      <c r="DG408" s="68"/>
      <c r="DH408" s="68"/>
      <c r="DI408" s="68"/>
      <c r="DJ408" s="68"/>
      <c r="DK408" s="68"/>
      <c r="DL408" s="68"/>
      <c r="DM408" s="68"/>
      <c r="DN408" s="68"/>
      <c r="DO408" s="68"/>
      <c r="DP408" s="68"/>
      <c r="DQ408" s="68"/>
      <c r="DR408" s="68"/>
      <c r="DS408" s="68"/>
      <c r="DT408" s="68"/>
      <c r="DU408" s="68"/>
      <c r="DV408" s="68"/>
      <c r="DW408" s="68"/>
      <c r="DX408" s="68"/>
      <c r="DY408" s="68"/>
      <c r="DZ408" s="68"/>
      <c r="EA408" s="68"/>
      <c r="EB408" s="68"/>
      <c r="EC408" s="68"/>
      <c r="ED408" s="68"/>
      <c r="EE408" s="68"/>
      <c r="EF408" s="68"/>
      <c r="EG408" s="68"/>
      <c r="EH408" s="68"/>
      <c r="EI408" s="68"/>
      <c r="EJ408" s="68"/>
      <c r="EK408" s="68"/>
      <c r="EL408" s="68"/>
      <c r="EM408" s="68"/>
      <c r="EN408" s="68"/>
      <c r="EO408" s="68"/>
      <c r="EP408" s="68"/>
      <c r="EQ408" s="68"/>
      <c r="ER408" s="68"/>
      <c r="ES408" s="68"/>
      <c r="ET408" s="68"/>
      <c r="EU408" s="68"/>
      <c r="EV408" s="68"/>
      <c r="EW408" s="68"/>
      <c r="EX408" s="68"/>
      <c r="EY408" s="68"/>
      <c r="EZ408" s="68"/>
      <c r="FA408" s="68"/>
      <c r="FB408" s="68"/>
      <c r="FC408" s="68"/>
      <c r="FD408" s="68"/>
      <c r="FE408" s="68"/>
      <c r="FF408" s="68"/>
      <c r="FG408" s="68"/>
      <c r="FH408" s="68"/>
      <c r="FI408" s="68"/>
      <c r="FJ408" s="68"/>
      <c r="FK408" s="68"/>
      <c r="FL408" s="68"/>
      <c r="FM408" s="68"/>
      <c r="FN408" s="68"/>
      <c r="FO408" s="68"/>
      <c r="FP408" s="68"/>
      <c r="FQ408" s="68"/>
      <c r="FR408" s="68"/>
      <c r="FS408" s="68"/>
      <c r="FT408" s="68"/>
      <c r="FU408" s="68"/>
      <c r="FV408" s="68"/>
      <c r="FW408" s="68"/>
      <c r="FX408" s="68"/>
      <c r="FY408" s="68"/>
      <c r="FZ408" s="68"/>
      <c r="GA408" s="68"/>
      <c r="GB408" s="68"/>
      <c r="GC408" s="68"/>
      <c r="GD408" s="68"/>
      <c r="GE408" s="68"/>
      <c r="GF408" s="68"/>
      <c r="GG408" s="68"/>
      <c r="GH408" s="68"/>
      <c r="GI408" s="68"/>
      <c r="GJ408" s="68"/>
      <c r="GK408" s="68"/>
      <c r="GL408" s="68"/>
      <c r="GM408" s="68"/>
      <c r="GN408" s="68"/>
      <c r="GO408" s="68"/>
      <c r="GP408" s="68"/>
      <c r="GQ408" s="68"/>
      <c r="GR408" s="68"/>
      <c r="GS408" s="68"/>
      <c r="GT408" s="68"/>
      <c r="GU408" s="68"/>
      <c r="GV408" s="68"/>
      <c r="GW408" s="68"/>
      <c r="GX408" s="68"/>
      <c r="GY408" s="68"/>
      <c r="GZ408" s="68"/>
      <c r="HA408" s="68"/>
      <c r="HB408" s="68"/>
      <c r="HC408" s="68"/>
      <c r="HD408" s="68"/>
      <c r="HE408" s="68"/>
      <c r="HF408" s="68"/>
      <c r="HG408" s="68"/>
      <c r="HH408" s="68"/>
      <c r="HI408" s="68"/>
      <c r="HJ408" s="68"/>
      <c r="HK408" s="68"/>
      <c r="HL408" s="68"/>
      <c r="HM408" s="68"/>
      <c r="HN408" s="68"/>
      <c r="HO408" s="68"/>
      <c r="HP408" s="68"/>
      <c r="HQ408" s="68"/>
      <c r="HR408" s="68"/>
      <c r="HS408" s="68"/>
      <c r="HT408" s="68"/>
      <c r="HU408" s="68"/>
      <c r="HV408" s="68"/>
      <c r="HW408" s="68"/>
      <c r="HX408" s="68"/>
      <c r="HY408" s="68"/>
      <c r="HZ408" s="68"/>
      <c r="IA408" s="68"/>
      <c r="IB408" s="68"/>
      <c r="IC408" s="68"/>
      <c r="ID408" s="68"/>
      <c r="IE408" s="68"/>
      <c r="IF408" s="68"/>
      <c r="IG408" s="68"/>
      <c r="IH408" s="68"/>
      <c r="II408" s="68"/>
      <c r="IJ408" s="68"/>
      <c r="IK408" s="68"/>
      <c r="IL408" s="68"/>
      <c r="IM408" s="68"/>
      <c r="IN408" s="68"/>
      <c r="IO408" s="68"/>
      <c r="IP408" s="68"/>
      <c r="IQ408" s="68"/>
      <c r="IR408" s="68"/>
      <c r="IS408" s="68"/>
      <c r="IT408" s="68"/>
      <c r="IU408" s="68"/>
      <c r="IV408" s="68"/>
    </row>
    <row r="409" spans="1:256" s="67" customFormat="1" ht="13.5">
      <c r="A409" s="87"/>
      <c r="B409" s="71"/>
      <c r="C409" s="71"/>
      <c r="D409" s="71"/>
      <c r="E409" s="71"/>
      <c r="F409" s="71"/>
      <c r="G409" s="71"/>
      <c r="H409" s="71"/>
      <c r="I409" s="71"/>
      <c r="J409" s="75"/>
      <c r="K409" s="75"/>
      <c r="L409" s="71"/>
      <c r="M409" s="71"/>
      <c r="N409" s="71"/>
      <c r="O409" s="71"/>
      <c r="P409" s="71"/>
      <c r="Q409" s="71"/>
      <c r="R409" s="186"/>
      <c r="S409" s="186"/>
      <c r="T409" s="186"/>
      <c r="U409" s="186"/>
      <c r="V409" s="186"/>
      <c r="W409" s="186"/>
      <c r="X409" s="186"/>
      <c r="Y409" s="186"/>
      <c r="Z409" s="186"/>
      <c r="AA409" s="186"/>
      <c r="AB409" s="186"/>
      <c r="AC409" s="186"/>
      <c r="AD409" s="186"/>
      <c r="AE409" s="186"/>
      <c r="AF409" s="186"/>
      <c r="AG409" s="186"/>
      <c r="AH409" s="186"/>
      <c r="AI409" s="186"/>
      <c r="AJ409" s="186"/>
      <c r="AK409" s="186"/>
      <c r="AL409" s="186"/>
      <c r="AM409" s="186"/>
      <c r="AN409" s="186"/>
      <c r="AO409" s="186"/>
      <c r="AP409" s="186"/>
      <c r="AQ409" s="186"/>
      <c r="AR409" s="186"/>
      <c r="AS409" s="186"/>
      <c r="AT409" s="186"/>
      <c r="AU409" s="186"/>
      <c r="AV409" s="186"/>
      <c r="AW409" s="186"/>
      <c r="AX409" s="186"/>
      <c r="AY409" s="186"/>
      <c r="AZ409" s="186"/>
      <c r="BA409" s="186"/>
      <c r="BB409" s="186"/>
      <c r="BC409" s="186"/>
      <c r="BD409" s="186"/>
      <c r="BE409" s="186"/>
      <c r="BF409" s="186"/>
      <c r="BG409" s="186"/>
      <c r="BH409" s="186"/>
      <c r="BI409" s="186"/>
      <c r="BJ409" s="186"/>
      <c r="BK409" s="186"/>
      <c r="BL409" s="186"/>
      <c r="BM409" s="186"/>
      <c r="BN409" s="186"/>
      <c r="BO409" s="186"/>
      <c r="BP409" s="186"/>
      <c r="BQ409" s="186"/>
      <c r="BR409" s="186"/>
      <c r="BS409" s="186"/>
      <c r="BT409" s="186"/>
      <c r="BU409" s="186"/>
      <c r="BV409" s="186"/>
      <c r="BW409" s="186"/>
      <c r="BX409" s="186"/>
      <c r="BY409" s="186"/>
      <c r="BZ409" s="186"/>
      <c r="CA409" s="186"/>
      <c r="CB409" s="186"/>
      <c r="CC409" s="186"/>
      <c r="CD409" s="186"/>
      <c r="CE409" s="186"/>
      <c r="CF409" s="186"/>
      <c r="CG409" s="186"/>
      <c r="CH409" s="186"/>
      <c r="CI409" s="186"/>
      <c r="CJ409" s="186"/>
      <c r="CK409" s="186"/>
      <c r="CL409" s="186"/>
      <c r="CM409" s="186"/>
      <c r="CN409" s="186"/>
      <c r="CO409" s="186"/>
      <c r="CP409" s="186"/>
      <c r="CQ409" s="186"/>
      <c r="CR409" s="186"/>
      <c r="CS409" s="186"/>
      <c r="CT409" s="186"/>
      <c r="CU409" s="186"/>
      <c r="CV409" s="186"/>
      <c r="CW409" s="186"/>
      <c r="CX409" s="186"/>
      <c r="CY409" s="186"/>
      <c r="CZ409" s="186"/>
      <c r="DA409" s="186"/>
      <c r="DB409" s="186"/>
      <c r="DC409" s="186"/>
      <c r="DD409" s="186"/>
      <c r="DE409" s="186"/>
      <c r="DF409" s="186"/>
      <c r="DG409" s="186"/>
      <c r="DH409" s="186"/>
      <c r="DI409" s="186"/>
      <c r="DJ409" s="186"/>
      <c r="DK409" s="186"/>
      <c r="DL409" s="186"/>
      <c r="DM409" s="186"/>
      <c r="DN409" s="186"/>
      <c r="DO409" s="186"/>
      <c r="DP409" s="186"/>
      <c r="DQ409" s="186"/>
      <c r="DR409" s="186"/>
      <c r="DS409" s="186"/>
      <c r="DT409" s="186"/>
      <c r="DU409" s="186"/>
      <c r="DV409" s="186"/>
      <c r="DW409" s="186"/>
      <c r="DX409" s="186"/>
      <c r="DY409" s="186"/>
      <c r="DZ409" s="186"/>
      <c r="EA409" s="186"/>
      <c r="EB409" s="186"/>
      <c r="EC409" s="186"/>
      <c r="ED409" s="186"/>
      <c r="EE409" s="186"/>
      <c r="EF409" s="186"/>
      <c r="EG409" s="186"/>
      <c r="EH409" s="186"/>
      <c r="EI409" s="186"/>
      <c r="EJ409" s="186"/>
      <c r="EK409" s="186"/>
      <c r="EL409" s="186"/>
      <c r="EM409" s="186"/>
      <c r="EN409" s="186"/>
      <c r="EO409" s="186"/>
      <c r="EP409" s="186"/>
      <c r="EQ409" s="186"/>
      <c r="ER409" s="186"/>
      <c r="ES409" s="186"/>
      <c r="ET409" s="186"/>
      <c r="EU409" s="186"/>
      <c r="EV409" s="186"/>
      <c r="EW409" s="186"/>
      <c r="EX409" s="186"/>
      <c r="EY409" s="186"/>
      <c r="EZ409" s="186"/>
      <c r="FA409" s="186"/>
      <c r="FB409" s="186"/>
      <c r="FC409" s="186"/>
      <c r="FD409" s="186"/>
      <c r="FE409" s="186"/>
      <c r="FF409" s="186"/>
      <c r="FG409" s="186"/>
      <c r="FH409" s="186"/>
      <c r="FI409" s="186"/>
      <c r="FJ409" s="186"/>
      <c r="FK409" s="186"/>
      <c r="FL409" s="186"/>
      <c r="FM409" s="186"/>
      <c r="FN409" s="186"/>
      <c r="FO409" s="186"/>
      <c r="FP409" s="186"/>
      <c r="FQ409" s="186"/>
      <c r="FR409" s="186"/>
      <c r="FS409" s="186"/>
      <c r="FT409" s="186"/>
      <c r="FU409" s="186"/>
      <c r="FV409" s="186"/>
      <c r="FW409" s="186"/>
      <c r="FX409" s="186"/>
      <c r="FY409" s="186"/>
      <c r="FZ409" s="186"/>
      <c r="GA409" s="186"/>
      <c r="GB409" s="186"/>
      <c r="GC409" s="186"/>
      <c r="GD409" s="186"/>
      <c r="GE409" s="186"/>
      <c r="GF409" s="186"/>
      <c r="GG409" s="186"/>
      <c r="GH409" s="186"/>
      <c r="GI409" s="186"/>
      <c r="GJ409" s="186"/>
      <c r="GK409" s="186"/>
      <c r="GL409" s="186"/>
      <c r="GM409" s="186"/>
      <c r="GN409" s="186"/>
      <c r="GO409" s="186"/>
      <c r="GP409" s="186"/>
      <c r="GQ409" s="186"/>
      <c r="GR409" s="186"/>
      <c r="GS409" s="186"/>
      <c r="GT409" s="186"/>
      <c r="GU409" s="186"/>
      <c r="GV409" s="186"/>
      <c r="GW409" s="186"/>
      <c r="GX409" s="186"/>
      <c r="GY409" s="186"/>
      <c r="GZ409" s="186"/>
      <c r="HA409" s="186"/>
      <c r="HB409" s="186"/>
      <c r="HC409" s="186"/>
      <c r="HD409" s="186"/>
      <c r="HE409" s="186"/>
      <c r="HF409" s="186"/>
      <c r="HG409" s="186"/>
      <c r="HH409" s="186"/>
      <c r="HI409" s="186"/>
      <c r="HJ409" s="186"/>
      <c r="HK409" s="186"/>
      <c r="HL409" s="186"/>
      <c r="HM409" s="186"/>
      <c r="HN409" s="186"/>
      <c r="HO409" s="186"/>
      <c r="HP409" s="186"/>
      <c r="HQ409" s="186"/>
      <c r="HR409" s="186"/>
      <c r="HS409" s="186"/>
      <c r="HT409" s="186"/>
      <c r="HU409" s="186"/>
      <c r="HV409" s="186"/>
      <c r="HW409" s="186"/>
      <c r="HX409" s="186"/>
      <c r="HY409" s="186"/>
      <c r="HZ409" s="186"/>
      <c r="IA409" s="186"/>
      <c r="IB409" s="186"/>
      <c r="IC409" s="186"/>
      <c r="ID409" s="186"/>
      <c r="IE409" s="186"/>
      <c r="IF409" s="186"/>
      <c r="IG409" s="186"/>
      <c r="IH409" s="186"/>
      <c r="II409" s="186"/>
      <c r="IJ409" s="186"/>
      <c r="IK409" s="186"/>
      <c r="IL409" s="186"/>
      <c r="IM409" s="186"/>
      <c r="IN409" s="186"/>
      <c r="IO409" s="186"/>
      <c r="IP409" s="186"/>
      <c r="IQ409" s="186"/>
      <c r="IR409" s="186"/>
      <c r="IS409" s="186"/>
      <c r="IT409" s="186"/>
      <c r="IU409" s="186"/>
      <c r="IV409" s="186"/>
    </row>
    <row r="410" spans="1:256" s="67" customFormat="1" ht="13.5">
      <c r="A410" s="87"/>
      <c r="B410" s="71"/>
      <c r="C410" s="71"/>
      <c r="D410" s="71"/>
      <c r="E410" s="71"/>
      <c r="F410" s="71"/>
      <c r="G410" s="71"/>
      <c r="H410" s="71"/>
      <c r="I410" s="71"/>
      <c r="J410" s="75"/>
      <c r="K410" s="75"/>
      <c r="L410" s="71"/>
      <c r="M410" s="71"/>
      <c r="N410" s="71"/>
      <c r="O410" s="71"/>
      <c r="P410" s="71"/>
      <c r="Q410" s="71"/>
      <c r="R410" s="186"/>
      <c r="S410" s="186"/>
      <c r="T410" s="186"/>
      <c r="U410" s="186"/>
      <c r="V410" s="186"/>
      <c r="W410" s="186"/>
      <c r="X410" s="186"/>
      <c r="Y410" s="186"/>
      <c r="Z410" s="186"/>
      <c r="AA410" s="186"/>
      <c r="AB410" s="186"/>
      <c r="AC410" s="186"/>
      <c r="AD410" s="186"/>
      <c r="AE410" s="186"/>
      <c r="AF410" s="186"/>
      <c r="AG410" s="186"/>
      <c r="AH410" s="186"/>
      <c r="AI410" s="186"/>
      <c r="AJ410" s="186"/>
      <c r="AK410" s="186"/>
      <c r="AL410" s="186"/>
      <c r="AM410" s="186"/>
      <c r="AN410" s="186"/>
      <c r="AO410" s="186"/>
      <c r="AP410" s="186"/>
      <c r="AQ410" s="186"/>
      <c r="AR410" s="186"/>
      <c r="AS410" s="186"/>
      <c r="AT410" s="186"/>
      <c r="AU410" s="186"/>
      <c r="AV410" s="186"/>
      <c r="AW410" s="186"/>
      <c r="AX410" s="186"/>
      <c r="AY410" s="186"/>
      <c r="AZ410" s="186"/>
      <c r="BA410" s="186"/>
      <c r="BB410" s="186"/>
      <c r="BC410" s="186"/>
      <c r="BD410" s="186"/>
      <c r="BE410" s="186"/>
      <c r="BF410" s="186"/>
      <c r="BG410" s="186"/>
      <c r="BH410" s="186"/>
      <c r="BI410" s="186"/>
      <c r="BJ410" s="186"/>
      <c r="BK410" s="186"/>
      <c r="BL410" s="186"/>
      <c r="BM410" s="186"/>
      <c r="BN410" s="186"/>
      <c r="BO410" s="186"/>
      <c r="BP410" s="186"/>
      <c r="BQ410" s="186"/>
      <c r="BR410" s="186"/>
      <c r="BS410" s="186"/>
      <c r="BT410" s="186"/>
      <c r="BU410" s="186"/>
      <c r="BV410" s="186"/>
      <c r="BW410" s="186"/>
      <c r="BX410" s="186"/>
      <c r="BY410" s="186"/>
      <c r="BZ410" s="186"/>
      <c r="CA410" s="186"/>
      <c r="CB410" s="186"/>
      <c r="CC410" s="186"/>
      <c r="CD410" s="186"/>
      <c r="CE410" s="186"/>
      <c r="CF410" s="186"/>
      <c r="CG410" s="186"/>
      <c r="CH410" s="186"/>
      <c r="CI410" s="186"/>
      <c r="CJ410" s="186"/>
      <c r="CK410" s="186"/>
      <c r="CL410" s="186"/>
      <c r="CM410" s="186"/>
      <c r="CN410" s="186"/>
      <c r="CO410" s="186"/>
      <c r="CP410" s="186"/>
      <c r="CQ410" s="186"/>
      <c r="CR410" s="186"/>
      <c r="CS410" s="186"/>
      <c r="CT410" s="186"/>
      <c r="CU410" s="186"/>
      <c r="CV410" s="186"/>
      <c r="CW410" s="186"/>
      <c r="CX410" s="186"/>
      <c r="CY410" s="186"/>
      <c r="CZ410" s="186"/>
      <c r="DA410" s="186"/>
      <c r="DB410" s="186"/>
      <c r="DC410" s="186"/>
      <c r="DD410" s="186"/>
      <c r="DE410" s="186"/>
      <c r="DF410" s="186"/>
      <c r="DG410" s="186"/>
      <c r="DH410" s="186"/>
      <c r="DI410" s="186"/>
      <c r="DJ410" s="186"/>
      <c r="DK410" s="186"/>
      <c r="DL410" s="186"/>
      <c r="DM410" s="186"/>
      <c r="DN410" s="186"/>
      <c r="DO410" s="186"/>
      <c r="DP410" s="186"/>
      <c r="DQ410" s="186"/>
      <c r="DR410" s="186"/>
      <c r="DS410" s="186"/>
      <c r="DT410" s="186"/>
      <c r="DU410" s="186"/>
      <c r="DV410" s="186"/>
      <c r="DW410" s="186"/>
      <c r="DX410" s="186"/>
      <c r="DY410" s="186"/>
      <c r="DZ410" s="186"/>
      <c r="EA410" s="186"/>
      <c r="EB410" s="186"/>
      <c r="EC410" s="186"/>
      <c r="ED410" s="186"/>
      <c r="EE410" s="186"/>
      <c r="EF410" s="186"/>
      <c r="EG410" s="186"/>
      <c r="EH410" s="186"/>
      <c r="EI410" s="186"/>
      <c r="EJ410" s="186"/>
      <c r="EK410" s="186"/>
      <c r="EL410" s="186"/>
      <c r="EM410" s="186"/>
      <c r="EN410" s="186"/>
      <c r="EO410" s="186"/>
      <c r="EP410" s="186"/>
      <c r="EQ410" s="186"/>
      <c r="ER410" s="186"/>
      <c r="ES410" s="186"/>
      <c r="ET410" s="186"/>
      <c r="EU410" s="186"/>
      <c r="EV410" s="186"/>
      <c r="EW410" s="186"/>
      <c r="EX410" s="186"/>
      <c r="EY410" s="186"/>
      <c r="EZ410" s="186"/>
      <c r="FA410" s="186"/>
      <c r="FB410" s="186"/>
      <c r="FC410" s="186"/>
      <c r="FD410" s="186"/>
      <c r="FE410" s="186"/>
      <c r="FF410" s="186"/>
      <c r="FG410" s="186"/>
      <c r="FH410" s="186"/>
      <c r="FI410" s="186"/>
      <c r="FJ410" s="186"/>
      <c r="FK410" s="186"/>
      <c r="FL410" s="186"/>
      <c r="FM410" s="186"/>
      <c r="FN410" s="186"/>
      <c r="FO410" s="186"/>
      <c r="FP410" s="186"/>
      <c r="FQ410" s="186"/>
      <c r="FR410" s="186"/>
      <c r="FS410" s="186"/>
      <c r="FT410" s="186"/>
      <c r="FU410" s="186"/>
      <c r="FV410" s="186"/>
      <c r="FW410" s="186"/>
      <c r="FX410" s="186"/>
      <c r="FY410" s="186"/>
      <c r="FZ410" s="186"/>
      <c r="GA410" s="186"/>
      <c r="GB410" s="186"/>
      <c r="GC410" s="186"/>
      <c r="GD410" s="186"/>
      <c r="GE410" s="186"/>
      <c r="GF410" s="186"/>
      <c r="GG410" s="186"/>
      <c r="GH410" s="186"/>
      <c r="GI410" s="186"/>
      <c r="GJ410" s="186"/>
      <c r="GK410" s="186"/>
      <c r="GL410" s="186"/>
      <c r="GM410" s="186"/>
      <c r="GN410" s="186"/>
      <c r="GO410" s="186"/>
      <c r="GP410" s="186"/>
      <c r="GQ410" s="186"/>
      <c r="GR410" s="186"/>
      <c r="GS410" s="186"/>
      <c r="GT410" s="186"/>
      <c r="GU410" s="186"/>
      <c r="GV410" s="186"/>
      <c r="GW410" s="186"/>
      <c r="GX410" s="186"/>
      <c r="GY410" s="186"/>
      <c r="GZ410" s="186"/>
      <c r="HA410" s="186"/>
      <c r="HB410" s="186"/>
      <c r="HC410" s="186"/>
      <c r="HD410" s="186"/>
      <c r="HE410" s="186"/>
      <c r="HF410" s="186"/>
      <c r="HG410" s="186"/>
      <c r="HH410" s="186"/>
      <c r="HI410" s="186"/>
      <c r="HJ410" s="186"/>
      <c r="HK410" s="186"/>
      <c r="HL410" s="186"/>
      <c r="HM410" s="186"/>
      <c r="HN410" s="186"/>
      <c r="HO410" s="186"/>
      <c r="HP410" s="186"/>
      <c r="HQ410" s="186"/>
      <c r="HR410" s="186"/>
      <c r="HS410" s="186"/>
      <c r="HT410" s="186"/>
      <c r="HU410" s="186"/>
      <c r="HV410" s="186"/>
      <c r="HW410" s="186"/>
      <c r="HX410" s="186"/>
      <c r="HY410" s="186"/>
      <c r="HZ410" s="186"/>
      <c r="IA410" s="186"/>
      <c r="IB410" s="186"/>
      <c r="IC410" s="186"/>
      <c r="ID410" s="186"/>
      <c r="IE410" s="186"/>
      <c r="IF410" s="186"/>
      <c r="IG410" s="186"/>
      <c r="IH410" s="186"/>
      <c r="II410" s="186"/>
      <c r="IJ410" s="186"/>
      <c r="IK410" s="186"/>
      <c r="IL410" s="186"/>
      <c r="IM410" s="186"/>
      <c r="IN410" s="186"/>
      <c r="IO410" s="186"/>
      <c r="IP410" s="186"/>
      <c r="IQ410" s="186"/>
      <c r="IR410" s="186"/>
      <c r="IS410" s="186"/>
      <c r="IT410" s="186"/>
      <c r="IU410" s="186"/>
      <c r="IV410" s="186"/>
    </row>
    <row r="411" spans="1:256" s="67" customFormat="1" ht="13.5">
      <c r="A411" s="87"/>
      <c r="B411" s="71"/>
      <c r="C411" s="71"/>
      <c r="D411" s="71"/>
      <c r="E411" s="71"/>
      <c r="F411" s="71"/>
      <c r="G411" s="71"/>
      <c r="H411" s="71"/>
      <c r="I411" s="71"/>
      <c r="J411" s="75"/>
      <c r="K411" s="75"/>
      <c r="L411" s="71"/>
      <c r="M411" s="71"/>
      <c r="N411" s="71"/>
      <c r="O411" s="71"/>
      <c r="P411" s="71"/>
      <c r="Q411" s="71"/>
      <c r="R411" s="186"/>
      <c r="S411" s="186"/>
      <c r="T411" s="186"/>
      <c r="U411" s="186"/>
      <c r="V411" s="186"/>
      <c r="W411" s="186"/>
      <c r="X411" s="186"/>
      <c r="Y411" s="186"/>
      <c r="Z411" s="186"/>
      <c r="AA411" s="186"/>
      <c r="AB411" s="186"/>
      <c r="AC411" s="186"/>
      <c r="AD411" s="186"/>
      <c r="AE411" s="186"/>
      <c r="AF411" s="186"/>
      <c r="AG411" s="186"/>
      <c r="AH411" s="186"/>
      <c r="AI411" s="186"/>
      <c r="AJ411" s="186"/>
      <c r="AK411" s="186"/>
      <c r="AL411" s="186"/>
      <c r="AM411" s="186"/>
      <c r="AN411" s="186"/>
      <c r="AO411" s="186"/>
      <c r="AP411" s="186"/>
      <c r="AQ411" s="186"/>
      <c r="AR411" s="186"/>
      <c r="AS411" s="186"/>
      <c r="AT411" s="186"/>
      <c r="AU411" s="186"/>
      <c r="AV411" s="186"/>
      <c r="AW411" s="186"/>
      <c r="AX411" s="186"/>
      <c r="AY411" s="186"/>
      <c r="AZ411" s="186"/>
      <c r="BA411" s="186"/>
      <c r="BB411" s="186"/>
      <c r="BC411" s="186"/>
      <c r="BD411" s="186"/>
      <c r="BE411" s="186"/>
      <c r="BF411" s="186"/>
      <c r="BG411" s="186"/>
      <c r="BH411" s="186"/>
      <c r="BI411" s="186"/>
      <c r="BJ411" s="186"/>
      <c r="BK411" s="186"/>
      <c r="BL411" s="186"/>
      <c r="BM411" s="186"/>
      <c r="BN411" s="186"/>
      <c r="BO411" s="186"/>
      <c r="BP411" s="186"/>
      <c r="BQ411" s="186"/>
      <c r="BR411" s="186"/>
      <c r="BS411" s="186"/>
      <c r="BT411" s="186"/>
      <c r="BU411" s="186"/>
      <c r="BV411" s="186"/>
      <c r="BW411" s="186"/>
      <c r="BX411" s="186"/>
      <c r="BY411" s="186"/>
      <c r="BZ411" s="186"/>
      <c r="CA411" s="186"/>
      <c r="CB411" s="186"/>
      <c r="CC411" s="186"/>
      <c r="CD411" s="186"/>
      <c r="CE411" s="186"/>
      <c r="CF411" s="186"/>
      <c r="CG411" s="186"/>
      <c r="CH411" s="186"/>
      <c r="CI411" s="186"/>
      <c r="CJ411" s="186"/>
      <c r="CK411" s="186"/>
      <c r="CL411" s="186"/>
      <c r="CM411" s="186"/>
      <c r="CN411" s="186"/>
      <c r="CO411" s="186"/>
      <c r="CP411" s="186"/>
      <c r="CQ411" s="186"/>
      <c r="CR411" s="186"/>
      <c r="CS411" s="186"/>
      <c r="CT411" s="186"/>
      <c r="CU411" s="186"/>
      <c r="CV411" s="186"/>
      <c r="CW411" s="186"/>
      <c r="CX411" s="186"/>
      <c r="CY411" s="186"/>
      <c r="CZ411" s="186"/>
      <c r="DA411" s="186"/>
      <c r="DB411" s="186"/>
      <c r="DC411" s="186"/>
      <c r="DD411" s="186"/>
      <c r="DE411" s="186"/>
      <c r="DF411" s="186"/>
      <c r="DG411" s="186"/>
      <c r="DH411" s="186"/>
      <c r="DI411" s="186"/>
      <c r="DJ411" s="186"/>
      <c r="DK411" s="186"/>
      <c r="DL411" s="186"/>
      <c r="DM411" s="186"/>
      <c r="DN411" s="186"/>
      <c r="DO411" s="186"/>
      <c r="DP411" s="186"/>
      <c r="DQ411" s="186"/>
      <c r="DR411" s="186"/>
      <c r="DS411" s="186"/>
      <c r="DT411" s="186"/>
      <c r="DU411" s="186"/>
      <c r="DV411" s="186"/>
      <c r="DW411" s="186"/>
      <c r="DX411" s="186"/>
      <c r="DY411" s="186"/>
      <c r="DZ411" s="186"/>
      <c r="EA411" s="186"/>
      <c r="EB411" s="186"/>
      <c r="EC411" s="186"/>
      <c r="ED411" s="186"/>
      <c r="EE411" s="186"/>
      <c r="EF411" s="186"/>
      <c r="EG411" s="186"/>
      <c r="EH411" s="186"/>
      <c r="EI411" s="186"/>
      <c r="EJ411" s="186"/>
      <c r="EK411" s="186"/>
      <c r="EL411" s="186"/>
      <c r="EM411" s="186"/>
      <c r="EN411" s="186"/>
      <c r="EO411" s="186"/>
      <c r="EP411" s="186"/>
      <c r="EQ411" s="186"/>
      <c r="ER411" s="186"/>
      <c r="ES411" s="186"/>
      <c r="ET411" s="186"/>
      <c r="EU411" s="186"/>
      <c r="EV411" s="186"/>
      <c r="EW411" s="186"/>
      <c r="EX411" s="186"/>
      <c r="EY411" s="186"/>
      <c r="EZ411" s="186"/>
      <c r="FA411" s="186"/>
      <c r="FB411" s="186"/>
      <c r="FC411" s="186"/>
      <c r="FD411" s="186"/>
      <c r="FE411" s="186"/>
      <c r="FF411" s="186"/>
      <c r="FG411" s="186"/>
      <c r="FH411" s="186"/>
      <c r="FI411" s="186"/>
      <c r="FJ411" s="186"/>
      <c r="FK411" s="186"/>
      <c r="FL411" s="186"/>
      <c r="FM411" s="186"/>
      <c r="FN411" s="186"/>
      <c r="FO411" s="186"/>
      <c r="FP411" s="186"/>
      <c r="FQ411" s="186"/>
      <c r="FR411" s="186"/>
      <c r="FS411" s="186"/>
      <c r="FT411" s="186"/>
      <c r="FU411" s="186"/>
      <c r="FV411" s="186"/>
      <c r="FW411" s="186"/>
      <c r="FX411" s="186"/>
      <c r="FY411" s="186"/>
      <c r="FZ411" s="186"/>
      <c r="GA411" s="186"/>
      <c r="GB411" s="186"/>
      <c r="GC411" s="186"/>
      <c r="GD411" s="186"/>
      <c r="GE411" s="186"/>
      <c r="GF411" s="186"/>
      <c r="GG411" s="186"/>
      <c r="GH411" s="186"/>
      <c r="GI411" s="186"/>
      <c r="GJ411" s="186"/>
      <c r="GK411" s="186"/>
      <c r="GL411" s="186"/>
      <c r="GM411" s="186"/>
      <c r="GN411" s="186"/>
      <c r="GO411" s="186"/>
      <c r="GP411" s="186"/>
      <c r="GQ411" s="186"/>
      <c r="GR411" s="186"/>
      <c r="GS411" s="186"/>
      <c r="GT411" s="186"/>
      <c r="GU411" s="186"/>
      <c r="GV411" s="186"/>
      <c r="GW411" s="186"/>
      <c r="GX411" s="186"/>
      <c r="GY411" s="186"/>
      <c r="GZ411" s="186"/>
      <c r="HA411" s="186"/>
      <c r="HB411" s="186"/>
      <c r="HC411" s="186"/>
      <c r="HD411" s="186"/>
      <c r="HE411" s="186"/>
      <c r="HF411" s="186"/>
      <c r="HG411" s="186"/>
      <c r="HH411" s="186"/>
      <c r="HI411" s="186"/>
      <c r="HJ411" s="186"/>
      <c r="HK411" s="186"/>
      <c r="HL411" s="186"/>
      <c r="HM411" s="186"/>
      <c r="HN411" s="186"/>
      <c r="HO411" s="186"/>
      <c r="HP411" s="186"/>
      <c r="HQ411" s="186"/>
      <c r="HR411" s="186"/>
      <c r="HS411" s="186"/>
      <c r="HT411" s="186"/>
      <c r="HU411" s="186"/>
      <c r="HV411" s="186"/>
      <c r="HW411" s="186"/>
      <c r="HX411" s="186"/>
      <c r="HY411" s="186"/>
      <c r="HZ411" s="186"/>
      <c r="IA411" s="186"/>
      <c r="IB411" s="186"/>
      <c r="IC411" s="186"/>
      <c r="ID411" s="186"/>
      <c r="IE411" s="186"/>
      <c r="IF411" s="186"/>
      <c r="IG411" s="186"/>
      <c r="IH411" s="186"/>
      <c r="II411" s="186"/>
      <c r="IJ411" s="186"/>
      <c r="IK411" s="186"/>
      <c r="IL411" s="186"/>
      <c r="IM411" s="186"/>
      <c r="IN411" s="186"/>
      <c r="IO411" s="186"/>
      <c r="IP411" s="186"/>
      <c r="IQ411" s="186"/>
      <c r="IR411" s="186"/>
      <c r="IS411" s="186"/>
      <c r="IT411" s="186"/>
      <c r="IU411" s="186"/>
      <c r="IV411" s="186"/>
    </row>
    <row r="412" spans="1:256" s="67" customFormat="1" ht="13.5">
      <c r="A412" s="87"/>
      <c r="B412" s="71"/>
      <c r="C412" s="71"/>
      <c r="D412" s="71"/>
      <c r="E412" s="71"/>
      <c r="F412" s="71"/>
      <c r="G412" s="71"/>
      <c r="H412" s="71"/>
      <c r="I412" s="71"/>
      <c r="J412" s="75"/>
      <c r="K412" s="75"/>
      <c r="L412" s="71"/>
      <c r="M412" s="71"/>
      <c r="N412" s="71"/>
      <c r="O412" s="71"/>
      <c r="P412" s="71"/>
      <c r="Q412" s="71"/>
      <c r="R412" s="186"/>
      <c r="S412" s="186"/>
      <c r="T412" s="186"/>
      <c r="U412" s="186"/>
      <c r="V412" s="186"/>
      <c r="W412" s="186"/>
      <c r="X412" s="186"/>
      <c r="Y412" s="186"/>
      <c r="Z412" s="186"/>
      <c r="AA412" s="186"/>
      <c r="AB412" s="186"/>
      <c r="AC412" s="186"/>
      <c r="AD412" s="186"/>
      <c r="AE412" s="186"/>
      <c r="AF412" s="186"/>
      <c r="AG412" s="186"/>
      <c r="AH412" s="186"/>
      <c r="AI412" s="186"/>
      <c r="AJ412" s="186"/>
      <c r="AK412" s="186"/>
      <c r="AL412" s="186"/>
      <c r="AM412" s="186"/>
      <c r="AN412" s="186"/>
      <c r="AO412" s="186"/>
      <c r="AP412" s="186"/>
      <c r="AQ412" s="186"/>
      <c r="AR412" s="186"/>
      <c r="AS412" s="186"/>
      <c r="AT412" s="186"/>
      <c r="AU412" s="186"/>
      <c r="AV412" s="186"/>
      <c r="AW412" s="186"/>
      <c r="AX412" s="186"/>
      <c r="AY412" s="186"/>
      <c r="AZ412" s="186"/>
      <c r="BA412" s="186"/>
      <c r="BB412" s="186"/>
      <c r="BC412" s="186"/>
      <c r="BD412" s="186"/>
      <c r="BE412" s="186"/>
      <c r="BF412" s="186"/>
      <c r="BG412" s="186"/>
      <c r="BH412" s="186"/>
      <c r="BI412" s="186"/>
      <c r="BJ412" s="186"/>
      <c r="BK412" s="186"/>
      <c r="BL412" s="186"/>
      <c r="BM412" s="186"/>
      <c r="BN412" s="186"/>
      <c r="BO412" s="186"/>
      <c r="BP412" s="186"/>
      <c r="BQ412" s="186"/>
      <c r="BR412" s="186"/>
      <c r="BS412" s="186"/>
      <c r="BT412" s="186"/>
      <c r="BU412" s="186"/>
      <c r="BV412" s="186"/>
      <c r="BW412" s="186"/>
      <c r="BX412" s="186"/>
      <c r="BY412" s="186"/>
      <c r="BZ412" s="186"/>
      <c r="CA412" s="186"/>
      <c r="CB412" s="186"/>
      <c r="CC412" s="186"/>
      <c r="CD412" s="186"/>
      <c r="CE412" s="186"/>
      <c r="CF412" s="186"/>
      <c r="CG412" s="186"/>
      <c r="CH412" s="186"/>
      <c r="CI412" s="186"/>
      <c r="CJ412" s="186"/>
      <c r="CK412" s="186"/>
      <c r="CL412" s="186"/>
      <c r="CM412" s="186"/>
      <c r="CN412" s="186"/>
      <c r="CO412" s="186"/>
      <c r="CP412" s="186"/>
      <c r="CQ412" s="186"/>
      <c r="CR412" s="186"/>
      <c r="CS412" s="186"/>
      <c r="CT412" s="186"/>
      <c r="CU412" s="186"/>
      <c r="CV412" s="186"/>
      <c r="CW412" s="186"/>
      <c r="CX412" s="186"/>
      <c r="CY412" s="186"/>
      <c r="CZ412" s="186"/>
      <c r="DA412" s="186"/>
      <c r="DB412" s="186"/>
      <c r="DC412" s="186"/>
      <c r="DD412" s="186"/>
      <c r="DE412" s="186"/>
      <c r="DF412" s="186"/>
      <c r="DG412" s="186"/>
      <c r="DH412" s="186"/>
      <c r="DI412" s="186"/>
      <c r="DJ412" s="186"/>
      <c r="DK412" s="186"/>
      <c r="DL412" s="186"/>
      <c r="DM412" s="186"/>
      <c r="DN412" s="186"/>
      <c r="DO412" s="186"/>
      <c r="DP412" s="186"/>
      <c r="DQ412" s="186"/>
      <c r="DR412" s="186"/>
      <c r="DS412" s="186"/>
      <c r="DT412" s="186"/>
      <c r="DU412" s="186"/>
      <c r="DV412" s="186"/>
      <c r="DW412" s="186"/>
      <c r="DX412" s="186"/>
      <c r="DY412" s="186"/>
      <c r="DZ412" s="186"/>
      <c r="EA412" s="186"/>
      <c r="EB412" s="186"/>
      <c r="EC412" s="186"/>
      <c r="ED412" s="186"/>
      <c r="EE412" s="186"/>
      <c r="EF412" s="186"/>
      <c r="EG412" s="186"/>
      <c r="EH412" s="186"/>
      <c r="EI412" s="186"/>
      <c r="EJ412" s="186"/>
      <c r="EK412" s="186"/>
      <c r="EL412" s="186"/>
      <c r="EM412" s="186"/>
      <c r="EN412" s="186"/>
      <c r="EO412" s="186"/>
      <c r="EP412" s="186"/>
      <c r="EQ412" s="186"/>
      <c r="ER412" s="186"/>
      <c r="ES412" s="186"/>
      <c r="ET412" s="186"/>
      <c r="EU412" s="186"/>
      <c r="EV412" s="186"/>
      <c r="EW412" s="186"/>
      <c r="EX412" s="186"/>
      <c r="EY412" s="186"/>
      <c r="EZ412" s="186"/>
      <c r="FA412" s="186"/>
      <c r="FB412" s="186"/>
      <c r="FC412" s="186"/>
      <c r="FD412" s="186"/>
      <c r="FE412" s="186"/>
      <c r="FF412" s="186"/>
      <c r="FG412" s="186"/>
      <c r="FH412" s="186"/>
      <c r="FI412" s="186"/>
      <c r="FJ412" s="186"/>
      <c r="FK412" s="186"/>
      <c r="FL412" s="186"/>
      <c r="FM412" s="186"/>
      <c r="FN412" s="186"/>
      <c r="FO412" s="186"/>
      <c r="FP412" s="186"/>
      <c r="FQ412" s="186"/>
      <c r="FR412" s="186"/>
      <c r="FS412" s="186"/>
      <c r="FT412" s="186"/>
      <c r="FU412" s="186"/>
      <c r="FV412" s="186"/>
      <c r="FW412" s="186"/>
      <c r="FX412" s="186"/>
      <c r="FY412" s="186"/>
      <c r="FZ412" s="186"/>
      <c r="GA412" s="186"/>
      <c r="GB412" s="186"/>
      <c r="GC412" s="186"/>
      <c r="GD412" s="186"/>
      <c r="GE412" s="186"/>
      <c r="GF412" s="186"/>
      <c r="GG412" s="186"/>
      <c r="GH412" s="186"/>
      <c r="GI412" s="186"/>
      <c r="GJ412" s="186"/>
      <c r="GK412" s="186"/>
      <c r="GL412" s="186"/>
      <c r="GM412" s="186"/>
      <c r="GN412" s="186"/>
      <c r="GO412" s="186"/>
      <c r="GP412" s="186"/>
      <c r="GQ412" s="186"/>
      <c r="GR412" s="186"/>
      <c r="GS412" s="186"/>
      <c r="GT412" s="186"/>
      <c r="GU412" s="186"/>
      <c r="GV412" s="186"/>
      <c r="GW412" s="186"/>
      <c r="GX412" s="186"/>
      <c r="GY412" s="186"/>
      <c r="GZ412" s="186"/>
      <c r="HA412" s="186"/>
      <c r="HB412" s="186"/>
      <c r="HC412" s="186"/>
      <c r="HD412" s="186"/>
      <c r="HE412" s="186"/>
      <c r="HF412" s="186"/>
      <c r="HG412" s="186"/>
      <c r="HH412" s="186"/>
      <c r="HI412" s="186"/>
      <c r="HJ412" s="186"/>
      <c r="HK412" s="186"/>
      <c r="HL412" s="186"/>
      <c r="HM412" s="186"/>
      <c r="HN412" s="186"/>
      <c r="HO412" s="186"/>
      <c r="HP412" s="186"/>
      <c r="HQ412" s="186"/>
      <c r="HR412" s="186"/>
      <c r="HS412" s="186"/>
      <c r="HT412" s="186"/>
      <c r="HU412" s="186"/>
      <c r="HV412" s="186"/>
      <c r="HW412" s="186"/>
      <c r="HX412" s="186"/>
      <c r="HY412" s="186"/>
      <c r="HZ412" s="186"/>
      <c r="IA412" s="186"/>
      <c r="IB412" s="186"/>
      <c r="IC412" s="186"/>
      <c r="ID412" s="186"/>
      <c r="IE412" s="186"/>
      <c r="IF412" s="186"/>
      <c r="IG412" s="186"/>
      <c r="IH412" s="186"/>
      <c r="II412" s="186"/>
      <c r="IJ412" s="186"/>
      <c r="IK412" s="186"/>
      <c r="IL412" s="186"/>
      <c r="IM412" s="186"/>
      <c r="IN412" s="186"/>
      <c r="IO412" s="186"/>
      <c r="IP412" s="186"/>
      <c r="IQ412" s="186"/>
      <c r="IR412" s="186"/>
      <c r="IS412" s="186"/>
      <c r="IT412" s="186"/>
      <c r="IU412" s="186"/>
      <c r="IV412" s="186"/>
    </row>
    <row r="413" spans="1:256" s="67" customFormat="1" ht="13.5">
      <c r="A413" s="87"/>
      <c r="B413" s="71"/>
      <c r="C413" s="71"/>
      <c r="D413" s="71"/>
      <c r="E413" s="71"/>
      <c r="F413" s="71"/>
      <c r="G413" s="71"/>
      <c r="H413" s="71"/>
      <c r="I413" s="71"/>
      <c r="J413" s="75"/>
      <c r="K413" s="75"/>
      <c r="L413" s="71"/>
      <c r="M413" s="71"/>
      <c r="N413" s="71"/>
      <c r="O413" s="71"/>
      <c r="P413" s="71"/>
      <c r="Q413" s="71"/>
      <c r="R413" s="186"/>
      <c r="S413" s="186"/>
      <c r="T413" s="186"/>
      <c r="U413" s="186"/>
      <c r="V413" s="186"/>
      <c r="W413" s="186"/>
      <c r="X413" s="186"/>
      <c r="Y413" s="186"/>
      <c r="Z413" s="186"/>
      <c r="AA413" s="186"/>
      <c r="AB413" s="186"/>
      <c r="AC413" s="186"/>
      <c r="AD413" s="186"/>
      <c r="AE413" s="186"/>
      <c r="AF413" s="186"/>
      <c r="AG413" s="186"/>
      <c r="AH413" s="186"/>
      <c r="AI413" s="186"/>
      <c r="AJ413" s="186"/>
      <c r="AK413" s="186"/>
      <c r="AL413" s="186"/>
      <c r="AM413" s="186"/>
      <c r="AN413" s="186"/>
      <c r="AO413" s="186"/>
      <c r="AP413" s="186"/>
      <c r="AQ413" s="186"/>
      <c r="AR413" s="186"/>
      <c r="AS413" s="186"/>
      <c r="AT413" s="186"/>
      <c r="AU413" s="186"/>
      <c r="AV413" s="186"/>
      <c r="AW413" s="186"/>
      <c r="AX413" s="186"/>
      <c r="AY413" s="186"/>
      <c r="AZ413" s="186"/>
      <c r="BA413" s="186"/>
      <c r="BB413" s="186"/>
      <c r="BC413" s="186"/>
      <c r="BD413" s="186"/>
      <c r="BE413" s="186"/>
      <c r="BF413" s="186"/>
      <c r="BG413" s="186"/>
      <c r="BH413" s="186"/>
      <c r="BI413" s="186"/>
      <c r="BJ413" s="186"/>
      <c r="BK413" s="186"/>
      <c r="BL413" s="186"/>
      <c r="BM413" s="186"/>
      <c r="BN413" s="186"/>
      <c r="BO413" s="186"/>
      <c r="BP413" s="186"/>
      <c r="BQ413" s="186"/>
      <c r="BR413" s="186"/>
      <c r="BS413" s="186"/>
      <c r="BT413" s="186"/>
      <c r="BU413" s="186"/>
      <c r="BV413" s="186"/>
      <c r="BW413" s="186"/>
      <c r="BX413" s="186"/>
      <c r="BY413" s="186"/>
      <c r="BZ413" s="186"/>
      <c r="CA413" s="186"/>
      <c r="CB413" s="186"/>
      <c r="CC413" s="186"/>
      <c r="CD413" s="186"/>
      <c r="CE413" s="186"/>
      <c r="CF413" s="186"/>
      <c r="CG413" s="186"/>
      <c r="CH413" s="186"/>
      <c r="CI413" s="186"/>
      <c r="CJ413" s="186"/>
      <c r="CK413" s="186"/>
      <c r="CL413" s="186"/>
      <c r="CM413" s="186"/>
      <c r="CN413" s="186"/>
      <c r="CO413" s="186"/>
      <c r="CP413" s="186"/>
      <c r="CQ413" s="186"/>
      <c r="CR413" s="186"/>
      <c r="CS413" s="186"/>
      <c r="CT413" s="186"/>
      <c r="CU413" s="186"/>
      <c r="CV413" s="186"/>
      <c r="CW413" s="186"/>
      <c r="CX413" s="186"/>
      <c r="CY413" s="186"/>
      <c r="CZ413" s="186"/>
      <c r="DA413" s="186"/>
      <c r="DB413" s="186"/>
      <c r="DC413" s="186"/>
      <c r="DD413" s="186"/>
      <c r="DE413" s="186"/>
      <c r="DF413" s="186"/>
      <c r="DG413" s="186"/>
      <c r="DH413" s="186"/>
      <c r="DI413" s="186"/>
      <c r="DJ413" s="186"/>
      <c r="DK413" s="186"/>
      <c r="DL413" s="186"/>
      <c r="DM413" s="186"/>
      <c r="DN413" s="186"/>
      <c r="DO413" s="186"/>
      <c r="DP413" s="186"/>
      <c r="DQ413" s="186"/>
      <c r="DR413" s="186"/>
      <c r="DS413" s="186"/>
      <c r="DT413" s="186"/>
      <c r="DU413" s="186"/>
      <c r="DV413" s="186"/>
      <c r="DW413" s="186"/>
      <c r="DX413" s="186"/>
      <c r="DY413" s="186"/>
      <c r="DZ413" s="186"/>
      <c r="EA413" s="186"/>
      <c r="EB413" s="186"/>
      <c r="EC413" s="186"/>
      <c r="ED413" s="186"/>
      <c r="EE413" s="186"/>
      <c r="EF413" s="186"/>
      <c r="EG413" s="186"/>
      <c r="EH413" s="186"/>
      <c r="EI413" s="186"/>
      <c r="EJ413" s="186"/>
      <c r="EK413" s="186"/>
      <c r="EL413" s="186"/>
      <c r="EM413" s="186"/>
      <c r="EN413" s="186"/>
      <c r="EO413" s="186"/>
      <c r="EP413" s="186"/>
      <c r="EQ413" s="186"/>
      <c r="ER413" s="186"/>
      <c r="ES413" s="186"/>
      <c r="ET413" s="186"/>
      <c r="EU413" s="186"/>
      <c r="EV413" s="186"/>
      <c r="EW413" s="186"/>
      <c r="EX413" s="186"/>
      <c r="EY413" s="186"/>
      <c r="EZ413" s="186"/>
      <c r="FA413" s="186"/>
      <c r="FB413" s="186"/>
      <c r="FC413" s="186"/>
      <c r="FD413" s="186"/>
      <c r="FE413" s="186"/>
      <c r="FF413" s="186"/>
      <c r="FG413" s="186"/>
      <c r="FH413" s="186"/>
      <c r="FI413" s="186"/>
      <c r="FJ413" s="186"/>
      <c r="FK413" s="186"/>
      <c r="FL413" s="186"/>
      <c r="FM413" s="186"/>
      <c r="FN413" s="186"/>
      <c r="FO413" s="186"/>
      <c r="FP413" s="186"/>
      <c r="FQ413" s="186"/>
      <c r="FR413" s="186"/>
      <c r="FS413" s="186"/>
      <c r="FT413" s="186"/>
      <c r="FU413" s="186"/>
      <c r="FV413" s="186"/>
      <c r="FW413" s="186"/>
      <c r="FX413" s="186"/>
      <c r="FY413" s="186"/>
      <c r="FZ413" s="186"/>
      <c r="GA413" s="186"/>
      <c r="GB413" s="186"/>
      <c r="GC413" s="186"/>
      <c r="GD413" s="186"/>
      <c r="GE413" s="186"/>
      <c r="GF413" s="186"/>
      <c r="GG413" s="186"/>
      <c r="GH413" s="186"/>
      <c r="GI413" s="186"/>
      <c r="GJ413" s="186"/>
      <c r="GK413" s="186"/>
      <c r="GL413" s="186"/>
      <c r="GM413" s="186"/>
      <c r="GN413" s="186"/>
      <c r="GO413" s="186"/>
      <c r="GP413" s="186"/>
      <c r="GQ413" s="186"/>
      <c r="GR413" s="186"/>
      <c r="GS413" s="186"/>
      <c r="GT413" s="186"/>
      <c r="GU413" s="186"/>
      <c r="GV413" s="186"/>
      <c r="GW413" s="186"/>
      <c r="GX413" s="186"/>
      <c r="GY413" s="186"/>
      <c r="GZ413" s="186"/>
      <c r="HA413" s="186"/>
      <c r="HB413" s="186"/>
      <c r="HC413" s="186"/>
      <c r="HD413" s="186"/>
      <c r="HE413" s="186"/>
      <c r="HF413" s="186"/>
      <c r="HG413" s="186"/>
      <c r="HH413" s="186"/>
      <c r="HI413" s="186"/>
      <c r="HJ413" s="186"/>
      <c r="HK413" s="186"/>
      <c r="HL413" s="186"/>
      <c r="HM413" s="186"/>
      <c r="HN413" s="186"/>
      <c r="HO413" s="186"/>
      <c r="HP413" s="186"/>
      <c r="HQ413" s="186"/>
      <c r="HR413" s="186"/>
      <c r="HS413" s="186"/>
      <c r="HT413" s="186"/>
      <c r="HU413" s="186"/>
      <c r="HV413" s="186"/>
      <c r="HW413" s="186"/>
      <c r="HX413" s="186"/>
      <c r="HY413" s="186"/>
      <c r="HZ413" s="186"/>
      <c r="IA413" s="186"/>
      <c r="IB413" s="186"/>
      <c r="IC413" s="186"/>
      <c r="ID413" s="186"/>
      <c r="IE413" s="186"/>
      <c r="IF413" s="186"/>
      <c r="IG413" s="186"/>
      <c r="IH413" s="186"/>
      <c r="II413" s="186"/>
      <c r="IJ413" s="186"/>
      <c r="IK413" s="186"/>
      <c r="IL413" s="186"/>
      <c r="IM413" s="186"/>
      <c r="IN413" s="186"/>
      <c r="IO413" s="186"/>
      <c r="IP413" s="186"/>
      <c r="IQ413" s="186"/>
      <c r="IR413" s="186"/>
      <c r="IS413" s="186"/>
      <c r="IT413" s="186"/>
      <c r="IU413" s="186"/>
      <c r="IV413" s="186"/>
    </row>
    <row r="414" spans="1:256" s="67" customFormat="1" ht="13.5">
      <c r="A414" s="87"/>
      <c r="B414" s="71"/>
      <c r="C414" s="71"/>
      <c r="D414" s="71"/>
      <c r="E414" s="71"/>
      <c r="F414" s="71"/>
      <c r="G414" s="71"/>
      <c r="H414" s="71"/>
      <c r="I414" s="71"/>
      <c r="J414" s="75"/>
      <c r="K414" s="75"/>
      <c r="L414" s="71"/>
      <c r="M414" s="71"/>
      <c r="N414" s="71"/>
      <c r="O414" s="71"/>
      <c r="P414" s="71"/>
      <c r="Q414" s="71"/>
      <c r="R414" s="186"/>
      <c r="S414" s="186"/>
      <c r="T414" s="186"/>
      <c r="U414" s="186"/>
      <c r="V414" s="186"/>
      <c r="W414" s="186"/>
      <c r="X414" s="186"/>
      <c r="Y414" s="186"/>
      <c r="Z414" s="186"/>
      <c r="AA414" s="186"/>
      <c r="AB414" s="186"/>
      <c r="AC414" s="186"/>
      <c r="AD414" s="186"/>
      <c r="AE414" s="186"/>
      <c r="AF414" s="186"/>
      <c r="AG414" s="186"/>
      <c r="AH414" s="186"/>
      <c r="AI414" s="186"/>
      <c r="AJ414" s="186"/>
      <c r="AK414" s="186"/>
      <c r="AL414" s="186"/>
      <c r="AM414" s="186"/>
      <c r="AN414" s="186"/>
      <c r="AO414" s="186"/>
      <c r="AP414" s="186"/>
      <c r="AQ414" s="186"/>
      <c r="AR414" s="186"/>
      <c r="AS414" s="186"/>
      <c r="AT414" s="186"/>
      <c r="AU414" s="186"/>
      <c r="AV414" s="186"/>
      <c r="AW414" s="186"/>
      <c r="AX414" s="186"/>
      <c r="AY414" s="186"/>
      <c r="AZ414" s="186"/>
      <c r="BA414" s="186"/>
      <c r="BB414" s="186"/>
      <c r="BC414" s="186"/>
      <c r="BD414" s="186"/>
      <c r="BE414" s="186"/>
      <c r="BF414" s="186"/>
      <c r="BG414" s="186"/>
      <c r="BH414" s="186"/>
      <c r="BI414" s="186"/>
      <c r="BJ414" s="186"/>
      <c r="BK414" s="186"/>
      <c r="BL414" s="186"/>
      <c r="BM414" s="186"/>
      <c r="BN414" s="186"/>
      <c r="BO414" s="186"/>
      <c r="BP414" s="186"/>
      <c r="BQ414" s="186"/>
      <c r="BR414" s="186"/>
      <c r="BS414" s="186"/>
      <c r="BT414" s="186"/>
      <c r="BU414" s="186"/>
      <c r="BV414" s="186"/>
      <c r="BW414" s="186"/>
      <c r="BX414" s="186"/>
      <c r="BY414" s="186"/>
      <c r="BZ414" s="186"/>
      <c r="CA414" s="186"/>
      <c r="CB414" s="186"/>
      <c r="CC414" s="186"/>
      <c r="CD414" s="186"/>
      <c r="CE414" s="186"/>
      <c r="CF414" s="186"/>
      <c r="CG414" s="186"/>
      <c r="CH414" s="186"/>
      <c r="CI414" s="186"/>
      <c r="CJ414" s="186"/>
      <c r="CK414" s="186"/>
      <c r="CL414" s="186"/>
      <c r="CM414" s="186"/>
      <c r="CN414" s="186"/>
      <c r="CO414" s="186"/>
      <c r="CP414" s="186"/>
      <c r="CQ414" s="186"/>
      <c r="CR414" s="186"/>
      <c r="CS414" s="186"/>
      <c r="CT414" s="186"/>
      <c r="CU414" s="186"/>
      <c r="CV414" s="186"/>
      <c r="CW414" s="186"/>
      <c r="CX414" s="186"/>
      <c r="CY414" s="186"/>
      <c r="CZ414" s="186"/>
      <c r="DA414" s="186"/>
      <c r="DB414" s="186"/>
      <c r="DC414" s="186"/>
      <c r="DD414" s="186"/>
      <c r="DE414" s="186"/>
      <c r="DF414" s="186"/>
      <c r="DG414" s="186"/>
      <c r="DH414" s="186"/>
      <c r="DI414" s="186"/>
      <c r="DJ414" s="186"/>
      <c r="DK414" s="186"/>
      <c r="DL414" s="186"/>
      <c r="DM414" s="186"/>
      <c r="DN414" s="186"/>
      <c r="DO414" s="186"/>
      <c r="DP414" s="186"/>
      <c r="DQ414" s="186"/>
      <c r="DR414" s="186"/>
      <c r="DS414" s="186"/>
      <c r="DT414" s="186"/>
      <c r="DU414" s="186"/>
      <c r="DV414" s="186"/>
      <c r="DW414" s="186"/>
      <c r="DX414" s="186"/>
      <c r="DY414" s="186"/>
      <c r="DZ414" s="186"/>
      <c r="EA414" s="186"/>
      <c r="EB414" s="186"/>
      <c r="EC414" s="186"/>
      <c r="ED414" s="186"/>
      <c r="EE414" s="186"/>
      <c r="EF414" s="186"/>
      <c r="EG414" s="186"/>
      <c r="EH414" s="186"/>
      <c r="EI414" s="186"/>
      <c r="EJ414" s="186"/>
      <c r="EK414" s="186"/>
      <c r="EL414" s="186"/>
      <c r="EM414" s="186"/>
      <c r="EN414" s="186"/>
      <c r="EO414" s="186"/>
      <c r="EP414" s="186"/>
      <c r="EQ414" s="186"/>
      <c r="ER414" s="186"/>
      <c r="ES414" s="186"/>
      <c r="ET414" s="186"/>
      <c r="EU414" s="186"/>
      <c r="EV414" s="186"/>
      <c r="EW414" s="186"/>
      <c r="EX414" s="186"/>
      <c r="EY414" s="186"/>
      <c r="EZ414" s="186"/>
      <c r="FA414" s="186"/>
      <c r="FB414" s="186"/>
      <c r="FC414" s="186"/>
      <c r="FD414" s="186"/>
      <c r="FE414" s="186"/>
      <c r="FF414" s="186"/>
      <c r="FG414" s="186"/>
      <c r="FH414" s="186"/>
      <c r="FI414" s="186"/>
      <c r="FJ414" s="186"/>
      <c r="FK414" s="186"/>
      <c r="FL414" s="186"/>
      <c r="FM414" s="186"/>
      <c r="FN414" s="186"/>
      <c r="FO414" s="186"/>
      <c r="FP414" s="186"/>
      <c r="FQ414" s="186"/>
      <c r="FR414" s="186"/>
      <c r="FS414" s="186"/>
      <c r="FT414" s="186"/>
      <c r="FU414" s="186"/>
      <c r="FV414" s="186"/>
      <c r="FW414" s="186"/>
      <c r="FX414" s="186"/>
      <c r="FY414" s="186"/>
      <c r="FZ414" s="186"/>
      <c r="GA414" s="186"/>
      <c r="GB414" s="186"/>
      <c r="GC414" s="186"/>
      <c r="GD414" s="186"/>
      <c r="GE414" s="186"/>
      <c r="GF414" s="186"/>
      <c r="GG414" s="186"/>
      <c r="GH414" s="186"/>
      <c r="GI414" s="186"/>
      <c r="GJ414" s="186"/>
      <c r="GK414" s="186"/>
      <c r="GL414" s="186"/>
      <c r="GM414" s="186"/>
      <c r="GN414" s="186"/>
      <c r="GO414" s="186"/>
      <c r="GP414" s="186"/>
      <c r="GQ414" s="186"/>
      <c r="GR414" s="186"/>
      <c r="GS414" s="186"/>
      <c r="GT414" s="186"/>
      <c r="GU414" s="186"/>
      <c r="GV414" s="186"/>
      <c r="GW414" s="186"/>
      <c r="GX414" s="186"/>
      <c r="GY414" s="186"/>
      <c r="GZ414" s="186"/>
      <c r="HA414" s="186"/>
      <c r="HB414" s="186"/>
      <c r="HC414" s="186"/>
      <c r="HD414" s="186"/>
      <c r="HE414" s="186"/>
      <c r="HF414" s="186"/>
      <c r="HG414" s="186"/>
      <c r="HH414" s="186"/>
      <c r="HI414" s="186"/>
      <c r="HJ414" s="186"/>
      <c r="HK414" s="186"/>
      <c r="HL414" s="186"/>
      <c r="HM414" s="186"/>
      <c r="HN414" s="186"/>
      <c r="HO414" s="186"/>
      <c r="HP414" s="186"/>
      <c r="HQ414" s="186"/>
      <c r="HR414" s="186"/>
      <c r="HS414" s="186"/>
      <c r="HT414" s="186"/>
      <c r="HU414" s="186"/>
      <c r="HV414" s="186"/>
      <c r="HW414" s="186"/>
      <c r="HX414" s="186"/>
      <c r="HY414" s="186"/>
      <c r="HZ414" s="186"/>
      <c r="IA414" s="186"/>
      <c r="IB414" s="186"/>
      <c r="IC414" s="186"/>
      <c r="ID414" s="186"/>
      <c r="IE414" s="186"/>
      <c r="IF414" s="186"/>
      <c r="IG414" s="186"/>
      <c r="IH414" s="186"/>
      <c r="II414" s="186"/>
      <c r="IJ414" s="186"/>
      <c r="IK414" s="186"/>
      <c r="IL414" s="186"/>
      <c r="IM414" s="186"/>
      <c r="IN414" s="186"/>
      <c r="IO414" s="186"/>
      <c r="IP414" s="186"/>
      <c r="IQ414" s="186"/>
      <c r="IR414" s="186"/>
      <c r="IS414" s="186"/>
      <c r="IT414" s="186"/>
      <c r="IU414" s="186"/>
      <c r="IV414" s="186"/>
    </row>
    <row r="415" spans="1:256" s="67" customFormat="1" ht="13.5">
      <c r="A415" s="87"/>
      <c r="B415" s="71"/>
      <c r="C415" s="71"/>
      <c r="D415" s="71"/>
      <c r="E415" s="71"/>
      <c r="F415" s="71"/>
      <c r="G415" s="71"/>
      <c r="H415" s="71"/>
      <c r="I415" s="71"/>
      <c r="J415" s="75"/>
      <c r="K415" s="75"/>
      <c r="L415" s="71"/>
      <c r="M415" s="71"/>
      <c r="N415" s="71"/>
      <c r="O415" s="71"/>
      <c r="P415" s="71"/>
      <c r="Q415" s="71"/>
      <c r="R415" s="186"/>
      <c r="S415" s="186"/>
      <c r="T415" s="186"/>
      <c r="U415" s="186"/>
      <c r="V415" s="186"/>
      <c r="W415" s="186"/>
      <c r="X415" s="186"/>
      <c r="Y415" s="186"/>
      <c r="Z415" s="186"/>
      <c r="AA415" s="186"/>
      <c r="AB415" s="186"/>
      <c r="AC415" s="186"/>
      <c r="AD415" s="186"/>
      <c r="AE415" s="186"/>
      <c r="AF415" s="186"/>
      <c r="AG415" s="186"/>
      <c r="AH415" s="186"/>
      <c r="AI415" s="186"/>
      <c r="AJ415" s="186"/>
      <c r="AK415" s="186"/>
      <c r="AL415" s="186"/>
      <c r="AM415" s="186"/>
      <c r="AN415" s="186"/>
      <c r="AO415" s="186"/>
      <c r="AP415" s="186"/>
      <c r="AQ415" s="186"/>
      <c r="AR415" s="186"/>
      <c r="AS415" s="186"/>
      <c r="AT415" s="186"/>
      <c r="AU415" s="186"/>
      <c r="AV415" s="186"/>
      <c r="AW415" s="186"/>
      <c r="AX415" s="186"/>
      <c r="AY415" s="186"/>
      <c r="AZ415" s="186"/>
      <c r="BA415" s="186"/>
      <c r="BB415" s="186"/>
      <c r="BC415" s="186"/>
      <c r="BD415" s="186"/>
      <c r="BE415" s="186"/>
      <c r="BF415" s="186"/>
      <c r="BG415" s="186"/>
      <c r="BH415" s="186"/>
      <c r="BI415" s="186"/>
      <c r="BJ415" s="186"/>
      <c r="BK415" s="186"/>
      <c r="BL415" s="186"/>
      <c r="BM415" s="186"/>
      <c r="BN415" s="186"/>
      <c r="BO415" s="186"/>
      <c r="BP415" s="186"/>
      <c r="BQ415" s="186"/>
      <c r="BR415" s="186"/>
      <c r="BS415" s="186"/>
      <c r="BT415" s="186"/>
      <c r="BU415" s="186"/>
      <c r="BV415" s="186"/>
      <c r="BW415" s="186"/>
      <c r="BX415" s="186"/>
      <c r="BY415" s="186"/>
      <c r="BZ415" s="186"/>
      <c r="CA415" s="186"/>
      <c r="CB415" s="186"/>
      <c r="CC415" s="186"/>
      <c r="CD415" s="186"/>
      <c r="CE415" s="186"/>
      <c r="CF415" s="186"/>
      <c r="CG415" s="186"/>
      <c r="CH415" s="186"/>
      <c r="CI415" s="186"/>
      <c r="CJ415" s="186"/>
      <c r="CK415" s="186"/>
      <c r="CL415" s="186"/>
      <c r="CM415" s="186"/>
      <c r="CN415" s="186"/>
      <c r="CO415" s="186"/>
      <c r="CP415" s="186"/>
      <c r="CQ415" s="186"/>
      <c r="CR415" s="186"/>
      <c r="CS415" s="186"/>
      <c r="CT415" s="186"/>
      <c r="CU415" s="186"/>
      <c r="CV415" s="186"/>
      <c r="CW415" s="186"/>
      <c r="CX415" s="186"/>
      <c r="CY415" s="186"/>
      <c r="CZ415" s="186"/>
      <c r="DA415" s="186"/>
      <c r="DB415" s="186"/>
      <c r="DC415" s="186"/>
      <c r="DD415" s="186"/>
      <c r="DE415" s="186"/>
      <c r="DF415" s="186"/>
      <c r="DG415" s="186"/>
      <c r="DH415" s="186"/>
      <c r="DI415" s="186"/>
      <c r="DJ415" s="186"/>
      <c r="DK415" s="186"/>
      <c r="DL415" s="186"/>
      <c r="DM415" s="186"/>
      <c r="DN415" s="186"/>
      <c r="DO415" s="186"/>
      <c r="DP415" s="186"/>
      <c r="DQ415" s="186"/>
      <c r="DR415" s="186"/>
      <c r="DS415" s="186"/>
      <c r="DT415" s="186"/>
      <c r="DU415" s="186"/>
      <c r="DV415" s="186"/>
      <c r="DW415" s="186"/>
      <c r="DX415" s="186"/>
      <c r="DY415" s="186"/>
      <c r="DZ415" s="186"/>
      <c r="EA415" s="186"/>
      <c r="EB415" s="186"/>
      <c r="EC415" s="186"/>
      <c r="ED415" s="186"/>
      <c r="EE415" s="186"/>
      <c r="EF415" s="186"/>
      <c r="EG415" s="186"/>
      <c r="EH415" s="186"/>
      <c r="EI415" s="186"/>
      <c r="EJ415" s="186"/>
      <c r="EK415" s="186"/>
      <c r="EL415" s="186"/>
      <c r="EM415" s="186"/>
      <c r="EN415" s="186"/>
      <c r="EO415" s="186"/>
      <c r="EP415" s="186"/>
      <c r="EQ415" s="186"/>
      <c r="ER415" s="186"/>
      <c r="ES415" s="186"/>
      <c r="ET415" s="186"/>
      <c r="EU415" s="186"/>
      <c r="EV415" s="186"/>
      <c r="EW415" s="186"/>
      <c r="EX415" s="186"/>
      <c r="EY415" s="186"/>
      <c r="EZ415" s="186"/>
      <c r="FA415" s="186"/>
      <c r="FB415" s="186"/>
      <c r="FC415" s="186"/>
      <c r="FD415" s="186"/>
      <c r="FE415" s="186"/>
      <c r="FF415" s="186"/>
      <c r="FG415" s="186"/>
      <c r="FH415" s="186"/>
      <c r="FI415" s="186"/>
      <c r="FJ415" s="186"/>
      <c r="FK415" s="186"/>
      <c r="FL415" s="186"/>
      <c r="FM415" s="186"/>
      <c r="FN415" s="186"/>
      <c r="FO415" s="186"/>
      <c r="FP415" s="186"/>
      <c r="FQ415" s="186"/>
      <c r="FR415" s="186"/>
      <c r="FS415" s="186"/>
      <c r="FT415" s="186"/>
      <c r="FU415" s="186"/>
      <c r="FV415" s="186"/>
      <c r="FW415" s="186"/>
      <c r="FX415" s="186"/>
      <c r="FY415" s="186"/>
      <c r="FZ415" s="186"/>
      <c r="GA415" s="186"/>
      <c r="GB415" s="186"/>
      <c r="GC415" s="186"/>
      <c r="GD415" s="186"/>
      <c r="GE415" s="186"/>
      <c r="GF415" s="186"/>
      <c r="GG415" s="186"/>
      <c r="GH415" s="186"/>
      <c r="GI415" s="186"/>
      <c r="GJ415" s="186"/>
      <c r="GK415" s="186"/>
      <c r="GL415" s="186"/>
      <c r="GM415" s="186"/>
      <c r="GN415" s="186"/>
      <c r="GO415" s="186"/>
      <c r="GP415" s="186"/>
      <c r="GQ415" s="186"/>
      <c r="GR415" s="186"/>
      <c r="GS415" s="186"/>
      <c r="GT415" s="186"/>
      <c r="GU415" s="186"/>
      <c r="GV415" s="186"/>
      <c r="GW415" s="186"/>
      <c r="GX415" s="186"/>
      <c r="GY415" s="186"/>
      <c r="GZ415" s="186"/>
      <c r="HA415" s="186"/>
      <c r="HB415" s="186"/>
      <c r="HC415" s="186"/>
      <c r="HD415" s="186"/>
      <c r="HE415" s="186"/>
      <c r="HF415" s="186"/>
      <c r="HG415" s="186"/>
      <c r="HH415" s="186"/>
      <c r="HI415" s="186"/>
      <c r="HJ415" s="186"/>
      <c r="HK415" s="186"/>
      <c r="HL415" s="186"/>
      <c r="HM415" s="186"/>
      <c r="HN415" s="186"/>
      <c r="HO415" s="186"/>
      <c r="HP415" s="186"/>
      <c r="HQ415" s="186"/>
      <c r="HR415" s="186"/>
      <c r="HS415" s="186"/>
      <c r="HT415" s="186"/>
      <c r="HU415" s="186"/>
      <c r="HV415" s="186"/>
      <c r="HW415" s="186"/>
      <c r="HX415" s="186"/>
      <c r="HY415" s="186"/>
      <c r="HZ415" s="186"/>
      <c r="IA415" s="186"/>
      <c r="IB415" s="186"/>
      <c r="IC415" s="186"/>
      <c r="ID415" s="186"/>
      <c r="IE415" s="186"/>
      <c r="IF415" s="186"/>
      <c r="IG415" s="186"/>
      <c r="IH415" s="186"/>
      <c r="II415" s="186"/>
      <c r="IJ415" s="186"/>
      <c r="IK415" s="186"/>
      <c r="IL415" s="186"/>
      <c r="IM415" s="186"/>
      <c r="IN415" s="186"/>
      <c r="IO415" s="186"/>
      <c r="IP415" s="186"/>
      <c r="IQ415" s="186"/>
      <c r="IR415" s="186"/>
      <c r="IS415" s="186"/>
      <c r="IT415" s="186"/>
      <c r="IU415" s="186"/>
      <c r="IV415" s="186"/>
    </row>
    <row r="416" spans="1:256" s="67" customFormat="1" ht="13.5">
      <c r="A416" s="87"/>
      <c r="B416" s="71"/>
      <c r="C416" s="71"/>
      <c r="D416" s="71"/>
      <c r="E416" s="71"/>
      <c r="F416" s="71"/>
      <c r="G416" s="71"/>
      <c r="H416" s="71"/>
      <c r="I416" s="71"/>
      <c r="J416" s="75"/>
      <c r="K416" s="75"/>
      <c r="L416" s="71"/>
      <c r="M416" s="71"/>
      <c r="N416" s="71"/>
      <c r="O416" s="71"/>
      <c r="P416" s="71"/>
      <c r="Q416" s="71"/>
      <c r="R416" s="186"/>
      <c r="S416" s="186"/>
      <c r="T416" s="186"/>
      <c r="U416" s="186"/>
      <c r="V416" s="186"/>
      <c r="W416" s="186"/>
      <c r="X416" s="186"/>
      <c r="Y416" s="186"/>
      <c r="Z416" s="186"/>
      <c r="AA416" s="186"/>
      <c r="AB416" s="186"/>
      <c r="AC416" s="186"/>
      <c r="AD416" s="186"/>
      <c r="AE416" s="186"/>
      <c r="AF416" s="186"/>
      <c r="AG416" s="186"/>
      <c r="AH416" s="186"/>
      <c r="AI416" s="186"/>
      <c r="AJ416" s="186"/>
      <c r="AK416" s="186"/>
      <c r="AL416" s="186"/>
      <c r="AM416" s="186"/>
      <c r="AN416" s="186"/>
      <c r="AO416" s="186"/>
      <c r="AP416" s="186"/>
      <c r="AQ416" s="186"/>
      <c r="AR416" s="186"/>
      <c r="AS416" s="186"/>
      <c r="AT416" s="186"/>
      <c r="AU416" s="186"/>
      <c r="AV416" s="186"/>
      <c r="AW416" s="186"/>
      <c r="AX416" s="186"/>
      <c r="AY416" s="186"/>
      <c r="AZ416" s="186"/>
      <c r="BA416" s="186"/>
      <c r="BB416" s="186"/>
      <c r="BC416" s="186"/>
      <c r="BD416" s="186"/>
      <c r="BE416" s="186"/>
      <c r="BF416" s="186"/>
      <c r="BG416" s="186"/>
      <c r="BH416" s="186"/>
      <c r="BI416" s="186"/>
      <c r="BJ416" s="186"/>
      <c r="BK416" s="186"/>
      <c r="BL416" s="186"/>
      <c r="BM416" s="186"/>
      <c r="BN416" s="186"/>
      <c r="BO416" s="186"/>
      <c r="BP416" s="186"/>
      <c r="BQ416" s="186"/>
      <c r="BR416" s="186"/>
      <c r="BS416" s="186"/>
      <c r="BT416" s="186"/>
      <c r="BU416" s="186"/>
      <c r="BV416" s="186"/>
      <c r="BW416" s="186"/>
      <c r="BX416" s="186"/>
      <c r="BY416" s="186"/>
      <c r="BZ416" s="186"/>
      <c r="CA416" s="186"/>
      <c r="CB416" s="186"/>
      <c r="CC416" s="186"/>
      <c r="CD416" s="186"/>
      <c r="CE416" s="186"/>
      <c r="CF416" s="186"/>
      <c r="CG416" s="186"/>
      <c r="CH416" s="186"/>
      <c r="CI416" s="186"/>
      <c r="CJ416" s="186"/>
      <c r="CK416" s="186"/>
      <c r="CL416" s="186"/>
      <c r="CM416" s="186"/>
      <c r="CN416" s="186"/>
      <c r="CO416" s="186"/>
      <c r="CP416" s="186"/>
      <c r="CQ416" s="186"/>
      <c r="CR416" s="186"/>
      <c r="CS416" s="186"/>
      <c r="CT416" s="186"/>
      <c r="CU416" s="186"/>
      <c r="CV416" s="186"/>
      <c r="CW416" s="186"/>
      <c r="CX416" s="186"/>
      <c r="CY416" s="186"/>
      <c r="CZ416" s="186"/>
      <c r="DA416" s="186"/>
      <c r="DB416" s="186"/>
      <c r="DC416" s="186"/>
      <c r="DD416" s="186"/>
      <c r="DE416" s="186"/>
      <c r="DF416" s="186"/>
      <c r="DG416" s="186"/>
      <c r="DH416" s="186"/>
      <c r="DI416" s="186"/>
      <c r="DJ416" s="186"/>
      <c r="DK416" s="186"/>
      <c r="DL416" s="186"/>
      <c r="DM416" s="186"/>
      <c r="DN416" s="186"/>
      <c r="DO416" s="186"/>
      <c r="DP416" s="186"/>
      <c r="DQ416" s="186"/>
      <c r="DR416" s="186"/>
      <c r="DS416" s="186"/>
      <c r="DT416" s="186"/>
      <c r="DU416" s="186"/>
      <c r="DV416" s="186"/>
      <c r="DW416" s="186"/>
      <c r="DX416" s="186"/>
      <c r="DY416" s="186"/>
      <c r="DZ416" s="186"/>
      <c r="EA416" s="186"/>
      <c r="EB416" s="186"/>
      <c r="EC416" s="186"/>
      <c r="ED416" s="186"/>
      <c r="EE416" s="186"/>
      <c r="EF416" s="186"/>
      <c r="EG416" s="186"/>
      <c r="EH416" s="186"/>
      <c r="EI416" s="186"/>
      <c r="EJ416" s="186"/>
      <c r="EK416" s="186"/>
      <c r="EL416" s="186"/>
      <c r="EM416" s="186"/>
      <c r="EN416" s="186"/>
      <c r="EO416" s="186"/>
      <c r="EP416" s="186"/>
      <c r="EQ416" s="186"/>
      <c r="ER416" s="186"/>
      <c r="ES416" s="186"/>
      <c r="ET416" s="186"/>
      <c r="EU416" s="186"/>
      <c r="EV416" s="186"/>
      <c r="EW416" s="186"/>
      <c r="EX416" s="186"/>
      <c r="EY416" s="186"/>
      <c r="EZ416" s="186"/>
      <c r="FA416" s="186"/>
      <c r="FB416" s="186"/>
      <c r="FC416" s="186"/>
      <c r="FD416" s="186"/>
      <c r="FE416" s="186"/>
      <c r="FF416" s="186"/>
      <c r="FG416" s="186"/>
      <c r="FH416" s="186"/>
      <c r="FI416" s="186"/>
      <c r="FJ416" s="186"/>
      <c r="FK416" s="186"/>
      <c r="FL416" s="186"/>
      <c r="FM416" s="186"/>
      <c r="FN416" s="186"/>
      <c r="FO416" s="186"/>
      <c r="FP416" s="186"/>
      <c r="FQ416" s="186"/>
      <c r="FR416" s="186"/>
      <c r="FS416" s="186"/>
      <c r="FT416" s="186"/>
      <c r="FU416" s="186"/>
      <c r="FV416" s="186"/>
      <c r="FW416" s="186"/>
      <c r="FX416" s="186"/>
      <c r="FY416" s="186"/>
      <c r="FZ416" s="186"/>
      <c r="GA416" s="186"/>
      <c r="GB416" s="186"/>
      <c r="GC416" s="186"/>
      <c r="GD416" s="186"/>
      <c r="GE416" s="186"/>
      <c r="GF416" s="186"/>
      <c r="GG416" s="186"/>
      <c r="GH416" s="186"/>
      <c r="GI416" s="186"/>
      <c r="GJ416" s="186"/>
      <c r="GK416" s="186"/>
      <c r="GL416" s="186"/>
      <c r="GM416" s="186"/>
      <c r="GN416" s="186"/>
      <c r="GO416" s="186"/>
      <c r="GP416" s="186"/>
      <c r="GQ416" s="186"/>
      <c r="GR416" s="186"/>
      <c r="GS416" s="186"/>
      <c r="GT416" s="186"/>
      <c r="GU416" s="186"/>
      <c r="GV416" s="186"/>
      <c r="GW416" s="186"/>
      <c r="GX416" s="186"/>
      <c r="GY416" s="186"/>
      <c r="GZ416" s="186"/>
      <c r="HA416" s="186"/>
      <c r="HB416" s="186"/>
      <c r="HC416" s="186"/>
      <c r="HD416" s="186"/>
      <c r="HE416" s="186"/>
      <c r="HF416" s="186"/>
      <c r="HG416" s="186"/>
      <c r="HH416" s="186"/>
      <c r="HI416" s="186"/>
      <c r="HJ416" s="186"/>
      <c r="HK416" s="186"/>
      <c r="HL416" s="186"/>
      <c r="HM416" s="186"/>
      <c r="HN416" s="186"/>
      <c r="HO416" s="186"/>
      <c r="HP416" s="186"/>
      <c r="HQ416" s="186"/>
      <c r="HR416" s="186"/>
      <c r="HS416" s="186"/>
      <c r="HT416" s="186"/>
      <c r="HU416" s="186"/>
      <c r="HV416" s="186"/>
      <c r="HW416" s="186"/>
      <c r="HX416" s="186"/>
      <c r="HY416" s="186"/>
      <c r="HZ416" s="186"/>
      <c r="IA416" s="186"/>
      <c r="IB416" s="186"/>
      <c r="IC416" s="186"/>
      <c r="ID416" s="186"/>
      <c r="IE416" s="186"/>
      <c r="IF416" s="186"/>
      <c r="IG416" s="186"/>
      <c r="IH416" s="186"/>
      <c r="II416" s="186"/>
      <c r="IJ416" s="186"/>
      <c r="IK416" s="186"/>
      <c r="IL416" s="186"/>
      <c r="IM416" s="186"/>
      <c r="IN416" s="186"/>
      <c r="IO416" s="186"/>
      <c r="IP416" s="186"/>
      <c r="IQ416" s="186"/>
      <c r="IR416" s="186"/>
      <c r="IS416" s="186"/>
      <c r="IT416" s="186"/>
      <c r="IU416" s="186"/>
      <c r="IV416" s="186"/>
    </row>
    <row r="417" spans="1:256" s="67" customFormat="1" ht="13.5">
      <c r="A417" s="87"/>
      <c r="B417" s="71"/>
      <c r="C417" s="71"/>
      <c r="D417" s="71"/>
      <c r="E417" s="71"/>
      <c r="F417" s="71"/>
      <c r="G417" s="71"/>
      <c r="H417" s="71"/>
      <c r="I417" s="71"/>
      <c r="J417" s="75"/>
      <c r="K417" s="75"/>
      <c r="L417" s="71"/>
      <c r="M417" s="71"/>
      <c r="N417" s="71"/>
      <c r="O417" s="71"/>
      <c r="P417" s="71"/>
      <c r="Q417" s="71"/>
      <c r="R417" s="186"/>
      <c r="S417" s="186"/>
      <c r="T417" s="186"/>
      <c r="U417" s="186"/>
      <c r="V417" s="186"/>
      <c r="W417" s="186"/>
      <c r="X417" s="186"/>
      <c r="Y417" s="186"/>
      <c r="Z417" s="186"/>
      <c r="AA417" s="186"/>
      <c r="AB417" s="186"/>
      <c r="AC417" s="186"/>
      <c r="AD417" s="186"/>
      <c r="AE417" s="186"/>
      <c r="AF417" s="186"/>
      <c r="AG417" s="186"/>
      <c r="AH417" s="186"/>
      <c r="AI417" s="186"/>
      <c r="AJ417" s="186"/>
      <c r="AK417" s="186"/>
      <c r="AL417" s="186"/>
      <c r="AM417" s="186"/>
      <c r="AN417" s="186"/>
      <c r="AO417" s="186"/>
      <c r="AP417" s="186"/>
      <c r="AQ417" s="186"/>
      <c r="AR417" s="186"/>
      <c r="AS417" s="186"/>
      <c r="AT417" s="186"/>
      <c r="AU417" s="186"/>
      <c r="AV417" s="186"/>
      <c r="AW417" s="186"/>
      <c r="AX417" s="186"/>
      <c r="AY417" s="186"/>
      <c r="AZ417" s="186"/>
      <c r="BA417" s="186"/>
      <c r="BB417" s="186"/>
      <c r="BC417" s="186"/>
      <c r="BD417" s="186"/>
      <c r="BE417" s="186"/>
      <c r="BF417" s="186"/>
      <c r="BG417" s="186"/>
      <c r="BH417" s="186"/>
      <c r="BI417" s="186"/>
      <c r="BJ417" s="186"/>
      <c r="BK417" s="186"/>
      <c r="BL417" s="186"/>
      <c r="BM417" s="186"/>
      <c r="BN417" s="186"/>
      <c r="BO417" s="186"/>
      <c r="BP417" s="186"/>
      <c r="BQ417" s="186"/>
      <c r="BR417" s="186"/>
      <c r="BS417" s="186"/>
      <c r="BT417" s="186"/>
      <c r="BU417" s="186"/>
      <c r="BV417" s="186"/>
      <c r="BW417" s="186"/>
      <c r="BX417" s="186"/>
      <c r="BY417" s="186"/>
      <c r="BZ417" s="186"/>
      <c r="CA417" s="186"/>
      <c r="CB417" s="186"/>
      <c r="CC417" s="186"/>
      <c r="CD417" s="186"/>
      <c r="CE417" s="186"/>
      <c r="CF417" s="186"/>
      <c r="CG417" s="186"/>
      <c r="CH417" s="186"/>
      <c r="CI417" s="186"/>
      <c r="CJ417" s="186"/>
      <c r="CK417" s="186"/>
      <c r="CL417" s="186"/>
      <c r="CM417" s="186"/>
      <c r="CN417" s="186"/>
      <c r="CO417" s="186"/>
      <c r="CP417" s="186"/>
      <c r="CQ417" s="186"/>
      <c r="CR417" s="186"/>
      <c r="CS417" s="186"/>
      <c r="CT417" s="186"/>
      <c r="CU417" s="186"/>
      <c r="CV417" s="186"/>
      <c r="CW417" s="186"/>
      <c r="CX417" s="186"/>
      <c r="CY417" s="186"/>
      <c r="CZ417" s="186"/>
      <c r="DA417" s="186"/>
      <c r="DB417" s="186"/>
      <c r="DC417" s="186"/>
      <c r="DD417" s="186"/>
      <c r="DE417" s="186"/>
      <c r="DF417" s="186"/>
      <c r="DG417" s="186"/>
      <c r="DH417" s="186"/>
      <c r="DI417" s="186"/>
      <c r="DJ417" s="186"/>
      <c r="DK417" s="186"/>
      <c r="DL417" s="186"/>
      <c r="DM417" s="186"/>
      <c r="DN417" s="186"/>
      <c r="DO417" s="186"/>
      <c r="DP417" s="186"/>
      <c r="DQ417" s="186"/>
      <c r="DR417" s="186"/>
      <c r="DS417" s="186"/>
      <c r="DT417" s="186"/>
      <c r="DU417" s="186"/>
      <c r="DV417" s="186"/>
      <c r="DW417" s="186"/>
      <c r="DX417" s="186"/>
      <c r="DY417" s="186"/>
      <c r="DZ417" s="186"/>
      <c r="EA417" s="186"/>
      <c r="EB417" s="186"/>
      <c r="EC417" s="186"/>
      <c r="ED417" s="186"/>
      <c r="EE417" s="186"/>
      <c r="EF417" s="186"/>
      <c r="EG417" s="186"/>
      <c r="EH417" s="186"/>
      <c r="EI417" s="186"/>
      <c r="EJ417" s="186"/>
      <c r="EK417" s="186"/>
      <c r="EL417" s="186"/>
      <c r="EM417" s="186"/>
      <c r="EN417" s="186"/>
      <c r="EO417" s="186"/>
      <c r="EP417" s="186"/>
      <c r="EQ417" s="186"/>
      <c r="ER417" s="186"/>
      <c r="ES417" s="186"/>
      <c r="ET417" s="186"/>
      <c r="EU417" s="186"/>
      <c r="EV417" s="186"/>
      <c r="EW417" s="186"/>
      <c r="EX417" s="186"/>
      <c r="EY417" s="186"/>
      <c r="EZ417" s="186"/>
      <c r="FA417" s="186"/>
      <c r="FB417" s="186"/>
      <c r="FC417" s="186"/>
      <c r="FD417" s="186"/>
      <c r="FE417" s="186"/>
      <c r="FF417" s="186"/>
      <c r="FG417" s="186"/>
      <c r="FH417" s="186"/>
      <c r="FI417" s="186"/>
      <c r="FJ417" s="186"/>
      <c r="FK417" s="186"/>
      <c r="FL417" s="186"/>
      <c r="FM417" s="186"/>
      <c r="FN417" s="186"/>
      <c r="FO417" s="186"/>
      <c r="FP417" s="186"/>
      <c r="FQ417" s="186"/>
      <c r="FR417" s="186"/>
      <c r="FS417" s="186"/>
      <c r="FT417" s="186"/>
      <c r="FU417" s="186"/>
      <c r="FV417" s="186"/>
      <c r="FW417" s="186"/>
      <c r="FX417" s="186"/>
      <c r="FY417" s="186"/>
      <c r="FZ417" s="186"/>
      <c r="GA417" s="186"/>
      <c r="GB417" s="186"/>
      <c r="GC417" s="186"/>
      <c r="GD417" s="186"/>
      <c r="GE417" s="186"/>
      <c r="GF417" s="186"/>
      <c r="GG417" s="186"/>
      <c r="GH417" s="186"/>
      <c r="GI417" s="186"/>
      <c r="GJ417" s="186"/>
      <c r="GK417" s="186"/>
      <c r="GL417" s="186"/>
      <c r="GM417" s="186"/>
      <c r="GN417" s="186"/>
      <c r="GO417" s="186"/>
      <c r="GP417" s="186"/>
      <c r="GQ417" s="186"/>
      <c r="GR417" s="186"/>
      <c r="GS417" s="186"/>
      <c r="GT417" s="186"/>
      <c r="GU417" s="186"/>
      <c r="GV417" s="186"/>
      <c r="GW417" s="186"/>
      <c r="GX417" s="186"/>
      <c r="GY417" s="186"/>
      <c r="GZ417" s="186"/>
      <c r="HA417" s="186"/>
      <c r="HB417" s="186"/>
      <c r="HC417" s="186"/>
      <c r="HD417" s="186"/>
      <c r="HE417" s="186"/>
      <c r="HF417" s="186"/>
      <c r="HG417" s="186"/>
      <c r="HH417" s="186"/>
      <c r="HI417" s="186"/>
      <c r="HJ417" s="186"/>
      <c r="HK417" s="186"/>
      <c r="HL417" s="186"/>
      <c r="HM417" s="186"/>
      <c r="HN417" s="186"/>
      <c r="HO417" s="186"/>
      <c r="HP417" s="186"/>
      <c r="HQ417" s="186"/>
      <c r="HR417" s="186"/>
      <c r="HS417" s="186"/>
      <c r="HT417" s="186"/>
      <c r="HU417" s="186"/>
      <c r="HV417" s="186"/>
      <c r="HW417" s="186"/>
      <c r="HX417" s="186"/>
      <c r="HY417" s="186"/>
      <c r="HZ417" s="186"/>
      <c r="IA417" s="186"/>
      <c r="IB417" s="186"/>
      <c r="IC417" s="186"/>
      <c r="ID417" s="186"/>
      <c r="IE417" s="186"/>
      <c r="IF417" s="186"/>
      <c r="IG417" s="186"/>
      <c r="IH417" s="186"/>
      <c r="II417" s="186"/>
      <c r="IJ417" s="186"/>
      <c r="IK417" s="186"/>
      <c r="IL417" s="186"/>
      <c r="IM417" s="186"/>
      <c r="IN417" s="186"/>
      <c r="IO417" s="186"/>
      <c r="IP417" s="186"/>
      <c r="IQ417" s="186"/>
      <c r="IR417" s="186"/>
      <c r="IS417" s="186"/>
      <c r="IT417" s="186"/>
      <c r="IU417" s="186"/>
      <c r="IV417" s="186"/>
    </row>
    <row r="418" spans="1:256" s="67" customFormat="1" ht="13.5">
      <c r="A418" s="87"/>
      <c r="B418" s="71"/>
      <c r="C418" s="71"/>
      <c r="D418" s="71"/>
      <c r="E418" s="71"/>
      <c r="F418" s="71"/>
      <c r="G418" s="71"/>
      <c r="H418" s="71"/>
      <c r="I418" s="71"/>
      <c r="J418" s="75"/>
      <c r="K418" s="75"/>
      <c r="L418" s="71"/>
      <c r="M418" s="71"/>
      <c r="N418" s="71"/>
      <c r="O418" s="71"/>
      <c r="P418" s="71"/>
      <c r="Q418" s="71"/>
      <c r="R418" s="186"/>
      <c r="S418" s="186"/>
      <c r="T418" s="186"/>
      <c r="U418" s="186"/>
      <c r="V418" s="186"/>
      <c r="W418" s="186"/>
      <c r="X418" s="186"/>
      <c r="Y418" s="186"/>
      <c r="Z418" s="186"/>
      <c r="AA418" s="186"/>
      <c r="AB418" s="186"/>
      <c r="AC418" s="186"/>
      <c r="AD418" s="186"/>
      <c r="AE418" s="186"/>
      <c r="AF418" s="186"/>
      <c r="AG418" s="186"/>
      <c r="AH418" s="186"/>
      <c r="AI418" s="186"/>
      <c r="AJ418" s="186"/>
      <c r="AK418" s="186"/>
      <c r="AL418" s="186"/>
      <c r="AM418" s="186"/>
      <c r="AN418" s="186"/>
      <c r="AO418" s="186"/>
      <c r="AP418" s="186"/>
      <c r="AQ418" s="186"/>
      <c r="AR418" s="186"/>
      <c r="AS418" s="186"/>
      <c r="AT418" s="186"/>
      <c r="AU418" s="186"/>
      <c r="AV418" s="186"/>
      <c r="AW418" s="186"/>
      <c r="AX418" s="186"/>
      <c r="AY418" s="186"/>
      <c r="AZ418" s="186"/>
      <c r="BA418" s="186"/>
      <c r="BB418" s="186"/>
      <c r="BC418" s="186"/>
      <c r="BD418" s="186"/>
      <c r="BE418" s="186"/>
      <c r="BF418" s="186"/>
      <c r="BG418" s="186"/>
      <c r="BH418" s="186"/>
      <c r="BI418" s="186"/>
      <c r="BJ418" s="186"/>
      <c r="BK418" s="186"/>
      <c r="BL418" s="186"/>
      <c r="BM418" s="186"/>
      <c r="BN418" s="186"/>
      <c r="BO418" s="186"/>
      <c r="BP418" s="186"/>
      <c r="BQ418" s="186"/>
      <c r="BR418" s="186"/>
      <c r="BS418" s="186"/>
      <c r="BT418" s="186"/>
      <c r="BU418" s="186"/>
      <c r="BV418" s="186"/>
      <c r="BW418" s="186"/>
      <c r="BX418" s="186"/>
      <c r="BY418" s="186"/>
      <c r="BZ418" s="186"/>
      <c r="CA418" s="186"/>
      <c r="CB418" s="186"/>
      <c r="CC418" s="186"/>
      <c r="CD418" s="186"/>
      <c r="CE418" s="186"/>
      <c r="CF418" s="186"/>
      <c r="CG418" s="186"/>
      <c r="CH418" s="186"/>
      <c r="CI418" s="186"/>
      <c r="CJ418" s="186"/>
      <c r="CK418" s="186"/>
      <c r="CL418" s="186"/>
      <c r="CM418" s="186"/>
      <c r="CN418" s="186"/>
      <c r="CO418" s="186"/>
      <c r="CP418" s="186"/>
      <c r="CQ418" s="186"/>
      <c r="CR418" s="186"/>
      <c r="CS418" s="186"/>
      <c r="CT418" s="186"/>
      <c r="CU418" s="186"/>
      <c r="CV418" s="186"/>
      <c r="CW418" s="186"/>
      <c r="CX418" s="186"/>
      <c r="CY418" s="186"/>
      <c r="CZ418" s="186"/>
      <c r="DA418" s="186"/>
      <c r="DB418" s="186"/>
      <c r="DC418" s="186"/>
      <c r="DD418" s="186"/>
      <c r="DE418" s="186"/>
      <c r="DF418" s="186"/>
      <c r="DG418" s="186"/>
      <c r="DH418" s="186"/>
      <c r="DI418" s="186"/>
      <c r="DJ418" s="186"/>
      <c r="DK418" s="186"/>
      <c r="DL418" s="186"/>
      <c r="DM418" s="186"/>
      <c r="DN418" s="186"/>
      <c r="DO418" s="186"/>
      <c r="DP418" s="186"/>
      <c r="DQ418" s="186"/>
      <c r="DR418" s="186"/>
      <c r="DS418" s="186"/>
      <c r="DT418" s="186"/>
      <c r="DU418" s="186"/>
      <c r="DV418" s="186"/>
      <c r="DW418" s="186"/>
      <c r="DX418" s="186"/>
      <c r="DY418" s="186"/>
      <c r="DZ418" s="186"/>
      <c r="EA418" s="186"/>
      <c r="EB418" s="186"/>
      <c r="EC418" s="186"/>
      <c r="ED418" s="186"/>
      <c r="EE418" s="186"/>
      <c r="EF418" s="186"/>
      <c r="EG418" s="186"/>
      <c r="EH418" s="186"/>
      <c r="EI418" s="186"/>
      <c r="EJ418" s="186"/>
      <c r="EK418" s="186"/>
      <c r="EL418" s="186"/>
      <c r="EM418" s="186"/>
      <c r="EN418" s="186"/>
      <c r="EO418" s="186"/>
      <c r="EP418" s="186"/>
      <c r="EQ418" s="186"/>
      <c r="ER418" s="186"/>
      <c r="ES418" s="186"/>
      <c r="ET418" s="186"/>
      <c r="EU418" s="186"/>
      <c r="EV418" s="186"/>
      <c r="EW418" s="186"/>
      <c r="EX418" s="186"/>
      <c r="EY418" s="186"/>
      <c r="EZ418" s="186"/>
      <c r="FA418" s="186"/>
      <c r="FB418" s="186"/>
      <c r="FC418" s="186"/>
      <c r="FD418" s="186"/>
      <c r="FE418" s="186"/>
      <c r="FF418" s="186"/>
      <c r="FG418" s="186"/>
      <c r="FH418" s="186"/>
      <c r="FI418" s="186"/>
      <c r="FJ418" s="186"/>
      <c r="FK418" s="186"/>
      <c r="FL418" s="186"/>
      <c r="FM418" s="186"/>
      <c r="FN418" s="186"/>
      <c r="FO418" s="186"/>
      <c r="FP418" s="186"/>
      <c r="FQ418" s="186"/>
      <c r="FR418" s="186"/>
      <c r="FS418" s="186"/>
      <c r="FT418" s="186"/>
      <c r="FU418" s="186"/>
      <c r="FV418" s="186"/>
      <c r="FW418" s="186"/>
      <c r="FX418" s="186"/>
      <c r="FY418" s="186"/>
      <c r="FZ418" s="186"/>
      <c r="GA418" s="186"/>
      <c r="GB418" s="186"/>
      <c r="GC418" s="186"/>
      <c r="GD418" s="186"/>
      <c r="GE418" s="186"/>
      <c r="GF418" s="186"/>
      <c r="GG418" s="186"/>
      <c r="GH418" s="186"/>
      <c r="GI418" s="186"/>
      <c r="GJ418" s="186"/>
      <c r="GK418" s="186"/>
      <c r="GL418" s="186"/>
      <c r="GM418" s="186"/>
      <c r="GN418" s="186"/>
      <c r="GO418" s="186"/>
      <c r="GP418" s="186"/>
      <c r="GQ418" s="186"/>
      <c r="GR418" s="186"/>
      <c r="GS418" s="186"/>
      <c r="GT418" s="186"/>
      <c r="GU418" s="186"/>
      <c r="GV418" s="186"/>
      <c r="GW418" s="186"/>
      <c r="GX418" s="186"/>
      <c r="GY418" s="186"/>
      <c r="GZ418" s="186"/>
      <c r="HA418" s="186"/>
      <c r="HB418" s="186"/>
      <c r="HC418" s="186"/>
      <c r="HD418" s="186"/>
      <c r="HE418" s="186"/>
      <c r="HF418" s="186"/>
      <c r="HG418" s="186"/>
      <c r="HH418" s="186"/>
      <c r="HI418" s="186"/>
      <c r="HJ418" s="186"/>
      <c r="HK418" s="186"/>
      <c r="HL418" s="186"/>
      <c r="HM418" s="186"/>
      <c r="HN418" s="186"/>
      <c r="HO418" s="186"/>
      <c r="HP418" s="186"/>
      <c r="HQ418" s="186"/>
      <c r="HR418" s="186"/>
      <c r="HS418" s="186"/>
      <c r="HT418" s="186"/>
      <c r="HU418" s="186"/>
      <c r="HV418" s="186"/>
      <c r="HW418" s="186"/>
      <c r="HX418" s="186"/>
      <c r="HY418" s="186"/>
      <c r="HZ418" s="186"/>
      <c r="IA418" s="186"/>
      <c r="IB418" s="186"/>
      <c r="IC418" s="186"/>
      <c r="ID418" s="186"/>
      <c r="IE418" s="186"/>
      <c r="IF418" s="186"/>
      <c r="IG418" s="186"/>
      <c r="IH418" s="186"/>
      <c r="II418" s="186"/>
      <c r="IJ418" s="186"/>
      <c r="IK418" s="186"/>
      <c r="IL418" s="186"/>
      <c r="IM418" s="186"/>
      <c r="IN418" s="186"/>
      <c r="IO418" s="186"/>
      <c r="IP418" s="186"/>
      <c r="IQ418" s="186"/>
      <c r="IR418" s="186"/>
      <c r="IS418" s="186"/>
      <c r="IT418" s="186"/>
      <c r="IU418" s="186"/>
      <c r="IV418" s="186"/>
    </row>
    <row r="419" spans="1:256" s="67" customFormat="1" ht="13.5">
      <c r="A419" s="87"/>
      <c r="B419" s="71"/>
      <c r="C419" s="71"/>
      <c r="D419" s="71"/>
      <c r="E419" s="71"/>
      <c r="F419" s="71"/>
      <c r="G419" s="71"/>
      <c r="H419" s="71"/>
      <c r="I419" s="71"/>
      <c r="J419" s="75"/>
      <c r="K419" s="75"/>
      <c r="L419" s="71"/>
      <c r="M419" s="71"/>
      <c r="N419" s="71"/>
      <c r="O419" s="71"/>
      <c r="P419" s="71"/>
      <c r="Q419" s="71"/>
      <c r="R419" s="186"/>
      <c r="S419" s="186"/>
      <c r="T419" s="186"/>
      <c r="U419" s="186"/>
      <c r="V419" s="186"/>
      <c r="W419" s="186"/>
      <c r="X419" s="186"/>
      <c r="Y419" s="186"/>
      <c r="Z419" s="186"/>
      <c r="AA419" s="186"/>
      <c r="AB419" s="186"/>
      <c r="AC419" s="186"/>
      <c r="AD419" s="186"/>
      <c r="AE419" s="186"/>
      <c r="AF419" s="186"/>
      <c r="AG419" s="186"/>
      <c r="AH419" s="186"/>
      <c r="AI419" s="186"/>
      <c r="AJ419" s="186"/>
      <c r="AK419" s="186"/>
      <c r="AL419" s="186"/>
      <c r="AM419" s="186"/>
      <c r="AN419" s="186"/>
      <c r="AO419" s="186"/>
      <c r="AP419" s="186"/>
      <c r="AQ419" s="186"/>
      <c r="AR419" s="186"/>
      <c r="AS419" s="186"/>
      <c r="AT419" s="186"/>
      <c r="AU419" s="186"/>
      <c r="AV419" s="186"/>
      <c r="AW419" s="186"/>
      <c r="AX419" s="186"/>
      <c r="AY419" s="186"/>
      <c r="AZ419" s="186"/>
      <c r="BA419" s="186"/>
      <c r="BB419" s="186"/>
      <c r="BC419" s="186"/>
      <c r="BD419" s="186"/>
      <c r="BE419" s="186"/>
      <c r="BF419" s="186"/>
      <c r="BG419" s="186"/>
      <c r="BH419" s="186"/>
      <c r="BI419" s="186"/>
      <c r="BJ419" s="186"/>
      <c r="BK419" s="186"/>
      <c r="BL419" s="186"/>
      <c r="BM419" s="186"/>
      <c r="BN419" s="186"/>
      <c r="BO419" s="186"/>
      <c r="BP419" s="186"/>
      <c r="BQ419" s="186"/>
      <c r="BR419" s="186"/>
      <c r="BS419" s="186"/>
      <c r="BT419" s="186"/>
      <c r="BU419" s="186"/>
      <c r="BV419" s="186"/>
      <c r="BW419" s="186"/>
      <c r="BX419" s="186"/>
      <c r="BY419" s="186"/>
      <c r="BZ419" s="186"/>
      <c r="CA419" s="186"/>
      <c r="CB419" s="186"/>
      <c r="CC419" s="186"/>
      <c r="CD419" s="186"/>
      <c r="CE419" s="186"/>
      <c r="CF419" s="186"/>
      <c r="CG419" s="186"/>
      <c r="CH419" s="186"/>
      <c r="CI419" s="186"/>
      <c r="CJ419" s="186"/>
      <c r="CK419" s="186"/>
      <c r="CL419" s="186"/>
      <c r="CM419" s="186"/>
      <c r="CN419" s="186"/>
      <c r="CO419" s="186"/>
      <c r="CP419" s="186"/>
      <c r="CQ419" s="186"/>
      <c r="CR419" s="186"/>
      <c r="CS419" s="186"/>
      <c r="CT419" s="186"/>
      <c r="CU419" s="186"/>
      <c r="CV419" s="186"/>
      <c r="CW419" s="186"/>
      <c r="CX419" s="186"/>
      <c r="CY419" s="186"/>
      <c r="CZ419" s="186"/>
      <c r="DA419" s="186"/>
      <c r="DB419" s="186"/>
      <c r="DC419" s="186"/>
      <c r="DD419" s="186"/>
      <c r="DE419" s="186"/>
      <c r="DF419" s="186"/>
      <c r="DG419" s="186"/>
      <c r="DH419" s="186"/>
      <c r="DI419" s="186"/>
      <c r="DJ419" s="186"/>
      <c r="DK419" s="186"/>
      <c r="DL419" s="186"/>
      <c r="DM419" s="186"/>
      <c r="DN419" s="186"/>
      <c r="DO419" s="186"/>
      <c r="DP419" s="186"/>
      <c r="DQ419" s="186"/>
      <c r="DR419" s="186"/>
      <c r="DS419" s="186"/>
      <c r="DT419" s="186"/>
      <c r="DU419" s="186"/>
      <c r="DV419" s="186"/>
      <c r="DW419" s="186"/>
      <c r="DX419" s="186"/>
      <c r="DY419" s="186"/>
      <c r="DZ419" s="186"/>
      <c r="EA419" s="186"/>
      <c r="EB419" s="186"/>
      <c r="EC419" s="186"/>
      <c r="ED419" s="186"/>
      <c r="EE419" s="186"/>
      <c r="EF419" s="186"/>
      <c r="EG419" s="186"/>
      <c r="EH419" s="186"/>
      <c r="EI419" s="186"/>
      <c r="EJ419" s="186"/>
      <c r="EK419" s="186"/>
      <c r="EL419" s="186"/>
      <c r="EM419" s="186"/>
      <c r="EN419" s="186"/>
      <c r="EO419" s="186"/>
      <c r="EP419" s="186"/>
      <c r="EQ419" s="186"/>
      <c r="ER419" s="186"/>
      <c r="ES419" s="186"/>
      <c r="ET419" s="186"/>
      <c r="EU419" s="186"/>
      <c r="EV419" s="186"/>
      <c r="EW419" s="186"/>
      <c r="EX419" s="186"/>
      <c r="EY419" s="186"/>
      <c r="EZ419" s="186"/>
      <c r="FA419" s="186"/>
      <c r="FB419" s="186"/>
      <c r="FC419" s="186"/>
      <c r="FD419" s="186"/>
      <c r="FE419" s="186"/>
      <c r="FF419" s="186"/>
      <c r="FG419" s="186"/>
      <c r="FH419" s="186"/>
      <c r="FI419" s="186"/>
      <c r="FJ419" s="186"/>
      <c r="FK419" s="186"/>
      <c r="FL419" s="186"/>
      <c r="FM419" s="186"/>
      <c r="FN419" s="186"/>
      <c r="FO419" s="186"/>
      <c r="FP419" s="186"/>
      <c r="FQ419" s="186"/>
      <c r="FR419" s="186"/>
      <c r="FS419" s="186"/>
      <c r="FT419" s="186"/>
      <c r="FU419" s="186"/>
      <c r="FV419" s="186"/>
      <c r="FW419" s="186"/>
      <c r="FX419" s="186"/>
      <c r="FY419" s="186"/>
      <c r="FZ419" s="186"/>
      <c r="GA419" s="186"/>
      <c r="GB419" s="186"/>
      <c r="GC419" s="186"/>
      <c r="GD419" s="186"/>
      <c r="GE419" s="186"/>
      <c r="GF419" s="186"/>
      <c r="GG419" s="186"/>
      <c r="GH419" s="186"/>
      <c r="GI419" s="186"/>
      <c r="GJ419" s="186"/>
      <c r="GK419" s="186"/>
      <c r="GL419" s="186"/>
      <c r="GM419" s="186"/>
      <c r="GN419" s="186"/>
      <c r="GO419" s="186"/>
      <c r="GP419" s="186"/>
      <c r="GQ419" s="186"/>
      <c r="GR419" s="186"/>
      <c r="GS419" s="186"/>
      <c r="GT419" s="186"/>
      <c r="GU419" s="186"/>
      <c r="GV419" s="186"/>
      <c r="GW419" s="186"/>
      <c r="GX419" s="186"/>
      <c r="GY419" s="186"/>
      <c r="GZ419" s="186"/>
      <c r="HA419" s="186"/>
      <c r="HB419" s="186"/>
      <c r="HC419" s="186"/>
      <c r="HD419" s="186"/>
      <c r="HE419" s="186"/>
      <c r="HF419" s="186"/>
      <c r="HG419" s="186"/>
      <c r="HH419" s="186"/>
      <c r="HI419" s="186"/>
      <c r="HJ419" s="186"/>
      <c r="HK419" s="186"/>
      <c r="HL419" s="186"/>
      <c r="HM419" s="186"/>
      <c r="HN419" s="186"/>
      <c r="HO419" s="186"/>
      <c r="HP419" s="186"/>
      <c r="HQ419" s="186"/>
      <c r="HR419" s="186"/>
      <c r="HS419" s="186"/>
      <c r="HT419" s="186"/>
      <c r="HU419" s="186"/>
      <c r="HV419" s="186"/>
      <c r="HW419" s="186"/>
      <c r="HX419" s="186"/>
      <c r="HY419" s="186"/>
      <c r="HZ419" s="186"/>
      <c r="IA419" s="186"/>
      <c r="IB419" s="186"/>
      <c r="IC419" s="186"/>
      <c r="ID419" s="186"/>
      <c r="IE419" s="186"/>
      <c r="IF419" s="186"/>
      <c r="IG419" s="186"/>
      <c r="IH419" s="186"/>
      <c r="II419" s="186"/>
      <c r="IJ419" s="186"/>
      <c r="IK419" s="186"/>
      <c r="IL419" s="186"/>
      <c r="IM419" s="186"/>
      <c r="IN419" s="186"/>
      <c r="IO419" s="186"/>
      <c r="IP419" s="186"/>
      <c r="IQ419" s="186"/>
      <c r="IR419" s="186"/>
      <c r="IS419" s="186"/>
      <c r="IT419" s="186"/>
      <c r="IU419" s="186"/>
      <c r="IV419" s="186"/>
    </row>
    <row r="420" spans="1:256" s="67" customFormat="1" ht="13.5">
      <c r="A420" s="87"/>
      <c r="B420" s="71"/>
      <c r="C420" s="71"/>
      <c r="D420" s="71"/>
      <c r="E420" s="71"/>
      <c r="F420" s="71"/>
      <c r="G420" s="71"/>
      <c r="H420" s="71"/>
      <c r="I420" s="71"/>
      <c r="J420" s="75"/>
      <c r="K420" s="75"/>
      <c r="L420" s="71"/>
      <c r="M420" s="71"/>
      <c r="N420" s="71"/>
      <c r="O420" s="71"/>
      <c r="P420" s="71"/>
      <c r="Q420" s="71"/>
      <c r="R420" s="186"/>
      <c r="S420" s="186"/>
      <c r="T420" s="186"/>
      <c r="U420" s="186"/>
      <c r="V420" s="186"/>
      <c r="W420" s="186"/>
      <c r="X420" s="186"/>
      <c r="Y420" s="186"/>
      <c r="Z420" s="186"/>
      <c r="AA420" s="186"/>
      <c r="AB420" s="186"/>
      <c r="AC420" s="186"/>
      <c r="AD420" s="186"/>
      <c r="AE420" s="186"/>
      <c r="AF420" s="186"/>
      <c r="AG420" s="186"/>
      <c r="AH420" s="186"/>
      <c r="AI420" s="186"/>
      <c r="AJ420" s="186"/>
      <c r="AK420" s="186"/>
      <c r="AL420" s="186"/>
      <c r="AM420" s="186"/>
      <c r="AN420" s="186"/>
      <c r="AO420" s="186"/>
      <c r="AP420" s="186"/>
      <c r="AQ420" s="186"/>
      <c r="AR420" s="186"/>
      <c r="AS420" s="186"/>
      <c r="AT420" s="186"/>
      <c r="AU420" s="186"/>
      <c r="AV420" s="186"/>
      <c r="AW420" s="186"/>
      <c r="AX420" s="186"/>
      <c r="AY420" s="186"/>
      <c r="AZ420" s="186"/>
      <c r="BA420" s="186"/>
      <c r="BB420" s="186"/>
      <c r="BC420" s="186"/>
      <c r="BD420" s="186"/>
      <c r="BE420" s="186"/>
      <c r="BF420" s="186"/>
      <c r="BG420" s="186"/>
      <c r="BH420" s="186"/>
      <c r="BI420" s="186"/>
      <c r="BJ420" s="186"/>
      <c r="BK420" s="186"/>
      <c r="BL420" s="186"/>
      <c r="BM420" s="186"/>
      <c r="BN420" s="186"/>
      <c r="BO420" s="186"/>
      <c r="BP420" s="186"/>
      <c r="BQ420" s="186"/>
      <c r="BR420" s="186"/>
      <c r="BS420" s="186"/>
      <c r="BT420" s="186"/>
      <c r="BU420" s="186"/>
      <c r="BV420" s="186"/>
      <c r="BW420" s="186"/>
      <c r="BX420" s="186"/>
      <c r="BY420" s="186"/>
      <c r="BZ420" s="186"/>
      <c r="CA420" s="186"/>
      <c r="CB420" s="186"/>
      <c r="CC420" s="186"/>
      <c r="CD420" s="186"/>
      <c r="CE420" s="186"/>
      <c r="CF420" s="186"/>
      <c r="CG420" s="186"/>
      <c r="CH420" s="186"/>
      <c r="CI420" s="186"/>
      <c r="CJ420" s="186"/>
      <c r="CK420" s="186"/>
      <c r="CL420" s="186"/>
      <c r="CM420" s="186"/>
      <c r="CN420" s="186"/>
      <c r="CO420" s="186"/>
      <c r="CP420" s="186"/>
      <c r="CQ420" s="186"/>
      <c r="CR420" s="186"/>
      <c r="CS420" s="186"/>
      <c r="CT420" s="186"/>
      <c r="CU420" s="186"/>
      <c r="CV420" s="186"/>
      <c r="CW420" s="186"/>
      <c r="CX420" s="186"/>
      <c r="CY420" s="186"/>
      <c r="CZ420" s="186"/>
      <c r="DA420" s="186"/>
      <c r="DB420" s="186"/>
      <c r="DC420" s="186"/>
      <c r="DD420" s="186"/>
      <c r="DE420" s="186"/>
      <c r="DF420" s="186"/>
      <c r="DG420" s="186"/>
      <c r="DH420" s="186"/>
      <c r="DI420" s="186"/>
      <c r="DJ420" s="186"/>
      <c r="DK420" s="186"/>
      <c r="DL420" s="186"/>
      <c r="DM420" s="186"/>
      <c r="DN420" s="186"/>
      <c r="DO420" s="186"/>
      <c r="DP420" s="186"/>
      <c r="DQ420" s="186"/>
      <c r="DR420" s="186"/>
      <c r="DS420" s="186"/>
      <c r="DT420" s="186"/>
      <c r="DU420" s="186"/>
      <c r="DV420" s="186"/>
      <c r="DW420" s="186"/>
      <c r="DX420" s="186"/>
      <c r="DY420" s="186"/>
      <c r="DZ420" s="186"/>
      <c r="EA420" s="186"/>
      <c r="EB420" s="186"/>
      <c r="EC420" s="186"/>
      <c r="ED420" s="186"/>
      <c r="EE420" s="186"/>
      <c r="EF420" s="186"/>
      <c r="EG420" s="186"/>
      <c r="EH420" s="186"/>
      <c r="EI420" s="186"/>
      <c r="EJ420" s="186"/>
      <c r="EK420" s="186"/>
      <c r="EL420" s="186"/>
      <c r="EM420" s="186"/>
      <c r="EN420" s="186"/>
      <c r="EO420" s="186"/>
      <c r="EP420" s="186"/>
      <c r="EQ420" s="186"/>
      <c r="ER420" s="186"/>
      <c r="ES420" s="186"/>
      <c r="ET420" s="186"/>
      <c r="EU420" s="186"/>
      <c r="EV420" s="186"/>
      <c r="EW420" s="186"/>
      <c r="EX420" s="186"/>
      <c r="EY420" s="186"/>
      <c r="EZ420" s="186"/>
      <c r="FA420" s="186"/>
      <c r="FB420" s="186"/>
      <c r="FC420" s="186"/>
      <c r="FD420" s="186"/>
      <c r="FE420" s="186"/>
      <c r="FF420" s="186"/>
      <c r="FG420" s="186"/>
      <c r="FH420" s="186"/>
      <c r="FI420" s="186"/>
      <c r="FJ420" s="186"/>
      <c r="FK420" s="186"/>
      <c r="FL420" s="186"/>
      <c r="FM420" s="186"/>
      <c r="FN420" s="186"/>
      <c r="FO420" s="186"/>
      <c r="FP420" s="186"/>
      <c r="FQ420" s="186"/>
      <c r="FR420" s="186"/>
      <c r="FS420" s="186"/>
      <c r="FT420" s="186"/>
      <c r="FU420" s="186"/>
      <c r="FV420" s="186"/>
      <c r="FW420" s="186"/>
      <c r="FX420" s="186"/>
      <c r="FY420" s="186"/>
      <c r="FZ420" s="186"/>
      <c r="GA420" s="186"/>
      <c r="GB420" s="186"/>
      <c r="GC420" s="186"/>
      <c r="GD420" s="186"/>
      <c r="GE420" s="186"/>
      <c r="GF420" s="186"/>
      <c r="GG420" s="186"/>
      <c r="GH420" s="186"/>
      <c r="GI420" s="186"/>
      <c r="GJ420" s="186"/>
      <c r="GK420" s="186"/>
      <c r="GL420" s="186"/>
      <c r="GM420" s="186"/>
      <c r="GN420" s="186"/>
      <c r="GO420" s="186"/>
      <c r="GP420" s="186"/>
      <c r="GQ420" s="186"/>
      <c r="GR420" s="186"/>
      <c r="GS420" s="186"/>
      <c r="GT420" s="186"/>
      <c r="GU420" s="186"/>
      <c r="GV420" s="186"/>
      <c r="GW420" s="186"/>
      <c r="GX420" s="186"/>
      <c r="GY420" s="186"/>
      <c r="GZ420" s="186"/>
      <c r="HA420" s="186"/>
      <c r="HB420" s="186"/>
      <c r="HC420" s="186"/>
      <c r="HD420" s="186"/>
      <c r="HE420" s="186"/>
      <c r="HF420" s="186"/>
      <c r="HG420" s="186"/>
      <c r="HH420" s="186"/>
      <c r="HI420" s="186"/>
      <c r="HJ420" s="186"/>
      <c r="HK420" s="186"/>
      <c r="HL420" s="186"/>
      <c r="HM420" s="186"/>
      <c r="HN420" s="186"/>
      <c r="HO420" s="186"/>
      <c r="HP420" s="186"/>
      <c r="HQ420" s="186"/>
      <c r="HR420" s="186"/>
      <c r="HS420" s="186"/>
      <c r="HT420" s="186"/>
      <c r="HU420" s="186"/>
      <c r="HV420" s="186"/>
      <c r="HW420" s="186"/>
      <c r="HX420" s="186"/>
      <c r="HY420" s="186"/>
      <c r="HZ420" s="186"/>
      <c r="IA420" s="186"/>
      <c r="IB420" s="186"/>
      <c r="IC420" s="186"/>
      <c r="ID420" s="186"/>
      <c r="IE420" s="186"/>
      <c r="IF420" s="186"/>
      <c r="IG420" s="186"/>
      <c r="IH420" s="186"/>
      <c r="II420" s="186"/>
      <c r="IJ420" s="186"/>
      <c r="IK420" s="186"/>
      <c r="IL420" s="186"/>
      <c r="IM420" s="186"/>
      <c r="IN420" s="186"/>
      <c r="IO420" s="186"/>
      <c r="IP420" s="186"/>
      <c r="IQ420" s="186"/>
      <c r="IR420" s="186"/>
      <c r="IS420" s="186"/>
      <c r="IT420" s="186"/>
      <c r="IU420" s="186"/>
      <c r="IV420" s="186"/>
    </row>
    <row r="421" spans="1:256" s="67" customFormat="1" ht="13.5">
      <c r="A421" s="87"/>
      <c r="B421" s="71"/>
      <c r="C421" s="71"/>
      <c r="D421" s="71"/>
      <c r="E421" s="71"/>
      <c r="F421" s="71"/>
      <c r="G421" s="71"/>
      <c r="H421" s="71"/>
      <c r="I421" s="71"/>
      <c r="J421" s="75"/>
      <c r="K421" s="75"/>
      <c r="L421" s="71"/>
      <c r="M421" s="71"/>
      <c r="N421" s="71"/>
      <c r="O421" s="71"/>
      <c r="P421" s="71"/>
      <c r="Q421" s="71"/>
      <c r="R421" s="186"/>
      <c r="S421" s="186"/>
      <c r="T421" s="186"/>
      <c r="U421" s="186"/>
      <c r="V421" s="186"/>
      <c r="W421" s="186"/>
      <c r="X421" s="186"/>
      <c r="Y421" s="186"/>
      <c r="Z421" s="186"/>
      <c r="AA421" s="186"/>
      <c r="AB421" s="186"/>
      <c r="AC421" s="186"/>
      <c r="AD421" s="186"/>
      <c r="AE421" s="186"/>
      <c r="AF421" s="186"/>
      <c r="AG421" s="186"/>
      <c r="AH421" s="186"/>
      <c r="AI421" s="186"/>
      <c r="AJ421" s="186"/>
      <c r="AK421" s="186"/>
      <c r="AL421" s="186"/>
      <c r="AM421" s="186"/>
      <c r="AN421" s="186"/>
      <c r="AO421" s="186"/>
      <c r="AP421" s="186"/>
      <c r="AQ421" s="186"/>
      <c r="AR421" s="186"/>
      <c r="AS421" s="186"/>
      <c r="AT421" s="186"/>
      <c r="AU421" s="186"/>
      <c r="AV421" s="186"/>
      <c r="AW421" s="186"/>
      <c r="AX421" s="186"/>
      <c r="AY421" s="186"/>
      <c r="AZ421" s="186"/>
      <c r="BA421" s="186"/>
      <c r="BB421" s="186"/>
      <c r="BC421" s="186"/>
      <c r="BD421" s="186"/>
      <c r="BE421" s="186"/>
      <c r="BF421" s="186"/>
      <c r="BG421" s="186"/>
      <c r="BH421" s="186"/>
      <c r="BI421" s="186"/>
      <c r="BJ421" s="186"/>
      <c r="BK421" s="186"/>
      <c r="BL421" s="186"/>
      <c r="BM421" s="186"/>
      <c r="BN421" s="186"/>
      <c r="BO421" s="186"/>
      <c r="BP421" s="186"/>
      <c r="BQ421" s="186"/>
      <c r="BR421" s="186"/>
      <c r="BS421" s="186"/>
      <c r="BT421" s="186"/>
      <c r="BU421" s="186"/>
      <c r="BV421" s="186"/>
      <c r="BW421" s="186"/>
      <c r="BX421" s="186"/>
      <c r="BY421" s="186"/>
      <c r="BZ421" s="186"/>
      <c r="CA421" s="186"/>
      <c r="CB421" s="186"/>
      <c r="CC421" s="186"/>
      <c r="CD421" s="186"/>
      <c r="CE421" s="186"/>
      <c r="CF421" s="186"/>
      <c r="CG421" s="186"/>
      <c r="CH421" s="186"/>
      <c r="CI421" s="186"/>
      <c r="CJ421" s="186"/>
      <c r="CK421" s="186"/>
      <c r="CL421" s="186"/>
      <c r="CM421" s="186"/>
      <c r="CN421" s="186"/>
      <c r="CO421" s="186"/>
      <c r="CP421" s="186"/>
      <c r="CQ421" s="186"/>
      <c r="CR421" s="186"/>
      <c r="CS421" s="186"/>
      <c r="CT421" s="186"/>
      <c r="CU421" s="186"/>
      <c r="CV421" s="186"/>
      <c r="CW421" s="186"/>
      <c r="CX421" s="186"/>
      <c r="CY421" s="186"/>
      <c r="CZ421" s="186"/>
      <c r="DA421" s="186"/>
      <c r="DB421" s="186"/>
      <c r="DC421" s="186"/>
      <c r="DD421" s="186"/>
      <c r="DE421" s="186"/>
      <c r="DF421" s="186"/>
      <c r="DG421" s="186"/>
      <c r="DH421" s="186"/>
      <c r="DI421" s="186"/>
      <c r="DJ421" s="186"/>
      <c r="DK421" s="186"/>
      <c r="DL421" s="186"/>
      <c r="DM421" s="186"/>
      <c r="DN421" s="186"/>
      <c r="DO421" s="186"/>
      <c r="DP421" s="186"/>
      <c r="DQ421" s="186"/>
      <c r="DR421" s="186"/>
      <c r="DS421" s="186"/>
      <c r="DT421" s="186"/>
      <c r="DU421" s="186"/>
      <c r="DV421" s="186"/>
      <c r="DW421" s="186"/>
      <c r="DX421" s="186"/>
      <c r="DY421" s="186"/>
      <c r="DZ421" s="186"/>
      <c r="EA421" s="186"/>
      <c r="EB421" s="186"/>
      <c r="EC421" s="186"/>
      <c r="ED421" s="186"/>
      <c r="EE421" s="186"/>
      <c r="EF421" s="186"/>
      <c r="EG421" s="186"/>
      <c r="EH421" s="186"/>
      <c r="EI421" s="186"/>
      <c r="EJ421" s="186"/>
      <c r="EK421" s="186"/>
      <c r="EL421" s="186"/>
      <c r="EM421" s="186"/>
      <c r="EN421" s="186"/>
      <c r="EO421" s="186"/>
      <c r="EP421" s="186"/>
      <c r="EQ421" s="186"/>
      <c r="ER421" s="186"/>
      <c r="ES421" s="186"/>
      <c r="ET421" s="186"/>
      <c r="EU421" s="186"/>
      <c r="EV421" s="186"/>
      <c r="EW421" s="186"/>
      <c r="EX421" s="186"/>
      <c r="EY421" s="186"/>
      <c r="EZ421" s="186"/>
      <c r="FA421" s="186"/>
      <c r="FB421" s="186"/>
      <c r="FC421" s="186"/>
      <c r="FD421" s="186"/>
      <c r="FE421" s="186"/>
      <c r="FF421" s="186"/>
      <c r="FG421" s="186"/>
      <c r="FH421" s="186"/>
      <c r="FI421" s="186"/>
      <c r="FJ421" s="186"/>
      <c r="FK421" s="186"/>
      <c r="FL421" s="186"/>
      <c r="FM421" s="186"/>
      <c r="FN421" s="186"/>
      <c r="FO421" s="186"/>
      <c r="FP421" s="186"/>
      <c r="FQ421" s="186"/>
      <c r="FR421" s="186"/>
      <c r="FS421" s="186"/>
      <c r="FT421" s="186"/>
      <c r="FU421" s="186"/>
      <c r="FV421" s="186"/>
      <c r="FW421" s="186"/>
      <c r="FX421" s="186"/>
      <c r="FY421" s="186"/>
      <c r="FZ421" s="186"/>
      <c r="GA421" s="186"/>
      <c r="GB421" s="186"/>
      <c r="GC421" s="186"/>
      <c r="GD421" s="186"/>
      <c r="GE421" s="186"/>
      <c r="GF421" s="186"/>
      <c r="GG421" s="186"/>
      <c r="GH421" s="186"/>
      <c r="GI421" s="186"/>
      <c r="GJ421" s="186"/>
      <c r="GK421" s="186"/>
      <c r="GL421" s="186"/>
      <c r="GM421" s="186"/>
      <c r="GN421" s="186"/>
      <c r="GO421" s="186"/>
      <c r="GP421" s="186"/>
      <c r="GQ421" s="186"/>
      <c r="GR421" s="186"/>
      <c r="GS421" s="186"/>
      <c r="GT421" s="186"/>
      <c r="GU421" s="186"/>
      <c r="GV421" s="186"/>
      <c r="GW421" s="186"/>
      <c r="GX421" s="186"/>
      <c r="GY421" s="186"/>
      <c r="GZ421" s="186"/>
      <c r="HA421" s="186"/>
      <c r="HB421" s="186"/>
      <c r="HC421" s="186"/>
      <c r="HD421" s="186"/>
      <c r="HE421" s="186"/>
      <c r="HF421" s="186"/>
      <c r="HG421" s="186"/>
      <c r="HH421" s="186"/>
      <c r="HI421" s="186"/>
      <c r="HJ421" s="186"/>
      <c r="HK421" s="186"/>
      <c r="HL421" s="186"/>
      <c r="HM421" s="186"/>
      <c r="HN421" s="186"/>
      <c r="HO421" s="186"/>
      <c r="HP421" s="186"/>
      <c r="HQ421" s="186"/>
      <c r="HR421" s="186"/>
      <c r="HS421" s="186"/>
      <c r="HT421" s="186"/>
      <c r="HU421" s="186"/>
      <c r="HV421" s="186"/>
      <c r="HW421" s="186"/>
      <c r="HX421" s="186"/>
      <c r="HY421" s="186"/>
      <c r="HZ421" s="186"/>
      <c r="IA421" s="186"/>
      <c r="IB421" s="186"/>
      <c r="IC421" s="186"/>
      <c r="ID421" s="186"/>
      <c r="IE421" s="186"/>
      <c r="IF421" s="186"/>
      <c r="IG421" s="186"/>
      <c r="IH421" s="186"/>
      <c r="II421" s="186"/>
      <c r="IJ421" s="186"/>
      <c r="IK421" s="186"/>
      <c r="IL421" s="186"/>
      <c r="IM421" s="186"/>
      <c r="IN421" s="186"/>
      <c r="IO421" s="186"/>
      <c r="IP421" s="186"/>
      <c r="IQ421" s="186"/>
      <c r="IR421" s="186"/>
      <c r="IS421" s="186"/>
      <c r="IT421" s="186"/>
      <c r="IU421" s="186"/>
      <c r="IV421" s="186"/>
    </row>
    <row r="422" spans="1:256" s="67" customFormat="1" ht="13.5">
      <c r="A422" s="87"/>
      <c r="B422" s="71"/>
      <c r="C422" s="71"/>
      <c r="D422" s="71"/>
      <c r="E422" s="71"/>
      <c r="F422" s="71"/>
      <c r="G422" s="71"/>
      <c r="H422" s="71"/>
      <c r="I422" s="71"/>
      <c r="J422" s="75"/>
      <c r="K422" s="75"/>
      <c r="L422" s="71"/>
      <c r="M422" s="71"/>
      <c r="N422" s="71"/>
      <c r="O422" s="71"/>
      <c r="P422" s="71"/>
      <c r="Q422" s="71"/>
      <c r="R422" s="186"/>
      <c r="S422" s="186"/>
      <c r="T422" s="186"/>
      <c r="U422" s="186"/>
      <c r="V422" s="186"/>
      <c r="W422" s="186"/>
      <c r="X422" s="186"/>
      <c r="Y422" s="186"/>
      <c r="Z422" s="186"/>
      <c r="AA422" s="186"/>
      <c r="AB422" s="186"/>
      <c r="AC422" s="186"/>
      <c r="AD422" s="186"/>
      <c r="AE422" s="186"/>
      <c r="AF422" s="186"/>
      <c r="AG422" s="186"/>
      <c r="AH422" s="186"/>
      <c r="AI422" s="186"/>
      <c r="AJ422" s="186"/>
      <c r="AK422" s="186"/>
      <c r="AL422" s="186"/>
      <c r="AM422" s="186"/>
      <c r="AN422" s="186"/>
      <c r="AO422" s="186"/>
      <c r="AP422" s="186"/>
      <c r="AQ422" s="186"/>
      <c r="AR422" s="186"/>
      <c r="AS422" s="186"/>
      <c r="AT422" s="186"/>
      <c r="AU422" s="186"/>
      <c r="AV422" s="186"/>
      <c r="AW422" s="186"/>
      <c r="AX422" s="186"/>
      <c r="AY422" s="186"/>
      <c r="AZ422" s="186"/>
      <c r="BA422" s="186"/>
      <c r="BB422" s="186"/>
      <c r="BC422" s="186"/>
      <c r="BD422" s="186"/>
      <c r="BE422" s="186"/>
      <c r="BF422" s="186"/>
      <c r="BG422" s="186"/>
      <c r="BH422" s="186"/>
      <c r="BI422" s="186"/>
      <c r="BJ422" s="186"/>
      <c r="BK422" s="186"/>
      <c r="BL422" s="186"/>
      <c r="BM422" s="186"/>
      <c r="BN422" s="186"/>
      <c r="BO422" s="186"/>
      <c r="BP422" s="186"/>
      <c r="BQ422" s="186"/>
      <c r="BR422" s="186"/>
      <c r="BS422" s="186"/>
      <c r="BT422" s="186"/>
      <c r="BU422" s="186"/>
      <c r="BV422" s="186"/>
      <c r="BW422" s="186"/>
      <c r="BX422" s="186"/>
      <c r="BY422" s="186"/>
      <c r="BZ422" s="186"/>
      <c r="CA422" s="186"/>
      <c r="CB422" s="186"/>
      <c r="CC422" s="186"/>
      <c r="CD422" s="186"/>
      <c r="CE422" s="186"/>
      <c r="CF422" s="186"/>
      <c r="CG422" s="186"/>
      <c r="CH422" s="186"/>
      <c r="CI422" s="186"/>
      <c r="CJ422" s="186"/>
      <c r="CK422" s="186"/>
      <c r="CL422" s="186"/>
      <c r="CM422" s="186"/>
      <c r="CN422" s="186"/>
      <c r="CO422" s="186"/>
      <c r="CP422" s="186"/>
      <c r="CQ422" s="186"/>
      <c r="CR422" s="186"/>
      <c r="CS422" s="186"/>
      <c r="CT422" s="186"/>
      <c r="CU422" s="186"/>
      <c r="CV422" s="186"/>
      <c r="CW422" s="186"/>
      <c r="CX422" s="186"/>
      <c r="CY422" s="186"/>
      <c r="CZ422" s="186"/>
      <c r="DA422" s="186"/>
      <c r="DB422" s="186"/>
      <c r="DC422" s="186"/>
      <c r="DD422" s="186"/>
      <c r="DE422" s="186"/>
      <c r="DF422" s="186"/>
      <c r="DG422" s="186"/>
      <c r="DH422" s="186"/>
      <c r="DI422" s="186"/>
      <c r="DJ422" s="186"/>
      <c r="DK422" s="186"/>
      <c r="DL422" s="186"/>
      <c r="DM422" s="186"/>
      <c r="DN422" s="186"/>
      <c r="DO422" s="186"/>
      <c r="DP422" s="186"/>
      <c r="DQ422" s="186"/>
      <c r="DR422" s="186"/>
      <c r="DS422" s="186"/>
      <c r="DT422" s="186"/>
      <c r="DU422" s="186"/>
      <c r="DV422" s="186"/>
      <c r="DW422" s="186"/>
      <c r="DX422" s="186"/>
      <c r="DY422" s="186"/>
      <c r="DZ422" s="186"/>
      <c r="EA422" s="186"/>
      <c r="EB422" s="186"/>
      <c r="EC422" s="186"/>
      <c r="ED422" s="186"/>
      <c r="EE422" s="186"/>
      <c r="EF422" s="186"/>
      <c r="EG422" s="186"/>
      <c r="EH422" s="186"/>
      <c r="EI422" s="186"/>
      <c r="EJ422" s="186"/>
      <c r="EK422" s="186"/>
      <c r="EL422" s="186"/>
      <c r="EM422" s="186"/>
      <c r="EN422" s="186"/>
      <c r="EO422" s="186"/>
      <c r="EP422" s="186"/>
      <c r="EQ422" s="186"/>
      <c r="ER422" s="186"/>
      <c r="ES422" s="186"/>
      <c r="ET422" s="186"/>
      <c r="EU422" s="186"/>
      <c r="EV422" s="186"/>
      <c r="EW422" s="186"/>
      <c r="EX422" s="186"/>
      <c r="EY422" s="186"/>
      <c r="EZ422" s="186"/>
      <c r="FA422" s="186"/>
      <c r="FB422" s="186"/>
      <c r="FC422" s="186"/>
      <c r="FD422" s="186"/>
      <c r="FE422" s="186"/>
      <c r="FF422" s="186"/>
      <c r="FG422" s="186"/>
      <c r="FH422" s="186"/>
      <c r="FI422" s="186"/>
      <c r="FJ422" s="186"/>
      <c r="FK422" s="186"/>
      <c r="FL422" s="186"/>
      <c r="FM422" s="186"/>
      <c r="FN422" s="186"/>
      <c r="FO422" s="186"/>
      <c r="FP422" s="186"/>
      <c r="FQ422" s="186"/>
      <c r="FR422" s="186"/>
      <c r="FS422" s="186"/>
      <c r="FT422" s="186"/>
      <c r="FU422" s="186"/>
      <c r="FV422" s="186"/>
      <c r="FW422" s="186"/>
      <c r="FX422" s="186"/>
      <c r="FY422" s="186"/>
      <c r="FZ422" s="186"/>
      <c r="GA422" s="186"/>
      <c r="GB422" s="186"/>
      <c r="GC422" s="186"/>
      <c r="GD422" s="186"/>
      <c r="GE422" s="186"/>
      <c r="GF422" s="186"/>
      <c r="GG422" s="186"/>
      <c r="GH422" s="186"/>
      <c r="GI422" s="186"/>
      <c r="GJ422" s="186"/>
      <c r="GK422" s="186"/>
      <c r="GL422" s="186"/>
      <c r="GM422" s="186"/>
      <c r="GN422" s="186"/>
      <c r="GO422" s="186"/>
      <c r="GP422" s="186"/>
      <c r="GQ422" s="186"/>
      <c r="GR422" s="186"/>
      <c r="GS422" s="186"/>
      <c r="GT422" s="186"/>
      <c r="GU422" s="186"/>
      <c r="GV422" s="186"/>
      <c r="GW422" s="186"/>
      <c r="GX422" s="186"/>
      <c r="GY422" s="186"/>
      <c r="GZ422" s="186"/>
      <c r="HA422" s="186"/>
      <c r="HB422" s="186"/>
      <c r="HC422" s="186"/>
      <c r="HD422" s="186"/>
      <c r="HE422" s="186"/>
      <c r="HF422" s="186"/>
      <c r="HG422" s="186"/>
      <c r="HH422" s="186"/>
      <c r="HI422" s="186"/>
      <c r="HJ422" s="186"/>
      <c r="HK422" s="186"/>
      <c r="HL422" s="186"/>
      <c r="HM422" s="186"/>
      <c r="HN422" s="186"/>
      <c r="HO422" s="186"/>
      <c r="HP422" s="186"/>
      <c r="HQ422" s="186"/>
      <c r="HR422" s="186"/>
      <c r="HS422" s="186"/>
      <c r="HT422" s="186"/>
      <c r="HU422" s="186"/>
      <c r="HV422" s="186"/>
      <c r="HW422" s="186"/>
      <c r="HX422" s="186"/>
      <c r="HY422" s="186"/>
      <c r="HZ422" s="186"/>
      <c r="IA422" s="186"/>
      <c r="IB422" s="186"/>
      <c r="IC422" s="186"/>
      <c r="ID422" s="186"/>
      <c r="IE422" s="186"/>
      <c r="IF422" s="186"/>
      <c r="IG422" s="186"/>
      <c r="IH422" s="186"/>
      <c r="II422" s="186"/>
      <c r="IJ422" s="186"/>
      <c r="IK422" s="186"/>
      <c r="IL422" s="186"/>
      <c r="IM422" s="186"/>
      <c r="IN422" s="186"/>
      <c r="IO422" s="186"/>
      <c r="IP422" s="186"/>
      <c r="IQ422" s="186"/>
      <c r="IR422" s="186"/>
      <c r="IS422" s="186"/>
      <c r="IT422" s="186"/>
      <c r="IU422" s="186"/>
      <c r="IV422" s="186"/>
    </row>
    <row r="423" spans="1:256" s="67" customFormat="1" ht="13.5">
      <c r="A423" s="87"/>
      <c r="B423" s="71"/>
      <c r="C423" s="71"/>
      <c r="D423" s="71"/>
      <c r="E423" s="71"/>
      <c r="F423" s="71"/>
      <c r="G423" s="71"/>
      <c r="H423" s="71"/>
      <c r="I423" s="71"/>
      <c r="J423" s="75"/>
      <c r="K423" s="75"/>
      <c r="L423" s="71"/>
      <c r="M423" s="71"/>
      <c r="N423" s="71"/>
      <c r="O423" s="71"/>
      <c r="P423" s="71"/>
      <c r="Q423" s="71"/>
      <c r="R423" s="186"/>
      <c r="S423" s="186"/>
      <c r="T423" s="186"/>
      <c r="U423" s="186"/>
      <c r="V423" s="186"/>
      <c r="W423" s="186"/>
      <c r="X423" s="186"/>
      <c r="Y423" s="186"/>
      <c r="Z423" s="186"/>
      <c r="AA423" s="186"/>
      <c r="AB423" s="186"/>
      <c r="AC423" s="186"/>
      <c r="AD423" s="186"/>
      <c r="AE423" s="186"/>
      <c r="AF423" s="186"/>
      <c r="AG423" s="186"/>
      <c r="AH423" s="186"/>
      <c r="AI423" s="186"/>
      <c r="AJ423" s="186"/>
      <c r="AK423" s="186"/>
      <c r="AL423" s="186"/>
      <c r="AM423" s="186"/>
      <c r="AN423" s="186"/>
      <c r="AO423" s="186"/>
      <c r="AP423" s="186"/>
      <c r="AQ423" s="186"/>
      <c r="AR423" s="186"/>
      <c r="AS423" s="186"/>
      <c r="AT423" s="186"/>
      <c r="AU423" s="186"/>
      <c r="AV423" s="186"/>
      <c r="AW423" s="186"/>
      <c r="AX423" s="186"/>
      <c r="AY423" s="186"/>
      <c r="AZ423" s="186"/>
      <c r="BA423" s="186"/>
      <c r="BB423" s="186"/>
      <c r="BC423" s="186"/>
      <c r="BD423" s="186"/>
      <c r="BE423" s="186"/>
      <c r="BF423" s="186"/>
      <c r="BG423" s="186"/>
      <c r="BH423" s="186"/>
      <c r="BI423" s="186"/>
      <c r="BJ423" s="186"/>
      <c r="BK423" s="186"/>
      <c r="BL423" s="186"/>
      <c r="BM423" s="186"/>
      <c r="BN423" s="186"/>
      <c r="BO423" s="186"/>
      <c r="BP423" s="186"/>
      <c r="BQ423" s="186"/>
      <c r="BR423" s="186"/>
      <c r="BS423" s="186"/>
      <c r="BT423" s="186"/>
      <c r="BU423" s="186"/>
      <c r="BV423" s="186"/>
      <c r="BW423" s="186"/>
      <c r="BX423" s="186"/>
      <c r="BY423" s="186"/>
      <c r="BZ423" s="186"/>
      <c r="CA423" s="186"/>
      <c r="CB423" s="186"/>
      <c r="CC423" s="186"/>
      <c r="CD423" s="186"/>
      <c r="CE423" s="186"/>
      <c r="CF423" s="186"/>
      <c r="CG423" s="186"/>
      <c r="CH423" s="186"/>
      <c r="CI423" s="186"/>
      <c r="CJ423" s="186"/>
      <c r="CK423" s="186"/>
      <c r="CL423" s="186"/>
      <c r="CM423" s="186"/>
      <c r="CN423" s="186"/>
      <c r="CO423" s="186"/>
      <c r="CP423" s="186"/>
      <c r="CQ423" s="186"/>
      <c r="CR423" s="186"/>
      <c r="CS423" s="186"/>
      <c r="CT423" s="186"/>
      <c r="CU423" s="186"/>
      <c r="CV423" s="186"/>
      <c r="CW423" s="186"/>
      <c r="CX423" s="186"/>
      <c r="CY423" s="186"/>
      <c r="CZ423" s="186"/>
      <c r="DA423" s="186"/>
      <c r="DB423" s="186"/>
      <c r="DC423" s="186"/>
      <c r="DD423" s="186"/>
      <c r="DE423" s="186"/>
      <c r="DF423" s="186"/>
      <c r="DG423" s="186"/>
      <c r="DH423" s="186"/>
      <c r="DI423" s="186"/>
      <c r="DJ423" s="186"/>
      <c r="DK423" s="186"/>
      <c r="DL423" s="186"/>
      <c r="DM423" s="186"/>
      <c r="DN423" s="186"/>
      <c r="DO423" s="186"/>
      <c r="DP423" s="186"/>
      <c r="DQ423" s="186"/>
      <c r="DR423" s="186"/>
      <c r="DS423" s="186"/>
      <c r="DT423" s="186"/>
      <c r="DU423" s="186"/>
      <c r="DV423" s="186"/>
      <c r="DW423" s="186"/>
      <c r="DX423" s="186"/>
      <c r="DY423" s="186"/>
      <c r="DZ423" s="186"/>
      <c r="EA423" s="186"/>
      <c r="EB423" s="186"/>
      <c r="EC423" s="186"/>
      <c r="ED423" s="186"/>
      <c r="EE423" s="186"/>
      <c r="EF423" s="186"/>
      <c r="EG423" s="186"/>
      <c r="EH423" s="186"/>
      <c r="EI423" s="186"/>
      <c r="EJ423" s="186"/>
      <c r="EK423" s="186"/>
      <c r="EL423" s="186"/>
      <c r="EM423" s="186"/>
      <c r="EN423" s="186"/>
      <c r="EO423" s="186"/>
      <c r="EP423" s="186"/>
      <c r="EQ423" s="186"/>
      <c r="ER423" s="186"/>
      <c r="ES423" s="186"/>
      <c r="ET423" s="186"/>
      <c r="EU423" s="186"/>
      <c r="EV423" s="186"/>
      <c r="EW423" s="186"/>
      <c r="EX423" s="186"/>
      <c r="EY423" s="186"/>
      <c r="EZ423" s="186"/>
      <c r="FA423" s="186"/>
      <c r="FB423" s="186"/>
      <c r="FC423" s="186"/>
      <c r="FD423" s="186"/>
      <c r="FE423" s="186"/>
      <c r="FF423" s="186"/>
      <c r="FG423" s="186"/>
      <c r="FH423" s="186"/>
      <c r="FI423" s="186"/>
      <c r="FJ423" s="186"/>
      <c r="FK423" s="186"/>
      <c r="FL423" s="186"/>
      <c r="FM423" s="186"/>
      <c r="FN423" s="186"/>
      <c r="FO423" s="186"/>
      <c r="FP423" s="186"/>
      <c r="FQ423" s="186"/>
      <c r="FR423" s="186"/>
      <c r="FS423" s="186"/>
      <c r="FT423" s="186"/>
      <c r="FU423" s="186"/>
      <c r="FV423" s="186"/>
      <c r="FW423" s="186"/>
      <c r="FX423" s="186"/>
      <c r="FY423" s="186"/>
      <c r="FZ423" s="186"/>
      <c r="GA423" s="186"/>
      <c r="GB423" s="186"/>
      <c r="GC423" s="186"/>
      <c r="GD423" s="186"/>
      <c r="GE423" s="186"/>
      <c r="GF423" s="186"/>
      <c r="GG423" s="186"/>
      <c r="GH423" s="186"/>
      <c r="GI423" s="186"/>
      <c r="GJ423" s="186"/>
      <c r="GK423" s="186"/>
      <c r="GL423" s="186"/>
      <c r="GM423" s="186"/>
      <c r="GN423" s="186"/>
      <c r="GO423" s="186"/>
      <c r="GP423" s="186"/>
      <c r="GQ423" s="186"/>
      <c r="GR423" s="186"/>
      <c r="GS423" s="186"/>
      <c r="GT423" s="186"/>
      <c r="GU423" s="186"/>
      <c r="GV423" s="186"/>
      <c r="GW423" s="186"/>
      <c r="GX423" s="186"/>
      <c r="GY423" s="186"/>
      <c r="GZ423" s="186"/>
      <c r="HA423" s="186"/>
      <c r="HB423" s="186"/>
      <c r="HC423" s="186"/>
      <c r="HD423" s="186"/>
      <c r="HE423" s="186"/>
      <c r="HF423" s="186"/>
      <c r="HG423" s="186"/>
      <c r="HH423" s="186"/>
      <c r="HI423" s="186"/>
      <c r="HJ423" s="186"/>
      <c r="HK423" s="186"/>
      <c r="HL423" s="186"/>
      <c r="HM423" s="186"/>
      <c r="HN423" s="186"/>
      <c r="HO423" s="186"/>
      <c r="HP423" s="186"/>
      <c r="HQ423" s="186"/>
      <c r="HR423" s="186"/>
      <c r="HS423" s="186"/>
      <c r="HT423" s="186"/>
      <c r="HU423" s="186"/>
      <c r="HV423" s="186"/>
      <c r="HW423" s="186"/>
      <c r="HX423" s="186"/>
      <c r="HY423" s="186"/>
      <c r="HZ423" s="186"/>
      <c r="IA423" s="186"/>
      <c r="IB423" s="186"/>
      <c r="IC423" s="186"/>
      <c r="ID423" s="186"/>
      <c r="IE423" s="186"/>
      <c r="IF423" s="186"/>
      <c r="IG423" s="186"/>
      <c r="IH423" s="186"/>
      <c r="II423" s="186"/>
      <c r="IJ423" s="186"/>
      <c r="IK423" s="186"/>
      <c r="IL423" s="186"/>
      <c r="IM423" s="186"/>
      <c r="IN423" s="186"/>
      <c r="IO423" s="186"/>
      <c r="IP423" s="186"/>
      <c r="IQ423" s="186"/>
      <c r="IR423" s="186"/>
      <c r="IS423" s="186"/>
      <c r="IT423" s="186"/>
      <c r="IU423" s="186"/>
      <c r="IV423" s="186"/>
    </row>
    <row r="424" spans="1:256" s="67" customFormat="1" ht="13.5">
      <c r="A424" s="87"/>
      <c r="B424" s="71"/>
      <c r="C424" s="71"/>
      <c r="D424" s="71"/>
      <c r="E424" s="71"/>
      <c r="F424" s="71"/>
      <c r="G424" s="71"/>
      <c r="H424" s="71"/>
      <c r="I424" s="71"/>
      <c r="J424" s="75"/>
      <c r="K424" s="75"/>
      <c r="L424" s="71"/>
      <c r="M424" s="71"/>
      <c r="N424" s="71"/>
      <c r="O424" s="71"/>
      <c r="P424" s="71"/>
      <c r="Q424" s="71"/>
      <c r="R424" s="186"/>
      <c r="S424" s="186"/>
      <c r="T424" s="186"/>
      <c r="U424" s="186"/>
      <c r="V424" s="186"/>
      <c r="W424" s="186"/>
      <c r="X424" s="186"/>
      <c r="Y424" s="186"/>
      <c r="Z424" s="186"/>
      <c r="AA424" s="186"/>
      <c r="AB424" s="186"/>
      <c r="AC424" s="186"/>
      <c r="AD424" s="186"/>
      <c r="AE424" s="186"/>
      <c r="AF424" s="186"/>
      <c r="AG424" s="186"/>
      <c r="AH424" s="186"/>
      <c r="AI424" s="186"/>
      <c r="AJ424" s="186"/>
      <c r="AK424" s="186"/>
      <c r="AL424" s="186"/>
      <c r="AM424" s="186"/>
      <c r="AN424" s="186"/>
      <c r="AO424" s="186"/>
      <c r="AP424" s="186"/>
      <c r="AQ424" s="186"/>
      <c r="AR424" s="186"/>
      <c r="AS424" s="186"/>
      <c r="AT424" s="186"/>
      <c r="AU424" s="186"/>
      <c r="AV424" s="186"/>
      <c r="AW424" s="186"/>
      <c r="AX424" s="186"/>
      <c r="AY424" s="186"/>
      <c r="AZ424" s="186"/>
      <c r="BA424" s="186"/>
      <c r="BB424" s="186"/>
      <c r="BC424" s="186"/>
      <c r="BD424" s="186"/>
      <c r="BE424" s="186"/>
      <c r="BF424" s="186"/>
      <c r="BG424" s="186"/>
      <c r="BH424" s="186"/>
      <c r="BI424" s="186"/>
      <c r="BJ424" s="186"/>
      <c r="BK424" s="186"/>
      <c r="BL424" s="186"/>
      <c r="BM424" s="186"/>
      <c r="BN424" s="186"/>
      <c r="BO424" s="186"/>
      <c r="BP424" s="186"/>
      <c r="BQ424" s="186"/>
      <c r="BR424" s="186"/>
      <c r="BS424" s="186"/>
      <c r="BT424" s="186"/>
      <c r="BU424" s="186"/>
      <c r="BV424" s="186"/>
      <c r="BW424" s="186"/>
      <c r="BX424" s="186"/>
      <c r="BY424" s="186"/>
      <c r="BZ424" s="186"/>
      <c r="CA424" s="186"/>
      <c r="CB424" s="186"/>
      <c r="CC424" s="186"/>
      <c r="CD424" s="186"/>
      <c r="CE424" s="186"/>
      <c r="CF424" s="186"/>
      <c r="CG424" s="186"/>
      <c r="CH424" s="186"/>
      <c r="CI424" s="186"/>
      <c r="CJ424" s="186"/>
      <c r="CK424" s="186"/>
      <c r="CL424" s="186"/>
      <c r="CM424" s="186"/>
      <c r="CN424" s="186"/>
      <c r="CO424" s="186"/>
      <c r="CP424" s="186"/>
      <c r="CQ424" s="186"/>
      <c r="CR424" s="186"/>
      <c r="CS424" s="186"/>
      <c r="CT424" s="186"/>
      <c r="CU424" s="186"/>
      <c r="CV424" s="186"/>
      <c r="CW424" s="186"/>
      <c r="CX424" s="186"/>
      <c r="CY424" s="186"/>
      <c r="CZ424" s="186"/>
      <c r="DA424" s="186"/>
      <c r="DB424" s="186"/>
      <c r="DC424" s="186"/>
      <c r="DD424" s="186"/>
      <c r="DE424" s="186"/>
      <c r="DF424" s="186"/>
      <c r="DG424" s="186"/>
      <c r="DH424" s="186"/>
      <c r="DI424" s="186"/>
      <c r="DJ424" s="186"/>
      <c r="DK424" s="186"/>
      <c r="DL424" s="186"/>
      <c r="DM424" s="186"/>
      <c r="DN424" s="186"/>
      <c r="DO424" s="186"/>
      <c r="DP424" s="186"/>
      <c r="DQ424" s="186"/>
      <c r="DR424" s="186"/>
      <c r="DS424" s="186"/>
      <c r="DT424" s="186"/>
      <c r="DU424" s="186"/>
      <c r="DV424" s="186"/>
      <c r="DW424" s="186"/>
      <c r="DX424" s="186"/>
      <c r="DY424" s="186"/>
      <c r="DZ424" s="186"/>
      <c r="EA424" s="186"/>
      <c r="EB424" s="186"/>
      <c r="EC424" s="186"/>
      <c r="ED424" s="186"/>
      <c r="EE424" s="186"/>
      <c r="EF424" s="186"/>
      <c r="EG424" s="186"/>
      <c r="EH424" s="186"/>
      <c r="EI424" s="186"/>
      <c r="EJ424" s="186"/>
      <c r="EK424" s="186"/>
      <c r="EL424" s="186"/>
      <c r="EM424" s="186"/>
      <c r="EN424" s="186"/>
      <c r="EO424" s="186"/>
      <c r="EP424" s="186"/>
      <c r="EQ424" s="186"/>
      <c r="ER424" s="186"/>
      <c r="ES424" s="186"/>
      <c r="ET424" s="186"/>
      <c r="EU424" s="186"/>
      <c r="EV424" s="186"/>
      <c r="EW424" s="186"/>
      <c r="EX424" s="186"/>
      <c r="EY424" s="186"/>
      <c r="EZ424" s="186"/>
      <c r="FA424" s="186"/>
      <c r="FB424" s="186"/>
      <c r="FC424" s="186"/>
      <c r="FD424" s="186"/>
      <c r="FE424" s="186"/>
      <c r="FF424" s="186"/>
      <c r="FG424" s="186"/>
      <c r="FH424" s="186"/>
      <c r="FI424" s="186"/>
      <c r="FJ424" s="186"/>
      <c r="FK424" s="186"/>
      <c r="FL424" s="186"/>
      <c r="FM424" s="186"/>
      <c r="FN424" s="186"/>
      <c r="FO424" s="186"/>
      <c r="FP424" s="186"/>
      <c r="FQ424" s="186"/>
      <c r="FR424" s="186"/>
      <c r="FS424" s="186"/>
      <c r="FT424" s="186"/>
      <c r="FU424" s="186"/>
      <c r="FV424" s="186"/>
      <c r="FW424" s="186"/>
      <c r="FX424" s="186"/>
      <c r="FY424" s="186"/>
      <c r="FZ424" s="186"/>
      <c r="GA424" s="186"/>
      <c r="GB424" s="186"/>
      <c r="GC424" s="186"/>
      <c r="GD424" s="186"/>
      <c r="GE424" s="186"/>
      <c r="GF424" s="186"/>
      <c r="GG424" s="186"/>
      <c r="GH424" s="186"/>
      <c r="GI424" s="186"/>
      <c r="GJ424" s="186"/>
      <c r="GK424" s="186"/>
      <c r="GL424" s="186"/>
      <c r="GM424" s="186"/>
      <c r="GN424" s="186"/>
      <c r="GO424" s="186"/>
      <c r="GP424" s="186"/>
      <c r="GQ424" s="186"/>
      <c r="GR424" s="186"/>
      <c r="GS424" s="186"/>
      <c r="GT424" s="186"/>
      <c r="GU424" s="186"/>
      <c r="GV424" s="186"/>
      <c r="GW424" s="186"/>
      <c r="GX424" s="186"/>
      <c r="GY424" s="186"/>
      <c r="GZ424" s="186"/>
      <c r="HA424" s="186"/>
      <c r="HB424" s="186"/>
      <c r="HC424" s="186"/>
      <c r="HD424" s="186"/>
      <c r="HE424" s="186"/>
      <c r="HF424" s="186"/>
      <c r="HG424" s="186"/>
      <c r="HH424" s="186"/>
      <c r="HI424" s="186"/>
      <c r="HJ424" s="186"/>
      <c r="HK424" s="186"/>
      <c r="HL424" s="186"/>
      <c r="HM424" s="186"/>
      <c r="HN424" s="186"/>
      <c r="HO424" s="186"/>
      <c r="HP424" s="186"/>
      <c r="HQ424" s="186"/>
      <c r="HR424" s="186"/>
      <c r="HS424" s="186"/>
      <c r="HT424" s="186"/>
      <c r="HU424" s="186"/>
      <c r="HV424" s="186"/>
      <c r="HW424" s="186"/>
      <c r="HX424" s="186"/>
      <c r="HY424" s="186"/>
      <c r="HZ424" s="186"/>
      <c r="IA424" s="186"/>
      <c r="IB424" s="186"/>
      <c r="IC424" s="186"/>
      <c r="ID424" s="186"/>
      <c r="IE424" s="186"/>
      <c r="IF424" s="186"/>
      <c r="IG424" s="186"/>
      <c r="IH424" s="186"/>
      <c r="II424" s="186"/>
      <c r="IJ424" s="186"/>
      <c r="IK424" s="186"/>
      <c r="IL424" s="186"/>
      <c r="IM424" s="186"/>
      <c r="IN424" s="186"/>
      <c r="IO424" s="186"/>
      <c r="IP424" s="186"/>
      <c r="IQ424" s="186"/>
      <c r="IR424" s="186"/>
      <c r="IS424" s="186"/>
      <c r="IT424" s="186"/>
      <c r="IU424" s="186"/>
      <c r="IV424" s="186"/>
    </row>
    <row r="425" spans="1:256" s="67" customFormat="1" ht="13.5">
      <c r="A425" s="87"/>
      <c r="B425" s="71"/>
      <c r="C425" s="71"/>
      <c r="D425" s="71"/>
      <c r="E425" s="71"/>
      <c r="F425" s="71"/>
      <c r="G425" s="71"/>
      <c r="H425" s="71"/>
      <c r="I425" s="71"/>
      <c r="J425" s="75"/>
      <c r="K425" s="75"/>
      <c r="L425" s="71"/>
      <c r="M425" s="71"/>
      <c r="N425" s="71"/>
      <c r="O425" s="71"/>
      <c r="P425" s="71"/>
      <c r="Q425" s="71"/>
      <c r="R425" s="186"/>
      <c r="S425" s="186"/>
      <c r="T425" s="186"/>
      <c r="U425" s="186"/>
      <c r="V425" s="186"/>
      <c r="W425" s="186"/>
      <c r="X425" s="186"/>
      <c r="Y425" s="186"/>
      <c r="Z425" s="186"/>
      <c r="AA425" s="186"/>
      <c r="AB425" s="186"/>
      <c r="AC425" s="186"/>
      <c r="AD425" s="186"/>
      <c r="AE425" s="186"/>
      <c r="AF425" s="186"/>
      <c r="AG425" s="186"/>
      <c r="AH425" s="186"/>
      <c r="AI425" s="186"/>
      <c r="AJ425" s="186"/>
      <c r="AK425" s="186"/>
      <c r="AL425" s="186"/>
      <c r="AM425" s="186"/>
      <c r="AN425" s="186"/>
      <c r="AO425" s="186"/>
      <c r="AP425" s="186"/>
      <c r="AQ425" s="186"/>
      <c r="AR425" s="186"/>
      <c r="AS425" s="186"/>
      <c r="AT425" s="186"/>
      <c r="AU425" s="186"/>
      <c r="AV425" s="186"/>
      <c r="AW425" s="186"/>
      <c r="AX425" s="186"/>
      <c r="AY425" s="186"/>
      <c r="AZ425" s="186"/>
      <c r="BA425" s="186"/>
      <c r="BB425" s="186"/>
      <c r="BC425" s="186"/>
      <c r="BD425" s="186"/>
      <c r="BE425" s="186"/>
      <c r="BF425" s="186"/>
      <c r="BG425" s="186"/>
      <c r="BH425" s="186"/>
      <c r="BI425" s="186"/>
      <c r="BJ425" s="186"/>
      <c r="BK425" s="186"/>
      <c r="BL425" s="186"/>
      <c r="BM425" s="186"/>
      <c r="BN425" s="186"/>
      <c r="BO425" s="186"/>
      <c r="BP425" s="186"/>
      <c r="BQ425" s="186"/>
      <c r="BR425" s="186"/>
      <c r="BS425" s="186"/>
      <c r="BT425" s="186"/>
      <c r="BU425" s="186"/>
      <c r="BV425" s="186"/>
      <c r="BW425" s="186"/>
      <c r="BX425" s="186"/>
      <c r="BY425" s="186"/>
      <c r="BZ425" s="186"/>
      <c r="CA425" s="186"/>
      <c r="CB425" s="186"/>
      <c r="CC425" s="186"/>
      <c r="CD425" s="186"/>
      <c r="CE425" s="186"/>
      <c r="CF425" s="186"/>
      <c r="CG425" s="186"/>
      <c r="CH425" s="186"/>
      <c r="CI425" s="186"/>
      <c r="CJ425" s="186"/>
      <c r="CK425" s="186"/>
      <c r="CL425" s="186"/>
      <c r="CM425" s="186"/>
      <c r="CN425" s="186"/>
      <c r="CO425" s="186"/>
      <c r="CP425" s="186"/>
      <c r="CQ425" s="186"/>
      <c r="CR425" s="186"/>
      <c r="CS425" s="186"/>
      <c r="CT425" s="186"/>
      <c r="CU425" s="186"/>
      <c r="CV425" s="186"/>
      <c r="CW425" s="186"/>
      <c r="CX425" s="186"/>
      <c r="CY425" s="186"/>
      <c r="CZ425" s="186"/>
      <c r="DA425" s="186"/>
      <c r="DB425" s="186"/>
      <c r="DC425" s="186"/>
      <c r="DD425" s="186"/>
      <c r="DE425" s="186"/>
      <c r="DF425" s="186"/>
      <c r="DG425" s="186"/>
      <c r="DH425" s="186"/>
      <c r="DI425" s="186"/>
      <c r="DJ425" s="186"/>
      <c r="DK425" s="186"/>
      <c r="DL425" s="186"/>
      <c r="DM425" s="186"/>
      <c r="DN425" s="186"/>
      <c r="DO425" s="186"/>
      <c r="DP425" s="186"/>
      <c r="DQ425" s="186"/>
      <c r="DR425" s="186"/>
      <c r="DS425" s="186"/>
      <c r="DT425" s="186"/>
      <c r="DU425" s="186"/>
      <c r="DV425" s="186"/>
      <c r="DW425" s="186"/>
      <c r="DX425" s="186"/>
      <c r="DY425" s="186"/>
      <c r="DZ425" s="186"/>
      <c r="EA425" s="186"/>
      <c r="EB425" s="186"/>
      <c r="EC425" s="186"/>
      <c r="ED425" s="186"/>
      <c r="EE425" s="186"/>
      <c r="EF425" s="186"/>
      <c r="EG425" s="186"/>
      <c r="EH425" s="186"/>
      <c r="EI425" s="186"/>
      <c r="EJ425" s="186"/>
      <c r="EK425" s="186"/>
      <c r="EL425" s="186"/>
      <c r="EM425" s="186"/>
      <c r="EN425" s="186"/>
      <c r="EO425" s="186"/>
      <c r="EP425" s="186"/>
      <c r="EQ425" s="186"/>
      <c r="ER425" s="186"/>
      <c r="ES425" s="186"/>
      <c r="ET425" s="186"/>
      <c r="EU425" s="186"/>
      <c r="EV425" s="186"/>
      <c r="EW425" s="186"/>
      <c r="EX425" s="186"/>
      <c r="EY425" s="186"/>
      <c r="EZ425" s="186"/>
      <c r="FA425" s="186"/>
      <c r="FB425" s="186"/>
      <c r="FC425" s="186"/>
      <c r="FD425" s="186"/>
      <c r="FE425" s="186"/>
      <c r="FF425" s="186"/>
      <c r="FG425" s="186"/>
      <c r="FH425" s="186"/>
      <c r="FI425" s="186"/>
      <c r="FJ425" s="186"/>
      <c r="FK425" s="186"/>
      <c r="FL425" s="186"/>
      <c r="FM425" s="186"/>
      <c r="FN425" s="186"/>
      <c r="FO425" s="186"/>
      <c r="FP425" s="186"/>
      <c r="FQ425" s="186"/>
      <c r="FR425" s="186"/>
      <c r="FS425" s="186"/>
      <c r="FT425" s="186"/>
      <c r="FU425" s="186"/>
      <c r="FV425" s="186"/>
      <c r="FW425" s="186"/>
      <c r="FX425" s="186"/>
      <c r="FY425" s="186"/>
      <c r="FZ425" s="186"/>
      <c r="GA425" s="186"/>
      <c r="GB425" s="186"/>
      <c r="GC425" s="186"/>
      <c r="GD425" s="186"/>
      <c r="GE425" s="186"/>
      <c r="GF425" s="186"/>
      <c r="GG425" s="186"/>
      <c r="GH425" s="186"/>
      <c r="GI425" s="186"/>
      <c r="GJ425" s="186"/>
      <c r="GK425" s="186"/>
      <c r="GL425" s="186"/>
      <c r="GM425" s="186"/>
      <c r="GN425" s="186"/>
      <c r="GO425" s="186"/>
      <c r="GP425" s="186"/>
      <c r="GQ425" s="186"/>
      <c r="GR425" s="186"/>
      <c r="GS425" s="186"/>
      <c r="GT425" s="186"/>
      <c r="GU425" s="186"/>
      <c r="GV425" s="186"/>
      <c r="GW425" s="186"/>
      <c r="GX425" s="186"/>
      <c r="GY425" s="186"/>
      <c r="GZ425" s="186"/>
      <c r="HA425" s="186"/>
      <c r="HB425" s="186"/>
      <c r="HC425" s="186"/>
      <c r="HD425" s="186"/>
      <c r="HE425" s="186"/>
      <c r="HF425" s="186"/>
      <c r="HG425" s="186"/>
      <c r="HH425" s="186"/>
      <c r="HI425" s="186"/>
      <c r="HJ425" s="186"/>
      <c r="HK425" s="186"/>
      <c r="HL425" s="186"/>
      <c r="HM425" s="186"/>
      <c r="HN425" s="186"/>
      <c r="HO425" s="186"/>
      <c r="HP425" s="186"/>
      <c r="HQ425" s="186"/>
      <c r="HR425" s="186"/>
      <c r="HS425" s="186"/>
      <c r="HT425" s="186"/>
      <c r="HU425" s="186"/>
      <c r="HV425" s="186"/>
      <c r="HW425" s="186"/>
      <c r="HX425" s="186"/>
      <c r="HY425" s="186"/>
      <c r="HZ425" s="186"/>
      <c r="IA425" s="186"/>
      <c r="IB425" s="186"/>
      <c r="IC425" s="186"/>
      <c r="ID425" s="186"/>
      <c r="IE425" s="186"/>
      <c r="IF425" s="186"/>
      <c r="IG425" s="186"/>
      <c r="IH425" s="186"/>
      <c r="II425" s="186"/>
      <c r="IJ425" s="186"/>
      <c r="IK425" s="186"/>
      <c r="IL425" s="186"/>
      <c r="IM425" s="186"/>
      <c r="IN425" s="186"/>
      <c r="IO425" s="186"/>
      <c r="IP425" s="186"/>
      <c r="IQ425" s="186"/>
      <c r="IR425" s="186"/>
      <c r="IS425" s="186"/>
      <c r="IT425" s="186"/>
      <c r="IU425" s="186"/>
      <c r="IV425" s="186"/>
    </row>
    <row r="426" spans="1:256" s="67" customFormat="1" ht="13.5">
      <c r="A426" s="87"/>
      <c r="B426" s="71"/>
      <c r="C426" s="71"/>
      <c r="D426" s="71"/>
      <c r="E426" s="71"/>
      <c r="F426" s="71"/>
      <c r="G426" s="71"/>
      <c r="H426" s="71"/>
      <c r="I426" s="71"/>
      <c r="J426" s="75"/>
      <c r="K426" s="75"/>
      <c r="L426" s="71"/>
      <c r="M426" s="71"/>
      <c r="N426" s="71"/>
      <c r="O426" s="71"/>
      <c r="P426" s="71"/>
      <c r="Q426" s="71"/>
      <c r="R426" s="186"/>
      <c r="S426" s="186"/>
      <c r="T426" s="186"/>
      <c r="U426" s="186"/>
      <c r="V426" s="186"/>
      <c r="W426" s="186"/>
      <c r="X426" s="186"/>
      <c r="Y426" s="186"/>
      <c r="Z426" s="186"/>
      <c r="AA426" s="186"/>
      <c r="AB426" s="186"/>
      <c r="AC426" s="186"/>
      <c r="AD426" s="186"/>
      <c r="AE426" s="186"/>
      <c r="AF426" s="186"/>
      <c r="AG426" s="186"/>
      <c r="AH426" s="186"/>
      <c r="AI426" s="186"/>
      <c r="AJ426" s="186"/>
      <c r="AK426" s="186"/>
      <c r="AL426" s="186"/>
      <c r="AM426" s="186"/>
      <c r="AN426" s="186"/>
      <c r="AO426" s="186"/>
      <c r="AP426" s="186"/>
      <c r="AQ426" s="186"/>
      <c r="AR426" s="186"/>
      <c r="AS426" s="186"/>
      <c r="AT426" s="186"/>
      <c r="AU426" s="186"/>
      <c r="AV426" s="186"/>
      <c r="AW426" s="186"/>
      <c r="AX426" s="186"/>
      <c r="AY426" s="186"/>
      <c r="AZ426" s="186"/>
      <c r="BA426" s="186"/>
      <c r="BB426" s="186"/>
      <c r="BC426" s="186"/>
      <c r="BD426" s="186"/>
      <c r="BE426" s="186"/>
      <c r="BF426" s="186"/>
      <c r="BG426" s="186"/>
      <c r="BH426" s="186"/>
      <c r="BI426" s="186"/>
      <c r="BJ426" s="186"/>
      <c r="BK426" s="186"/>
      <c r="BL426" s="186"/>
      <c r="BM426" s="186"/>
      <c r="BN426" s="186"/>
      <c r="BO426" s="186"/>
      <c r="BP426" s="186"/>
      <c r="BQ426" s="186"/>
      <c r="BR426" s="186"/>
      <c r="BS426" s="186"/>
      <c r="BT426" s="186"/>
      <c r="BU426" s="186"/>
      <c r="BV426" s="186"/>
      <c r="BW426" s="186"/>
      <c r="BX426" s="186"/>
      <c r="BY426" s="186"/>
      <c r="BZ426" s="186"/>
      <c r="CA426" s="186"/>
      <c r="CB426" s="186"/>
      <c r="CC426" s="186"/>
      <c r="CD426" s="186"/>
      <c r="CE426" s="186"/>
      <c r="CF426" s="186"/>
      <c r="CG426" s="186"/>
      <c r="CH426" s="186"/>
      <c r="CI426" s="186"/>
      <c r="CJ426" s="186"/>
      <c r="CK426" s="186"/>
      <c r="CL426" s="186"/>
      <c r="CM426" s="186"/>
      <c r="CN426" s="186"/>
      <c r="CO426" s="186"/>
      <c r="CP426" s="186"/>
      <c r="CQ426" s="186"/>
      <c r="CR426" s="186"/>
      <c r="CS426" s="186"/>
      <c r="CT426" s="186"/>
      <c r="CU426" s="186"/>
      <c r="CV426" s="186"/>
      <c r="CW426" s="186"/>
      <c r="CX426" s="186"/>
      <c r="CY426" s="186"/>
      <c r="CZ426" s="186"/>
      <c r="DA426" s="186"/>
      <c r="DB426" s="186"/>
      <c r="DC426" s="186"/>
      <c r="DD426" s="186"/>
      <c r="DE426" s="186"/>
      <c r="DF426" s="186"/>
      <c r="DG426" s="186"/>
      <c r="DH426" s="186"/>
      <c r="DI426" s="186"/>
      <c r="DJ426" s="186"/>
      <c r="DK426" s="186"/>
      <c r="DL426" s="186"/>
      <c r="DM426" s="186"/>
      <c r="DN426" s="186"/>
      <c r="DO426" s="186"/>
      <c r="DP426" s="186"/>
      <c r="DQ426" s="186"/>
      <c r="DR426" s="186"/>
      <c r="DS426" s="186"/>
      <c r="DT426" s="186"/>
      <c r="DU426" s="186"/>
      <c r="DV426" s="186"/>
      <c r="DW426" s="186"/>
      <c r="DX426" s="186"/>
      <c r="DY426" s="186"/>
      <c r="DZ426" s="186"/>
      <c r="EA426" s="186"/>
      <c r="EB426" s="186"/>
      <c r="EC426" s="186"/>
      <c r="ED426" s="186"/>
      <c r="EE426" s="186"/>
      <c r="EF426" s="186"/>
      <c r="EG426" s="186"/>
      <c r="EH426" s="186"/>
      <c r="EI426" s="186"/>
      <c r="EJ426" s="186"/>
      <c r="EK426" s="186"/>
      <c r="EL426" s="186"/>
      <c r="EM426" s="186"/>
      <c r="EN426" s="186"/>
      <c r="EO426" s="186"/>
      <c r="EP426" s="186"/>
      <c r="EQ426" s="186"/>
      <c r="ER426" s="186"/>
      <c r="ES426" s="186"/>
      <c r="ET426" s="186"/>
      <c r="EU426" s="186"/>
      <c r="EV426" s="186"/>
      <c r="EW426" s="186"/>
      <c r="EX426" s="186"/>
      <c r="EY426" s="186"/>
      <c r="EZ426" s="186"/>
      <c r="FA426" s="186"/>
      <c r="FB426" s="186"/>
      <c r="FC426" s="186"/>
      <c r="FD426" s="186"/>
      <c r="FE426" s="186"/>
      <c r="FF426" s="186"/>
      <c r="FG426" s="186"/>
      <c r="FH426" s="186"/>
      <c r="FI426" s="186"/>
      <c r="FJ426" s="186"/>
      <c r="FK426" s="186"/>
      <c r="FL426" s="186"/>
      <c r="FM426" s="186"/>
      <c r="FN426" s="186"/>
      <c r="FO426" s="186"/>
      <c r="FP426" s="186"/>
      <c r="FQ426" s="186"/>
      <c r="FR426" s="186"/>
      <c r="FS426" s="186"/>
      <c r="FT426" s="186"/>
      <c r="FU426" s="186"/>
      <c r="FV426" s="186"/>
      <c r="FW426" s="186"/>
      <c r="FX426" s="186"/>
      <c r="FY426" s="186"/>
      <c r="FZ426" s="186"/>
      <c r="GA426" s="186"/>
      <c r="GB426" s="186"/>
      <c r="GC426" s="186"/>
      <c r="GD426" s="186"/>
      <c r="GE426" s="186"/>
      <c r="GF426" s="186"/>
      <c r="GG426" s="186"/>
      <c r="GH426" s="186"/>
      <c r="GI426" s="186"/>
      <c r="GJ426" s="186"/>
      <c r="GK426" s="186"/>
      <c r="GL426" s="186"/>
      <c r="GM426" s="186"/>
      <c r="GN426" s="186"/>
      <c r="GO426" s="186"/>
      <c r="GP426" s="186"/>
      <c r="GQ426" s="186"/>
      <c r="GR426" s="186"/>
      <c r="GS426" s="186"/>
      <c r="GT426" s="186"/>
      <c r="GU426" s="186"/>
      <c r="GV426" s="186"/>
      <c r="GW426" s="186"/>
      <c r="GX426" s="186"/>
      <c r="GY426" s="186"/>
      <c r="GZ426" s="186"/>
      <c r="HA426" s="186"/>
      <c r="HB426" s="186"/>
      <c r="HC426" s="186"/>
      <c r="HD426" s="186"/>
      <c r="HE426" s="186"/>
      <c r="HF426" s="186"/>
      <c r="HG426" s="186"/>
      <c r="HH426" s="186"/>
      <c r="HI426" s="186"/>
      <c r="HJ426" s="186"/>
      <c r="HK426" s="186"/>
      <c r="HL426" s="186"/>
      <c r="HM426" s="186"/>
      <c r="HN426" s="186"/>
      <c r="HO426" s="186"/>
      <c r="HP426" s="186"/>
      <c r="HQ426" s="186"/>
      <c r="HR426" s="186"/>
      <c r="HS426" s="186"/>
      <c r="HT426" s="186"/>
      <c r="HU426" s="186"/>
      <c r="HV426" s="186"/>
      <c r="HW426" s="186"/>
      <c r="HX426" s="186"/>
      <c r="HY426" s="186"/>
      <c r="HZ426" s="186"/>
      <c r="IA426" s="186"/>
      <c r="IB426" s="186"/>
      <c r="IC426" s="186"/>
      <c r="ID426" s="186"/>
      <c r="IE426" s="186"/>
      <c r="IF426" s="186"/>
      <c r="IG426" s="186"/>
      <c r="IH426" s="186"/>
      <c r="II426" s="186"/>
      <c r="IJ426" s="186"/>
      <c r="IK426" s="186"/>
      <c r="IL426" s="186"/>
      <c r="IM426" s="186"/>
      <c r="IN426" s="186"/>
      <c r="IO426" s="186"/>
      <c r="IP426" s="186"/>
      <c r="IQ426" s="186"/>
      <c r="IR426" s="186"/>
      <c r="IS426" s="186"/>
      <c r="IT426" s="186"/>
      <c r="IU426" s="186"/>
      <c r="IV426" s="186"/>
    </row>
    <row r="427" spans="1:256" s="67" customFormat="1" ht="13.5">
      <c r="A427" s="87"/>
      <c r="B427" s="71"/>
      <c r="C427" s="71"/>
      <c r="D427" s="71"/>
      <c r="E427" s="71"/>
      <c r="F427" s="71"/>
      <c r="G427" s="71"/>
      <c r="H427" s="71"/>
      <c r="I427" s="71"/>
      <c r="J427" s="75"/>
      <c r="K427" s="75"/>
      <c r="L427" s="71"/>
      <c r="M427" s="71"/>
      <c r="N427" s="71"/>
      <c r="O427" s="71"/>
      <c r="P427" s="71"/>
      <c r="Q427" s="71"/>
      <c r="R427" s="186"/>
      <c r="S427" s="186"/>
      <c r="T427" s="186"/>
      <c r="U427" s="186"/>
      <c r="V427" s="186"/>
      <c r="W427" s="186"/>
      <c r="X427" s="186"/>
      <c r="Y427" s="186"/>
      <c r="Z427" s="186"/>
      <c r="AA427" s="186"/>
      <c r="AB427" s="186"/>
      <c r="AC427" s="186"/>
      <c r="AD427" s="186"/>
      <c r="AE427" s="186"/>
      <c r="AF427" s="186"/>
      <c r="AG427" s="186"/>
      <c r="AH427" s="186"/>
      <c r="AI427" s="186"/>
      <c r="AJ427" s="186"/>
      <c r="AK427" s="186"/>
      <c r="AL427" s="186"/>
      <c r="AM427" s="186"/>
      <c r="AN427" s="186"/>
      <c r="AO427" s="186"/>
      <c r="AP427" s="186"/>
      <c r="AQ427" s="186"/>
      <c r="AR427" s="186"/>
      <c r="AS427" s="186"/>
      <c r="AT427" s="186"/>
      <c r="AU427" s="186"/>
      <c r="AV427" s="186"/>
      <c r="AW427" s="186"/>
      <c r="AX427" s="186"/>
      <c r="AY427" s="186"/>
      <c r="AZ427" s="186"/>
      <c r="BA427" s="186"/>
      <c r="BB427" s="186"/>
      <c r="BC427" s="186"/>
      <c r="BD427" s="186"/>
      <c r="BE427" s="186"/>
      <c r="BF427" s="186"/>
      <c r="BG427" s="186"/>
      <c r="BH427" s="186"/>
      <c r="BI427" s="186"/>
      <c r="BJ427" s="186"/>
      <c r="BK427" s="186"/>
      <c r="BL427" s="186"/>
      <c r="BM427" s="186"/>
      <c r="BN427" s="186"/>
      <c r="BO427" s="186"/>
      <c r="BP427" s="186"/>
      <c r="BQ427" s="186"/>
      <c r="BR427" s="186"/>
      <c r="BS427" s="186"/>
      <c r="BT427" s="186"/>
      <c r="BU427" s="186"/>
      <c r="BV427" s="186"/>
      <c r="BW427" s="186"/>
      <c r="BX427" s="186"/>
      <c r="BY427" s="186"/>
      <c r="BZ427" s="186"/>
      <c r="CA427" s="186"/>
      <c r="CB427" s="186"/>
      <c r="CC427" s="186"/>
      <c r="CD427" s="186"/>
      <c r="CE427" s="186"/>
      <c r="CF427" s="186"/>
      <c r="CG427" s="186"/>
      <c r="CH427" s="186"/>
      <c r="CI427" s="186"/>
      <c r="CJ427" s="186"/>
      <c r="CK427" s="186"/>
      <c r="CL427" s="186"/>
      <c r="CM427" s="186"/>
      <c r="CN427" s="186"/>
      <c r="CO427" s="186"/>
      <c r="CP427" s="186"/>
      <c r="CQ427" s="186"/>
      <c r="CR427" s="186"/>
      <c r="CS427" s="186"/>
      <c r="CT427" s="186"/>
      <c r="CU427" s="186"/>
      <c r="CV427" s="186"/>
      <c r="CW427" s="186"/>
      <c r="CX427" s="186"/>
      <c r="CY427" s="186"/>
      <c r="CZ427" s="186"/>
      <c r="DA427" s="186"/>
      <c r="DB427" s="186"/>
      <c r="DC427" s="186"/>
      <c r="DD427" s="186"/>
      <c r="DE427" s="186"/>
      <c r="DF427" s="186"/>
      <c r="DG427" s="186"/>
      <c r="DH427" s="186"/>
      <c r="DI427" s="186"/>
      <c r="DJ427" s="186"/>
      <c r="DK427" s="186"/>
      <c r="DL427" s="186"/>
      <c r="DM427" s="186"/>
      <c r="DN427" s="186"/>
      <c r="DO427" s="186"/>
      <c r="DP427" s="186"/>
      <c r="DQ427" s="186"/>
      <c r="DR427" s="186"/>
      <c r="DS427" s="186"/>
      <c r="DT427" s="186"/>
      <c r="DU427" s="186"/>
      <c r="DV427" s="186"/>
      <c r="DW427" s="186"/>
      <c r="DX427" s="186"/>
      <c r="DY427" s="186"/>
      <c r="DZ427" s="186"/>
      <c r="EA427" s="186"/>
      <c r="EB427" s="186"/>
      <c r="EC427" s="186"/>
      <c r="ED427" s="186"/>
      <c r="EE427" s="186"/>
      <c r="EF427" s="186"/>
      <c r="EG427" s="186"/>
      <c r="EH427" s="186"/>
      <c r="EI427" s="186"/>
      <c r="EJ427" s="186"/>
      <c r="EK427" s="186"/>
      <c r="EL427" s="186"/>
      <c r="EM427" s="186"/>
      <c r="EN427" s="186"/>
      <c r="EO427" s="186"/>
      <c r="EP427" s="186"/>
      <c r="EQ427" s="186"/>
      <c r="ER427" s="186"/>
      <c r="ES427" s="186"/>
      <c r="ET427" s="186"/>
      <c r="EU427" s="186"/>
      <c r="EV427" s="186"/>
      <c r="EW427" s="186"/>
      <c r="EX427" s="186"/>
      <c r="EY427" s="186"/>
      <c r="EZ427" s="186"/>
      <c r="FA427" s="186"/>
      <c r="FB427" s="186"/>
      <c r="FC427" s="186"/>
      <c r="FD427" s="186"/>
      <c r="FE427" s="186"/>
      <c r="FF427" s="186"/>
      <c r="FG427" s="186"/>
      <c r="FH427" s="186"/>
      <c r="FI427" s="186"/>
      <c r="FJ427" s="186"/>
      <c r="FK427" s="186"/>
      <c r="FL427" s="186"/>
      <c r="FM427" s="186"/>
      <c r="FN427" s="186"/>
      <c r="FO427" s="186"/>
      <c r="FP427" s="186"/>
      <c r="FQ427" s="186"/>
      <c r="FR427" s="186"/>
      <c r="FS427" s="186"/>
      <c r="FT427" s="186"/>
      <c r="FU427" s="186"/>
      <c r="FV427" s="186"/>
      <c r="FW427" s="186"/>
      <c r="FX427" s="186"/>
      <c r="FY427" s="186"/>
      <c r="FZ427" s="186"/>
      <c r="GA427" s="186"/>
      <c r="GB427" s="186"/>
      <c r="GC427" s="186"/>
      <c r="GD427" s="186"/>
      <c r="GE427" s="186"/>
      <c r="GF427" s="186"/>
      <c r="GG427" s="186"/>
      <c r="GH427" s="186"/>
      <c r="GI427" s="186"/>
      <c r="GJ427" s="186"/>
      <c r="GK427" s="186"/>
      <c r="GL427" s="186"/>
      <c r="GM427" s="186"/>
      <c r="GN427" s="186"/>
      <c r="GO427" s="186"/>
      <c r="GP427" s="186"/>
      <c r="GQ427" s="186"/>
      <c r="GR427" s="186"/>
      <c r="GS427" s="186"/>
      <c r="GT427" s="186"/>
      <c r="GU427" s="186"/>
      <c r="GV427" s="186"/>
      <c r="GW427" s="186"/>
      <c r="GX427" s="186"/>
      <c r="GY427" s="186"/>
      <c r="GZ427" s="186"/>
      <c r="HA427" s="186"/>
      <c r="HB427" s="186"/>
      <c r="HC427" s="186"/>
      <c r="HD427" s="186"/>
      <c r="HE427" s="186"/>
      <c r="HF427" s="186"/>
      <c r="HG427" s="186"/>
      <c r="HH427" s="186"/>
      <c r="HI427" s="186"/>
      <c r="HJ427" s="186"/>
      <c r="HK427" s="186"/>
      <c r="HL427" s="186"/>
      <c r="HM427" s="186"/>
      <c r="HN427" s="186"/>
      <c r="HO427" s="186"/>
      <c r="HP427" s="186"/>
      <c r="HQ427" s="186"/>
      <c r="HR427" s="186"/>
      <c r="HS427" s="186"/>
      <c r="HT427" s="186"/>
      <c r="HU427" s="186"/>
      <c r="HV427" s="186"/>
      <c r="HW427" s="186"/>
      <c r="HX427" s="186"/>
      <c r="HY427" s="186"/>
      <c r="HZ427" s="186"/>
      <c r="IA427" s="186"/>
      <c r="IB427" s="186"/>
      <c r="IC427" s="186"/>
      <c r="ID427" s="186"/>
      <c r="IE427" s="186"/>
      <c r="IF427" s="186"/>
      <c r="IG427" s="186"/>
      <c r="IH427" s="186"/>
      <c r="II427" s="186"/>
      <c r="IJ427" s="186"/>
      <c r="IK427" s="186"/>
      <c r="IL427" s="186"/>
      <c r="IM427" s="186"/>
      <c r="IN427" s="186"/>
      <c r="IO427" s="186"/>
      <c r="IP427" s="186"/>
      <c r="IQ427" s="186"/>
      <c r="IR427" s="186"/>
      <c r="IS427" s="186"/>
      <c r="IT427" s="186"/>
      <c r="IU427" s="186"/>
      <c r="IV427" s="186"/>
    </row>
    <row r="428" spans="1:256" s="67" customFormat="1" ht="13.5">
      <c r="A428" s="87"/>
      <c r="B428" s="71"/>
      <c r="C428" s="71"/>
      <c r="D428" s="71"/>
      <c r="E428" s="71"/>
      <c r="F428" s="71"/>
      <c r="G428" s="71"/>
      <c r="H428" s="71"/>
      <c r="I428" s="71"/>
      <c r="J428" s="75"/>
      <c r="K428" s="75"/>
      <c r="L428" s="71"/>
      <c r="M428" s="71"/>
      <c r="N428" s="71"/>
      <c r="O428" s="71"/>
      <c r="P428" s="71"/>
      <c r="Q428" s="71"/>
      <c r="R428" s="186"/>
      <c r="S428" s="186"/>
      <c r="T428" s="186"/>
      <c r="U428" s="186"/>
      <c r="V428" s="186"/>
      <c r="W428" s="186"/>
      <c r="X428" s="186"/>
      <c r="Y428" s="186"/>
      <c r="Z428" s="186"/>
      <c r="AA428" s="186"/>
      <c r="AB428" s="186"/>
      <c r="AC428" s="186"/>
      <c r="AD428" s="186"/>
      <c r="AE428" s="186"/>
      <c r="AF428" s="186"/>
      <c r="AG428" s="186"/>
      <c r="AH428" s="186"/>
      <c r="AI428" s="186"/>
      <c r="AJ428" s="186"/>
      <c r="AK428" s="186"/>
      <c r="AL428" s="186"/>
      <c r="AM428" s="186"/>
      <c r="AN428" s="186"/>
      <c r="AO428" s="186"/>
      <c r="AP428" s="186"/>
      <c r="AQ428" s="186"/>
      <c r="AR428" s="186"/>
      <c r="AS428" s="186"/>
      <c r="AT428" s="186"/>
      <c r="AU428" s="186"/>
      <c r="AV428" s="186"/>
      <c r="AW428" s="186"/>
      <c r="AX428" s="186"/>
      <c r="AY428" s="186"/>
      <c r="AZ428" s="186"/>
      <c r="BA428" s="186"/>
      <c r="BB428" s="186"/>
      <c r="BC428" s="186"/>
      <c r="BD428" s="186"/>
      <c r="BE428" s="186"/>
      <c r="BF428" s="186"/>
      <c r="BG428" s="186"/>
      <c r="BH428" s="186"/>
      <c r="BI428" s="186"/>
      <c r="BJ428" s="186"/>
      <c r="BK428" s="186"/>
      <c r="BL428" s="186"/>
      <c r="BM428" s="186"/>
      <c r="BN428" s="186"/>
      <c r="BO428" s="186"/>
      <c r="BP428" s="186"/>
      <c r="BQ428" s="186"/>
      <c r="BR428" s="186"/>
      <c r="BS428" s="186"/>
      <c r="BT428" s="186"/>
      <c r="BU428" s="186"/>
      <c r="BV428" s="186"/>
      <c r="BW428" s="186"/>
      <c r="BX428" s="186"/>
      <c r="BY428" s="186"/>
      <c r="BZ428" s="186"/>
      <c r="CA428" s="186"/>
      <c r="CB428" s="186"/>
      <c r="CC428" s="186"/>
      <c r="CD428" s="186"/>
      <c r="CE428" s="186"/>
      <c r="CF428" s="186"/>
      <c r="CG428" s="186"/>
      <c r="CH428" s="186"/>
      <c r="CI428" s="186"/>
      <c r="CJ428" s="186"/>
      <c r="CK428" s="186"/>
      <c r="CL428" s="186"/>
      <c r="CM428" s="186"/>
      <c r="CN428" s="186"/>
      <c r="CO428" s="186"/>
      <c r="CP428" s="186"/>
      <c r="CQ428" s="186"/>
      <c r="CR428" s="186"/>
      <c r="CS428" s="186"/>
      <c r="CT428" s="186"/>
      <c r="CU428" s="186"/>
      <c r="CV428" s="186"/>
      <c r="CW428" s="186"/>
      <c r="CX428" s="186"/>
      <c r="CY428" s="186"/>
      <c r="CZ428" s="186"/>
      <c r="DA428" s="186"/>
      <c r="DB428" s="186"/>
      <c r="DC428" s="186"/>
      <c r="DD428" s="186"/>
      <c r="DE428" s="186"/>
      <c r="DF428" s="186"/>
      <c r="DG428" s="186"/>
      <c r="DH428" s="186"/>
      <c r="DI428" s="186"/>
      <c r="DJ428" s="186"/>
      <c r="DK428" s="186"/>
      <c r="DL428" s="186"/>
      <c r="DM428" s="186"/>
      <c r="DN428" s="186"/>
      <c r="DO428" s="186"/>
      <c r="DP428" s="186"/>
      <c r="DQ428" s="186"/>
      <c r="DR428" s="186"/>
      <c r="DS428" s="186"/>
      <c r="DT428" s="186"/>
      <c r="DU428" s="186"/>
      <c r="DV428" s="186"/>
      <c r="DW428" s="186"/>
      <c r="DX428" s="186"/>
      <c r="DY428" s="186"/>
      <c r="DZ428" s="186"/>
      <c r="EA428" s="186"/>
      <c r="EB428" s="186"/>
      <c r="EC428" s="186"/>
      <c r="ED428" s="186"/>
      <c r="EE428" s="186"/>
      <c r="EF428" s="186"/>
      <c r="EG428" s="186"/>
      <c r="EH428" s="186"/>
      <c r="EI428" s="186"/>
      <c r="EJ428" s="186"/>
      <c r="EK428" s="186"/>
      <c r="EL428" s="186"/>
      <c r="EM428" s="186"/>
      <c r="EN428" s="186"/>
      <c r="EO428" s="186"/>
      <c r="EP428" s="186"/>
      <c r="EQ428" s="186"/>
      <c r="ER428" s="186"/>
      <c r="ES428" s="186"/>
      <c r="ET428" s="186"/>
      <c r="EU428" s="186"/>
      <c r="EV428" s="186"/>
      <c r="EW428" s="186"/>
      <c r="EX428" s="186"/>
      <c r="EY428" s="186"/>
      <c r="EZ428" s="186"/>
      <c r="FA428" s="186"/>
      <c r="FB428" s="186"/>
      <c r="FC428" s="186"/>
      <c r="FD428" s="186"/>
      <c r="FE428" s="186"/>
      <c r="FF428" s="186"/>
      <c r="FG428" s="186"/>
      <c r="FH428" s="186"/>
      <c r="FI428" s="186"/>
      <c r="FJ428" s="186"/>
      <c r="FK428" s="186"/>
      <c r="FL428" s="186"/>
      <c r="FM428" s="186"/>
      <c r="FN428" s="186"/>
      <c r="FO428" s="186"/>
      <c r="FP428" s="186"/>
      <c r="FQ428" s="186"/>
      <c r="FR428" s="186"/>
      <c r="FS428" s="186"/>
      <c r="FT428" s="186"/>
      <c r="FU428" s="186"/>
      <c r="FV428" s="186"/>
      <c r="FW428" s="186"/>
      <c r="FX428" s="186"/>
      <c r="FY428" s="186"/>
      <c r="FZ428" s="186"/>
      <c r="GA428" s="186"/>
      <c r="GB428" s="186"/>
      <c r="GC428" s="186"/>
      <c r="GD428" s="186"/>
      <c r="GE428" s="186"/>
      <c r="GF428" s="186"/>
      <c r="GG428" s="186"/>
      <c r="GH428" s="186"/>
      <c r="GI428" s="186"/>
      <c r="GJ428" s="186"/>
      <c r="GK428" s="186"/>
      <c r="GL428" s="186"/>
      <c r="GM428" s="186"/>
      <c r="GN428" s="186"/>
      <c r="GO428" s="186"/>
      <c r="GP428" s="186"/>
      <c r="GQ428" s="186"/>
      <c r="GR428" s="186"/>
      <c r="GS428" s="186"/>
      <c r="GT428" s="186"/>
      <c r="GU428" s="186"/>
      <c r="GV428" s="186"/>
      <c r="GW428" s="186"/>
      <c r="GX428" s="186"/>
      <c r="GY428" s="186"/>
      <c r="GZ428" s="186"/>
      <c r="HA428" s="186"/>
      <c r="HB428" s="186"/>
      <c r="HC428" s="186"/>
      <c r="HD428" s="186"/>
      <c r="HE428" s="186"/>
      <c r="HF428" s="186"/>
      <c r="HG428" s="186"/>
      <c r="HH428" s="186"/>
      <c r="HI428" s="186"/>
      <c r="HJ428" s="186"/>
      <c r="HK428" s="186"/>
      <c r="HL428" s="186"/>
      <c r="HM428" s="186"/>
      <c r="HN428" s="186"/>
      <c r="HO428" s="186"/>
      <c r="HP428" s="186"/>
      <c r="HQ428" s="186"/>
      <c r="HR428" s="186"/>
      <c r="HS428" s="186"/>
      <c r="HT428" s="186"/>
      <c r="HU428" s="186"/>
      <c r="HV428" s="186"/>
      <c r="HW428" s="186"/>
      <c r="HX428" s="186"/>
      <c r="HY428" s="186"/>
      <c r="HZ428" s="186"/>
      <c r="IA428" s="186"/>
      <c r="IB428" s="186"/>
      <c r="IC428" s="186"/>
      <c r="ID428" s="186"/>
      <c r="IE428" s="186"/>
      <c r="IF428" s="186"/>
      <c r="IG428" s="186"/>
      <c r="IH428" s="186"/>
      <c r="II428" s="186"/>
      <c r="IJ428" s="186"/>
      <c r="IK428" s="186"/>
      <c r="IL428" s="186"/>
      <c r="IM428" s="186"/>
      <c r="IN428" s="186"/>
      <c r="IO428" s="186"/>
      <c r="IP428" s="186"/>
      <c r="IQ428" s="186"/>
      <c r="IR428" s="186"/>
      <c r="IS428" s="186"/>
      <c r="IT428" s="186"/>
      <c r="IU428" s="186"/>
      <c r="IV428" s="186"/>
    </row>
    <row r="429" spans="1:256" s="67" customFormat="1" ht="13.5">
      <c r="A429" s="87"/>
      <c r="B429" s="71"/>
      <c r="C429" s="71"/>
      <c r="D429" s="71"/>
      <c r="E429" s="71"/>
      <c r="F429" s="71"/>
      <c r="G429" s="71"/>
      <c r="H429" s="71"/>
      <c r="I429" s="71"/>
      <c r="J429" s="75"/>
      <c r="K429" s="75"/>
      <c r="L429" s="71"/>
      <c r="M429" s="71"/>
      <c r="N429" s="71"/>
      <c r="O429" s="71"/>
      <c r="P429" s="71"/>
      <c r="Q429" s="71"/>
      <c r="R429" s="186"/>
      <c r="S429" s="186"/>
      <c r="T429" s="186"/>
      <c r="U429" s="186"/>
      <c r="V429" s="186"/>
      <c r="W429" s="186"/>
      <c r="X429" s="186"/>
      <c r="Y429" s="186"/>
      <c r="Z429" s="186"/>
      <c r="AA429" s="186"/>
      <c r="AB429" s="186"/>
      <c r="AC429" s="186"/>
      <c r="AD429" s="186"/>
      <c r="AE429" s="186"/>
      <c r="AF429" s="186"/>
      <c r="AG429" s="186"/>
      <c r="AH429" s="186"/>
      <c r="AI429" s="186"/>
      <c r="AJ429" s="186"/>
      <c r="AK429" s="186"/>
      <c r="AL429" s="186"/>
      <c r="AM429" s="186"/>
      <c r="AN429" s="186"/>
      <c r="AO429" s="186"/>
      <c r="AP429" s="186"/>
      <c r="AQ429" s="186"/>
      <c r="AR429" s="186"/>
      <c r="AS429" s="186"/>
      <c r="AT429" s="186"/>
      <c r="AU429" s="186"/>
      <c r="AV429" s="186"/>
      <c r="AW429" s="186"/>
      <c r="AX429" s="186"/>
      <c r="AY429" s="186"/>
      <c r="AZ429" s="186"/>
      <c r="BA429" s="186"/>
      <c r="BB429" s="186"/>
      <c r="BC429" s="186"/>
      <c r="BD429" s="186"/>
      <c r="BE429" s="186"/>
      <c r="BF429" s="186"/>
      <c r="BG429" s="186"/>
      <c r="BH429" s="186"/>
      <c r="BI429" s="186"/>
      <c r="BJ429" s="186"/>
      <c r="BK429" s="186"/>
      <c r="BL429" s="186"/>
      <c r="BM429" s="186"/>
      <c r="BN429" s="186"/>
      <c r="BO429" s="186"/>
      <c r="BP429" s="186"/>
      <c r="BQ429" s="186"/>
      <c r="BR429" s="186"/>
      <c r="BS429" s="186"/>
      <c r="BT429" s="186"/>
      <c r="BU429" s="186"/>
      <c r="BV429" s="186"/>
      <c r="BW429" s="186"/>
      <c r="BX429" s="186"/>
      <c r="BY429" s="186"/>
      <c r="BZ429" s="186"/>
      <c r="CA429" s="186"/>
      <c r="CB429" s="186"/>
      <c r="CC429" s="186"/>
      <c r="CD429" s="186"/>
      <c r="CE429" s="186"/>
      <c r="CF429" s="186"/>
      <c r="CG429" s="186"/>
      <c r="CH429" s="186"/>
      <c r="CI429" s="186"/>
      <c r="CJ429" s="186"/>
      <c r="CK429" s="186"/>
      <c r="CL429" s="186"/>
      <c r="CM429" s="186"/>
      <c r="CN429" s="186"/>
      <c r="CO429" s="186"/>
      <c r="CP429" s="186"/>
      <c r="CQ429" s="186"/>
      <c r="CR429" s="186"/>
      <c r="CS429" s="186"/>
      <c r="CT429" s="186"/>
      <c r="CU429" s="186"/>
      <c r="CV429" s="186"/>
      <c r="CW429" s="186"/>
      <c r="CX429" s="186"/>
      <c r="CY429" s="186"/>
      <c r="CZ429" s="186"/>
      <c r="DA429" s="186"/>
      <c r="DB429" s="186"/>
      <c r="DC429" s="186"/>
      <c r="DD429" s="186"/>
      <c r="DE429" s="186"/>
      <c r="DF429" s="186"/>
      <c r="DG429" s="186"/>
      <c r="DH429" s="186"/>
      <c r="DI429" s="186"/>
      <c r="DJ429" s="186"/>
      <c r="DK429" s="186"/>
      <c r="DL429" s="186"/>
      <c r="DM429" s="186"/>
      <c r="DN429" s="186"/>
      <c r="DO429" s="186"/>
      <c r="DP429" s="186"/>
      <c r="DQ429" s="186"/>
      <c r="DR429" s="186"/>
      <c r="DS429" s="186"/>
      <c r="DT429" s="186"/>
      <c r="DU429" s="186"/>
      <c r="DV429" s="186"/>
      <c r="DW429" s="186"/>
      <c r="DX429" s="186"/>
      <c r="DY429" s="186"/>
      <c r="DZ429" s="186"/>
      <c r="EA429" s="186"/>
      <c r="EB429" s="186"/>
      <c r="EC429" s="186"/>
      <c r="ED429" s="186"/>
      <c r="EE429" s="186"/>
      <c r="EF429" s="186"/>
      <c r="EG429" s="186"/>
      <c r="EH429" s="186"/>
      <c r="EI429" s="186"/>
      <c r="EJ429" s="186"/>
      <c r="EK429" s="186"/>
      <c r="EL429" s="186"/>
      <c r="EM429" s="186"/>
      <c r="EN429" s="186"/>
      <c r="EO429" s="186"/>
      <c r="EP429" s="186"/>
      <c r="EQ429" s="186"/>
      <c r="ER429" s="186"/>
      <c r="ES429" s="186"/>
      <c r="ET429" s="186"/>
      <c r="EU429" s="186"/>
      <c r="EV429" s="186"/>
      <c r="EW429" s="186"/>
      <c r="EX429" s="186"/>
      <c r="EY429" s="186"/>
      <c r="EZ429" s="186"/>
      <c r="FA429" s="186"/>
      <c r="FB429" s="186"/>
      <c r="FC429" s="186"/>
      <c r="FD429" s="186"/>
      <c r="FE429" s="186"/>
      <c r="FF429" s="186"/>
      <c r="FG429" s="186"/>
      <c r="FH429" s="186"/>
      <c r="FI429" s="186"/>
      <c r="FJ429" s="186"/>
      <c r="FK429" s="186"/>
      <c r="FL429" s="186"/>
      <c r="FM429" s="186"/>
      <c r="FN429" s="186"/>
      <c r="FO429" s="186"/>
      <c r="FP429" s="186"/>
      <c r="FQ429" s="186"/>
      <c r="FR429" s="186"/>
      <c r="FS429" s="186"/>
      <c r="FT429" s="186"/>
      <c r="FU429" s="186"/>
      <c r="FV429" s="186"/>
      <c r="FW429" s="186"/>
      <c r="FX429" s="186"/>
      <c r="FY429" s="186"/>
      <c r="FZ429" s="186"/>
      <c r="GA429" s="186"/>
      <c r="GB429" s="186"/>
      <c r="GC429" s="186"/>
      <c r="GD429" s="186"/>
      <c r="GE429" s="186"/>
      <c r="GF429" s="186"/>
      <c r="GG429" s="186"/>
      <c r="GH429" s="186"/>
      <c r="GI429" s="186"/>
      <c r="GJ429" s="186"/>
      <c r="GK429" s="186"/>
      <c r="GL429" s="186"/>
      <c r="GM429" s="186"/>
      <c r="GN429" s="186"/>
      <c r="GO429" s="186"/>
      <c r="GP429" s="186"/>
      <c r="GQ429" s="186"/>
      <c r="GR429" s="186"/>
      <c r="GS429" s="186"/>
      <c r="GT429" s="186"/>
      <c r="GU429" s="186"/>
      <c r="GV429" s="186"/>
      <c r="GW429" s="186"/>
      <c r="GX429" s="186"/>
      <c r="GY429" s="186"/>
      <c r="GZ429" s="186"/>
      <c r="HA429" s="186"/>
      <c r="HB429" s="186"/>
      <c r="HC429" s="186"/>
      <c r="HD429" s="186"/>
      <c r="HE429" s="186"/>
      <c r="HF429" s="186"/>
      <c r="HG429" s="186"/>
      <c r="HH429" s="186"/>
      <c r="HI429" s="186"/>
      <c r="HJ429" s="186"/>
      <c r="HK429" s="186"/>
      <c r="HL429" s="186"/>
      <c r="HM429" s="186"/>
      <c r="HN429" s="186"/>
      <c r="HO429" s="186"/>
      <c r="HP429" s="186"/>
      <c r="HQ429" s="186"/>
      <c r="HR429" s="186"/>
      <c r="HS429" s="186"/>
      <c r="HT429" s="186"/>
      <c r="HU429" s="186"/>
      <c r="HV429" s="186"/>
      <c r="HW429" s="186"/>
      <c r="HX429" s="186"/>
      <c r="HY429" s="186"/>
      <c r="HZ429" s="186"/>
      <c r="IA429" s="186"/>
      <c r="IB429" s="186"/>
      <c r="IC429" s="186"/>
      <c r="ID429" s="186"/>
      <c r="IE429" s="186"/>
      <c r="IF429" s="186"/>
      <c r="IG429" s="186"/>
      <c r="IH429" s="186"/>
      <c r="II429" s="186"/>
      <c r="IJ429" s="186"/>
      <c r="IK429" s="186"/>
      <c r="IL429" s="186"/>
      <c r="IM429" s="186"/>
      <c r="IN429" s="186"/>
      <c r="IO429" s="186"/>
      <c r="IP429" s="186"/>
      <c r="IQ429" s="186"/>
      <c r="IR429" s="186"/>
      <c r="IS429" s="186"/>
      <c r="IT429" s="186"/>
      <c r="IU429" s="186"/>
      <c r="IV429" s="186"/>
    </row>
    <row r="430" spans="18:256" ht="13.5">
      <c r="R430" s="186"/>
      <c r="S430" s="186"/>
      <c r="T430" s="186"/>
      <c r="U430" s="186"/>
      <c r="V430" s="186"/>
      <c r="W430" s="186"/>
      <c r="X430" s="186"/>
      <c r="Y430" s="186"/>
      <c r="Z430" s="186"/>
      <c r="AA430" s="186"/>
      <c r="AB430" s="186"/>
      <c r="AC430" s="186"/>
      <c r="AD430" s="186"/>
      <c r="AE430" s="186"/>
      <c r="AF430" s="186"/>
      <c r="AG430" s="186"/>
      <c r="AH430" s="186"/>
      <c r="AI430" s="186"/>
      <c r="AJ430" s="186"/>
      <c r="AK430" s="186"/>
      <c r="AL430" s="186"/>
      <c r="AM430" s="186"/>
      <c r="AN430" s="186"/>
      <c r="AO430" s="186"/>
      <c r="AP430" s="186"/>
      <c r="AQ430" s="186"/>
      <c r="AR430" s="186"/>
      <c r="AS430" s="186"/>
      <c r="AT430" s="186"/>
      <c r="AU430" s="186"/>
      <c r="AV430" s="186"/>
      <c r="AW430" s="186"/>
      <c r="AX430" s="186"/>
      <c r="AY430" s="186"/>
      <c r="AZ430" s="186"/>
      <c r="BA430" s="186"/>
      <c r="BB430" s="186"/>
      <c r="BC430" s="186"/>
      <c r="BD430" s="186"/>
      <c r="BE430" s="186"/>
      <c r="BF430" s="186"/>
      <c r="BG430" s="186"/>
      <c r="BH430" s="186"/>
      <c r="BI430" s="186"/>
      <c r="BJ430" s="186"/>
      <c r="BK430" s="186"/>
      <c r="BL430" s="186"/>
      <c r="BM430" s="186"/>
      <c r="BN430" s="186"/>
      <c r="BO430" s="186"/>
      <c r="BP430" s="186"/>
      <c r="BQ430" s="186"/>
      <c r="BR430" s="186"/>
      <c r="BS430" s="186"/>
      <c r="BT430" s="186"/>
      <c r="BU430" s="186"/>
      <c r="BV430" s="186"/>
      <c r="BW430" s="186"/>
      <c r="BX430" s="186"/>
      <c r="BY430" s="186"/>
      <c r="BZ430" s="186"/>
      <c r="CA430" s="186"/>
      <c r="CB430" s="186"/>
      <c r="CC430" s="186"/>
      <c r="CD430" s="186"/>
      <c r="CE430" s="186"/>
      <c r="CF430" s="186"/>
      <c r="CG430" s="186"/>
      <c r="CH430" s="186"/>
      <c r="CI430" s="186"/>
      <c r="CJ430" s="186"/>
      <c r="CK430" s="186"/>
      <c r="CL430" s="186"/>
      <c r="CM430" s="186"/>
      <c r="CN430" s="186"/>
      <c r="CO430" s="186"/>
      <c r="CP430" s="186"/>
      <c r="CQ430" s="186"/>
      <c r="CR430" s="186"/>
      <c r="CS430" s="186"/>
      <c r="CT430" s="186"/>
      <c r="CU430" s="186"/>
      <c r="CV430" s="186"/>
      <c r="CW430" s="186"/>
      <c r="CX430" s="186"/>
      <c r="CY430" s="186"/>
      <c r="CZ430" s="186"/>
      <c r="DA430" s="186"/>
      <c r="DB430" s="186"/>
      <c r="DC430" s="186"/>
      <c r="DD430" s="186"/>
      <c r="DE430" s="186"/>
      <c r="DF430" s="186"/>
      <c r="DG430" s="186"/>
      <c r="DH430" s="186"/>
      <c r="DI430" s="186"/>
      <c r="DJ430" s="186"/>
      <c r="DK430" s="186"/>
      <c r="DL430" s="186"/>
      <c r="DM430" s="186"/>
      <c r="DN430" s="186"/>
      <c r="DO430" s="186"/>
      <c r="DP430" s="186"/>
      <c r="DQ430" s="186"/>
      <c r="DR430" s="186"/>
      <c r="DS430" s="186"/>
      <c r="DT430" s="186"/>
      <c r="DU430" s="186"/>
      <c r="DV430" s="186"/>
      <c r="DW430" s="186"/>
      <c r="DX430" s="186"/>
      <c r="DY430" s="186"/>
      <c r="DZ430" s="186"/>
      <c r="EA430" s="186"/>
      <c r="EB430" s="186"/>
      <c r="EC430" s="186"/>
      <c r="ED430" s="186"/>
      <c r="EE430" s="186"/>
      <c r="EF430" s="186"/>
      <c r="EG430" s="186"/>
      <c r="EH430" s="186"/>
      <c r="EI430" s="186"/>
      <c r="EJ430" s="186"/>
      <c r="EK430" s="186"/>
      <c r="EL430" s="186"/>
      <c r="EM430" s="186"/>
      <c r="EN430" s="186"/>
      <c r="EO430" s="186"/>
      <c r="EP430" s="186"/>
      <c r="EQ430" s="186"/>
      <c r="ER430" s="186"/>
      <c r="ES430" s="186"/>
      <c r="ET430" s="186"/>
      <c r="EU430" s="186"/>
      <c r="EV430" s="186"/>
      <c r="EW430" s="186"/>
      <c r="EX430" s="186"/>
      <c r="EY430" s="186"/>
      <c r="EZ430" s="186"/>
      <c r="FA430" s="186"/>
      <c r="FB430" s="186"/>
      <c r="FC430" s="186"/>
      <c r="FD430" s="186"/>
      <c r="FE430" s="186"/>
      <c r="FF430" s="186"/>
      <c r="FG430" s="186"/>
      <c r="FH430" s="186"/>
      <c r="FI430" s="186"/>
      <c r="FJ430" s="186"/>
      <c r="FK430" s="186"/>
      <c r="FL430" s="186"/>
      <c r="FM430" s="186"/>
      <c r="FN430" s="186"/>
      <c r="FO430" s="186"/>
      <c r="FP430" s="186"/>
      <c r="FQ430" s="186"/>
      <c r="FR430" s="186"/>
      <c r="FS430" s="186"/>
      <c r="FT430" s="186"/>
      <c r="FU430" s="186"/>
      <c r="FV430" s="186"/>
      <c r="FW430" s="186"/>
      <c r="FX430" s="186"/>
      <c r="FY430" s="186"/>
      <c r="FZ430" s="186"/>
      <c r="GA430" s="186"/>
      <c r="GB430" s="186"/>
      <c r="GC430" s="186"/>
      <c r="GD430" s="186"/>
      <c r="GE430" s="186"/>
      <c r="GF430" s="186"/>
      <c r="GG430" s="186"/>
      <c r="GH430" s="186"/>
      <c r="GI430" s="186"/>
      <c r="GJ430" s="186"/>
      <c r="GK430" s="186"/>
      <c r="GL430" s="186"/>
      <c r="GM430" s="186"/>
      <c r="GN430" s="186"/>
      <c r="GO430" s="186"/>
      <c r="GP430" s="186"/>
      <c r="GQ430" s="186"/>
      <c r="GR430" s="186"/>
      <c r="GS430" s="186"/>
      <c r="GT430" s="186"/>
      <c r="GU430" s="186"/>
      <c r="GV430" s="186"/>
      <c r="GW430" s="186"/>
      <c r="GX430" s="186"/>
      <c r="GY430" s="186"/>
      <c r="GZ430" s="186"/>
      <c r="HA430" s="186"/>
      <c r="HB430" s="186"/>
      <c r="HC430" s="186"/>
      <c r="HD430" s="186"/>
      <c r="HE430" s="186"/>
      <c r="HF430" s="186"/>
      <c r="HG430" s="186"/>
      <c r="HH430" s="186"/>
      <c r="HI430" s="186"/>
      <c r="HJ430" s="186"/>
      <c r="HK430" s="186"/>
      <c r="HL430" s="186"/>
      <c r="HM430" s="186"/>
      <c r="HN430" s="186"/>
      <c r="HO430" s="186"/>
      <c r="HP430" s="186"/>
      <c r="HQ430" s="186"/>
      <c r="HR430" s="186"/>
      <c r="HS430" s="186"/>
      <c r="HT430" s="186"/>
      <c r="HU430" s="186"/>
      <c r="HV430" s="186"/>
      <c r="HW430" s="186"/>
      <c r="HX430" s="186"/>
      <c r="HY430" s="186"/>
      <c r="HZ430" s="186"/>
      <c r="IA430" s="186"/>
      <c r="IB430" s="186"/>
      <c r="IC430" s="186"/>
      <c r="ID430" s="186"/>
      <c r="IE430" s="186"/>
      <c r="IF430" s="186"/>
      <c r="IG430" s="186"/>
      <c r="IH430" s="186"/>
      <c r="II430" s="186"/>
      <c r="IJ430" s="186"/>
      <c r="IK430" s="186"/>
      <c r="IL430" s="186"/>
      <c r="IM430" s="186"/>
      <c r="IN430" s="186"/>
      <c r="IO430" s="186"/>
      <c r="IP430" s="186"/>
      <c r="IQ430" s="186"/>
      <c r="IR430" s="186"/>
      <c r="IS430" s="186"/>
      <c r="IT430" s="186"/>
      <c r="IU430" s="186"/>
      <c r="IV430" s="186"/>
    </row>
    <row r="431" spans="1:256" s="67" customFormat="1" ht="13.5">
      <c r="A431" s="87"/>
      <c r="B431" s="71"/>
      <c r="C431" s="71"/>
      <c r="D431" s="71"/>
      <c r="E431" s="71"/>
      <c r="F431" s="71"/>
      <c r="G431" s="71"/>
      <c r="H431" s="71"/>
      <c r="I431" s="71"/>
      <c r="J431" s="75"/>
      <c r="K431" s="75"/>
      <c r="L431" s="71"/>
      <c r="M431" s="71"/>
      <c r="N431" s="71"/>
      <c r="O431" s="71"/>
      <c r="P431" s="71"/>
      <c r="Q431" s="71"/>
      <c r="R431" s="186"/>
      <c r="S431" s="186"/>
      <c r="T431" s="186"/>
      <c r="U431" s="186"/>
      <c r="V431" s="186"/>
      <c r="W431" s="186"/>
      <c r="X431" s="186"/>
      <c r="Y431" s="186"/>
      <c r="Z431" s="186"/>
      <c r="AA431" s="186"/>
      <c r="AB431" s="186"/>
      <c r="AC431" s="186"/>
      <c r="AD431" s="186"/>
      <c r="AE431" s="186"/>
      <c r="AF431" s="186"/>
      <c r="AG431" s="186"/>
      <c r="AH431" s="186"/>
      <c r="AI431" s="186"/>
      <c r="AJ431" s="186"/>
      <c r="AK431" s="186"/>
      <c r="AL431" s="186"/>
      <c r="AM431" s="186"/>
      <c r="AN431" s="186"/>
      <c r="AO431" s="186"/>
      <c r="AP431" s="186"/>
      <c r="AQ431" s="186"/>
      <c r="AR431" s="186"/>
      <c r="AS431" s="186"/>
      <c r="AT431" s="186"/>
      <c r="AU431" s="186"/>
      <c r="AV431" s="186"/>
      <c r="AW431" s="186"/>
      <c r="AX431" s="186"/>
      <c r="AY431" s="186"/>
      <c r="AZ431" s="186"/>
      <c r="BA431" s="186"/>
      <c r="BB431" s="186"/>
      <c r="BC431" s="186"/>
      <c r="BD431" s="186"/>
      <c r="BE431" s="186"/>
      <c r="BF431" s="186"/>
      <c r="BG431" s="186"/>
      <c r="BH431" s="186"/>
      <c r="BI431" s="186"/>
      <c r="BJ431" s="186"/>
      <c r="BK431" s="186"/>
      <c r="BL431" s="186"/>
      <c r="BM431" s="186"/>
      <c r="BN431" s="186"/>
      <c r="BO431" s="186"/>
      <c r="BP431" s="186"/>
      <c r="BQ431" s="186"/>
      <c r="BR431" s="186"/>
      <c r="BS431" s="186"/>
      <c r="BT431" s="186"/>
      <c r="BU431" s="186"/>
      <c r="BV431" s="186"/>
      <c r="BW431" s="186"/>
      <c r="BX431" s="186"/>
      <c r="BY431" s="186"/>
      <c r="BZ431" s="186"/>
      <c r="CA431" s="186"/>
      <c r="CB431" s="186"/>
      <c r="CC431" s="186"/>
      <c r="CD431" s="186"/>
      <c r="CE431" s="186"/>
      <c r="CF431" s="186"/>
      <c r="CG431" s="186"/>
      <c r="CH431" s="186"/>
      <c r="CI431" s="186"/>
      <c r="CJ431" s="186"/>
      <c r="CK431" s="186"/>
      <c r="CL431" s="186"/>
      <c r="CM431" s="186"/>
      <c r="CN431" s="186"/>
      <c r="CO431" s="186"/>
      <c r="CP431" s="186"/>
      <c r="CQ431" s="186"/>
      <c r="CR431" s="186"/>
      <c r="CS431" s="186"/>
      <c r="CT431" s="186"/>
      <c r="CU431" s="186"/>
      <c r="CV431" s="186"/>
      <c r="CW431" s="186"/>
      <c r="CX431" s="186"/>
      <c r="CY431" s="186"/>
      <c r="CZ431" s="186"/>
      <c r="DA431" s="186"/>
      <c r="DB431" s="186"/>
      <c r="DC431" s="186"/>
      <c r="DD431" s="186"/>
      <c r="DE431" s="186"/>
      <c r="DF431" s="186"/>
      <c r="DG431" s="186"/>
      <c r="DH431" s="186"/>
      <c r="DI431" s="186"/>
      <c r="DJ431" s="186"/>
      <c r="DK431" s="186"/>
      <c r="DL431" s="186"/>
      <c r="DM431" s="186"/>
      <c r="DN431" s="186"/>
      <c r="DO431" s="186"/>
      <c r="DP431" s="186"/>
      <c r="DQ431" s="186"/>
      <c r="DR431" s="186"/>
      <c r="DS431" s="186"/>
      <c r="DT431" s="186"/>
      <c r="DU431" s="186"/>
      <c r="DV431" s="186"/>
      <c r="DW431" s="186"/>
      <c r="DX431" s="186"/>
      <c r="DY431" s="186"/>
      <c r="DZ431" s="186"/>
      <c r="EA431" s="186"/>
      <c r="EB431" s="186"/>
      <c r="EC431" s="186"/>
      <c r="ED431" s="186"/>
      <c r="EE431" s="186"/>
      <c r="EF431" s="186"/>
      <c r="EG431" s="186"/>
      <c r="EH431" s="186"/>
      <c r="EI431" s="186"/>
      <c r="EJ431" s="186"/>
      <c r="EK431" s="186"/>
      <c r="EL431" s="186"/>
      <c r="EM431" s="186"/>
      <c r="EN431" s="186"/>
      <c r="EO431" s="186"/>
      <c r="EP431" s="186"/>
      <c r="EQ431" s="186"/>
      <c r="ER431" s="186"/>
      <c r="ES431" s="186"/>
      <c r="ET431" s="186"/>
      <c r="EU431" s="186"/>
      <c r="EV431" s="186"/>
      <c r="EW431" s="186"/>
      <c r="EX431" s="186"/>
      <c r="EY431" s="186"/>
      <c r="EZ431" s="186"/>
      <c r="FA431" s="186"/>
      <c r="FB431" s="186"/>
      <c r="FC431" s="186"/>
      <c r="FD431" s="186"/>
      <c r="FE431" s="186"/>
      <c r="FF431" s="186"/>
      <c r="FG431" s="186"/>
      <c r="FH431" s="186"/>
      <c r="FI431" s="186"/>
      <c r="FJ431" s="186"/>
      <c r="FK431" s="186"/>
      <c r="FL431" s="186"/>
      <c r="FM431" s="186"/>
      <c r="FN431" s="186"/>
      <c r="FO431" s="186"/>
      <c r="FP431" s="186"/>
      <c r="FQ431" s="186"/>
      <c r="FR431" s="186"/>
      <c r="FS431" s="186"/>
      <c r="FT431" s="186"/>
      <c r="FU431" s="186"/>
      <c r="FV431" s="186"/>
      <c r="FW431" s="186"/>
      <c r="FX431" s="186"/>
      <c r="FY431" s="186"/>
      <c r="FZ431" s="186"/>
      <c r="GA431" s="186"/>
      <c r="GB431" s="186"/>
      <c r="GC431" s="186"/>
      <c r="GD431" s="186"/>
      <c r="GE431" s="186"/>
      <c r="GF431" s="186"/>
      <c r="GG431" s="186"/>
      <c r="GH431" s="186"/>
      <c r="GI431" s="186"/>
      <c r="GJ431" s="186"/>
      <c r="GK431" s="186"/>
      <c r="GL431" s="186"/>
      <c r="GM431" s="186"/>
      <c r="GN431" s="186"/>
      <c r="GO431" s="186"/>
      <c r="GP431" s="186"/>
      <c r="GQ431" s="186"/>
      <c r="GR431" s="186"/>
      <c r="GS431" s="186"/>
      <c r="GT431" s="186"/>
      <c r="GU431" s="186"/>
      <c r="GV431" s="186"/>
      <c r="GW431" s="186"/>
      <c r="GX431" s="186"/>
      <c r="GY431" s="186"/>
      <c r="GZ431" s="186"/>
      <c r="HA431" s="186"/>
      <c r="HB431" s="186"/>
      <c r="HC431" s="186"/>
      <c r="HD431" s="186"/>
      <c r="HE431" s="186"/>
      <c r="HF431" s="186"/>
      <c r="HG431" s="186"/>
      <c r="HH431" s="186"/>
      <c r="HI431" s="186"/>
      <c r="HJ431" s="186"/>
      <c r="HK431" s="186"/>
      <c r="HL431" s="186"/>
      <c r="HM431" s="186"/>
      <c r="HN431" s="186"/>
      <c r="HO431" s="186"/>
      <c r="HP431" s="186"/>
      <c r="HQ431" s="186"/>
      <c r="HR431" s="186"/>
      <c r="HS431" s="186"/>
      <c r="HT431" s="186"/>
      <c r="HU431" s="186"/>
      <c r="HV431" s="186"/>
      <c r="HW431" s="186"/>
      <c r="HX431" s="186"/>
      <c r="HY431" s="186"/>
      <c r="HZ431" s="186"/>
      <c r="IA431" s="186"/>
      <c r="IB431" s="186"/>
      <c r="IC431" s="186"/>
      <c r="ID431" s="186"/>
      <c r="IE431" s="186"/>
      <c r="IF431" s="186"/>
      <c r="IG431" s="186"/>
      <c r="IH431" s="186"/>
      <c r="II431" s="186"/>
      <c r="IJ431" s="186"/>
      <c r="IK431" s="186"/>
      <c r="IL431" s="186"/>
      <c r="IM431" s="186"/>
      <c r="IN431" s="186"/>
      <c r="IO431" s="186"/>
      <c r="IP431" s="186"/>
      <c r="IQ431" s="186"/>
      <c r="IR431" s="186"/>
      <c r="IS431" s="186"/>
      <c r="IT431" s="186"/>
      <c r="IU431" s="186"/>
      <c r="IV431" s="186"/>
    </row>
    <row r="432" spans="1:256" s="67" customFormat="1" ht="13.5">
      <c r="A432" s="87"/>
      <c r="B432" s="71"/>
      <c r="C432" s="71"/>
      <c r="D432" s="71"/>
      <c r="E432" s="71"/>
      <c r="F432" s="71"/>
      <c r="G432" s="71"/>
      <c r="H432" s="71"/>
      <c r="I432" s="71"/>
      <c r="J432" s="75"/>
      <c r="K432" s="75"/>
      <c r="L432" s="71"/>
      <c r="M432" s="71"/>
      <c r="N432" s="71"/>
      <c r="O432" s="71"/>
      <c r="P432" s="71"/>
      <c r="Q432" s="71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0"/>
      <c r="CH432" s="70"/>
      <c r="CI432" s="70"/>
      <c r="CJ432" s="70"/>
      <c r="CK432" s="70"/>
      <c r="CL432" s="70"/>
      <c r="CM432" s="70"/>
      <c r="CN432" s="70"/>
      <c r="CO432" s="70"/>
      <c r="CP432" s="70"/>
      <c r="CQ432" s="70"/>
      <c r="CR432" s="70"/>
      <c r="CS432" s="70"/>
      <c r="CT432" s="70"/>
      <c r="CU432" s="70"/>
      <c r="CV432" s="70"/>
      <c r="CW432" s="70"/>
      <c r="CX432" s="70"/>
      <c r="CY432" s="70"/>
      <c r="CZ432" s="70"/>
      <c r="DA432" s="70"/>
      <c r="DB432" s="70"/>
      <c r="DC432" s="70"/>
      <c r="DD432" s="70"/>
      <c r="DE432" s="70"/>
      <c r="DF432" s="70"/>
      <c r="DG432" s="70"/>
      <c r="DH432" s="70"/>
      <c r="DI432" s="70"/>
      <c r="DJ432" s="70"/>
      <c r="DK432" s="70"/>
      <c r="DL432" s="70"/>
      <c r="DM432" s="70"/>
      <c r="DN432" s="70"/>
      <c r="DO432" s="70"/>
      <c r="DP432" s="70"/>
      <c r="DQ432" s="70"/>
      <c r="DR432" s="70"/>
      <c r="DS432" s="70"/>
      <c r="DT432" s="70"/>
      <c r="DU432" s="70"/>
      <c r="DV432" s="70"/>
      <c r="DW432" s="70"/>
      <c r="DX432" s="70"/>
      <c r="DY432" s="70"/>
      <c r="DZ432" s="70"/>
      <c r="EA432" s="70"/>
      <c r="EB432" s="70"/>
      <c r="EC432" s="70"/>
      <c r="ED432" s="70"/>
      <c r="EE432" s="70"/>
      <c r="EF432" s="70"/>
      <c r="EG432" s="70"/>
      <c r="EH432" s="70"/>
      <c r="EI432" s="70"/>
      <c r="EJ432" s="70"/>
      <c r="EK432" s="70"/>
      <c r="EL432" s="70"/>
      <c r="EM432" s="70"/>
      <c r="EN432" s="70"/>
      <c r="EO432" s="70"/>
      <c r="EP432" s="70"/>
      <c r="EQ432" s="70"/>
      <c r="ER432" s="70"/>
      <c r="ES432" s="70"/>
      <c r="ET432" s="70"/>
      <c r="EU432" s="70"/>
      <c r="EV432" s="70"/>
      <c r="EW432" s="70"/>
      <c r="EX432" s="70"/>
      <c r="EY432" s="70"/>
      <c r="EZ432" s="70"/>
      <c r="FA432" s="70"/>
      <c r="FB432" s="70"/>
      <c r="FC432" s="70"/>
      <c r="FD432" s="70"/>
      <c r="FE432" s="70"/>
      <c r="FF432" s="70"/>
      <c r="FG432" s="70"/>
      <c r="FH432" s="70"/>
      <c r="FI432" s="70"/>
      <c r="FJ432" s="70"/>
      <c r="FK432" s="70"/>
      <c r="FL432" s="70"/>
      <c r="FM432" s="70"/>
      <c r="FN432" s="70"/>
      <c r="FO432" s="70"/>
      <c r="FP432" s="70"/>
      <c r="FQ432" s="70"/>
      <c r="FR432" s="70"/>
      <c r="FS432" s="70"/>
      <c r="FT432" s="70"/>
      <c r="FU432" s="70"/>
      <c r="FV432" s="70"/>
      <c r="FW432" s="70"/>
      <c r="FX432" s="70"/>
      <c r="FY432" s="70"/>
      <c r="FZ432" s="70"/>
      <c r="GA432" s="70"/>
      <c r="GB432" s="70"/>
      <c r="GC432" s="70"/>
      <c r="GD432" s="70"/>
      <c r="GE432" s="70"/>
      <c r="GF432" s="70"/>
      <c r="GG432" s="70"/>
      <c r="GH432" s="70"/>
      <c r="GI432" s="70"/>
      <c r="GJ432" s="70"/>
      <c r="GK432" s="70"/>
      <c r="GL432" s="70"/>
      <c r="GM432" s="70"/>
      <c r="GN432" s="70"/>
      <c r="GO432" s="70"/>
      <c r="GP432" s="70"/>
      <c r="GQ432" s="70"/>
      <c r="GR432" s="70"/>
      <c r="GS432" s="70"/>
      <c r="GT432" s="70"/>
      <c r="GU432" s="70"/>
      <c r="GV432" s="70"/>
      <c r="GW432" s="70"/>
      <c r="GX432" s="70"/>
      <c r="GY432" s="70"/>
      <c r="GZ432" s="70"/>
      <c r="HA432" s="70"/>
      <c r="HB432" s="70"/>
      <c r="HC432" s="70"/>
      <c r="HD432" s="70"/>
      <c r="HE432" s="70"/>
      <c r="HF432" s="70"/>
      <c r="HG432" s="70"/>
      <c r="HH432" s="70"/>
      <c r="HI432" s="70"/>
      <c r="HJ432" s="70"/>
      <c r="HK432" s="70"/>
      <c r="HL432" s="70"/>
      <c r="HM432" s="70"/>
      <c r="HN432" s="70"/>
      <c r="HO432" s="70"/>
      <c r="HP432" s="70"/>
      <c r="HQ432" s="70"/>
      <c r="HR432" s="70"/>
      <c r="HS432" s="70"/>
      <c r="HT432" s="70"/>
      <c r="HU432" s="70"/>
      <c r="HV432" s="70"/>
      <c r="HW432" s="70"/>
      <c r="HX432" s="70"/>
      <c r="HY432" s="70"/>
      <c r="HZ432" s="70"/>
      <c r="IA432" s="70"/>
      <c r="IB432" s="70"/>
      <c r="IC432" s="70"/>
      <c r="ID432" s="70"/>
      <c r="IE432" s="70"/>
      <c r="IF432" s="70"/>
      <c r="IG432" s="70"/>
      <c r="IH432" s="70"/>
      <c r="II432" s="70"/>
      <c r="IJ432" s="70"/>
      <c r="IK432" s="70"/>
      <c r="IL432" s="70"/>
      <c r="IM432" s="70"/>
      <c r="IN432" s="70"/>
      <c r="IO432" s="70"/>
      <c r="IP432" s="70"/>
      <c r="IQ432" s="70"/>
      <c r="IR432" s="70"/>
      <c r="IS432" s="70"/>
      <c r="IT432" s="70"/>
      <c r="IU432" s="70"/>
      <c r="IV432" s="70"/>
    </row>
    <row r="433" spans="18:256" ht="13.5"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0"/>
      <c r="CH433" s="70"/>
      <c r="CI433" s="70"/>
      <c r="CJ433" s="70"/>
      <c r="CK433" s="70"/>
      <c r="CL433" s="70"/>
      <c r="CM433" s="70"/>
      <c r="CN433" s="70"/>
      <c r="CO433" s="70"/>
      <c r="CP433" s="70"/>
      <c r="CQ433" s="70"/>
      <c r="CR433" s="70"/>
      <c r="CS433" s="70"/>
      <c r="CT433" s="70"/>
      <c r="CU433" s="70"/>
      <c r="CV433" s="70"/>
      <c r="CW433" s="70"/>
      <c r="CX433" s="70"/>
      <c r="CY433" s="70"/>
      <c r="CZ433" s="70"/>
      <c r="DA433" s="70"/>
      <c r="DB433" s="70"/>
      <c r="DC433" s="70"/>
      <c r="DD433" s="70"/>
      <c r="DE433" s="70"/>
      <c r="DF433" s="70"/>
      <c r="DG433" s="70"/>
      <c r="DH433" s="70"/>
      <c r="DI433" s="70"/>
      <c r="DJ433" s="70"/>
      <c r="DK433" s="70"/>
      <c r="DL433" s="70"/>
      <c r="DM433" s="70"/>
      <c r="DN433" s="70"/>
      <c r="DO433" s="70"/>
      <c r="DP433" s="70"/>
      <c r="DQ433" s="70"/>
      <c r="DR433" s="70"/>
      <c r="DS433" s="70"/>
      <c r="DT433" s="70"/>
      <c r="DU433" s="70"/>
      <c r="DV433" s="70"/>
      <c r="DW433" s="70"/>
      <c r="DX433" s="70"/>
      <c r="DY433" s="70"/>
      <c r="DZ433" s="70"/>
      <c r="EA433" s="70"/>
      <c r="EB433" s="70"/>
      <c r="EC433" s="70"/>
      <c r="ED433" s="70"/>
      <c r="EE433" s="70"/>
      <c r="EF433" s="70"/>
      <c r="EG433" s="70"/>
      <c r="EH433" s="70"/>
      <c r="EI433" s="70"/>
      <c r="EJ433" s="70"/>
      <c r="EK433" s="70"/>
      <c r="EL433" s="70"/>
      <c r="EM433" s="70"/>
      <c r="EN433" s="70"/>
      <c r="EO433" s="70"/>
      <c r="EP433" s="70"/>
      <c r="EQ433" s="70"/>
      <c r="ER433" s="70"/>
      <c r="ES433" s="70"/>
      <c r="ET433" s="70"/>
      <c r="EU433" s="70"/>
      <c r="EV433" s="70"/>
      <c r="EW433" s="70"/>
      <c r="EX433" s="70"/>
      <c r="EY433" s="70"/>
      <c r="EZ433" s="70"/>
      <c r="FA433" s="70"/>
      <c r="FB433" s="70"/>
      <c r="FC433" s="70"/>
      <c r="FD433" s="70"/>
      <c r="FE433" s="70"/>
      <c r="FF433" s="70"/>
      <c r="FG433" s="70"/>
      <c r="FH433" s="70"/>
      <c r="FI433" s="70"/>
      <c r="FJ433" s="70"/>
      <c r="FK433" s="70"/>
      <c r="FL433" s="70"/>
      <c r="FM433" s="70"/>
      <c r="FN433" s="70"/>
      <c r="FO433" s="70"/>
      <c r="FP433" s="70"/>
      <c r="FQ433" s="70"/>
      <c r="FR433" s="70"/>
      <c r="FS433" s="70"/>
      <c r="FT433" s="70"/>
      <c r="FU433" s="70"/>
      <c r="FV433" s="70"/>
      <c r="FW433" s="70"/>
      <c r="FX433" s="70"/>
      <c r="FY433" s="70"/>
      <c r="FZ433" s="70"/>
      <c r="GA433" s="70"/>
      <c r="GB433" s="70"/>
      <c r="GC433" s="70"/>
      <c r="GD433" s="70"/>
      <c r="GE433" s="70"/>
      <c r="GF433" s="70"/>
      <c r="GG433" s="70"/>
      <c r="GH433" s="70"/>
      <c r="GI433" s="70"/>
      <c r="GJ433" s="70"/>
      <c r="GK433" s="70"/>
      <c r="GL433" s="70"/>
      <c r="GM433" s="70"/>
      <c r="GN433" s="70"/>
      <c r="GO433" s="70"/>
      <c r="GP433" s="70"/>
      <c r="GQ433" s="70"/>
      <c r="GR433" s="70"/>
      <c r="GS433" s="70"/>
      <c r="GT433" s="70"/>
      <c r="GU433" s="70"/>
      <c r="GV433" s="70"/>
      <c r="GW433" s="70"/>
      <c r="GX433" s="70"/>
      <c r="GY433" s="70"/>
      <c r="GZ433" s="70"/>
      <c r="HA433" s="70"/>
      <c r="HB433" s="70"/>
      <c r="HC433" s="70"/>
      <c r="HD433" s="70"/>
      <c r="HE433" s="70"/>
      <c r="HF433" s="70"/>
      <c r="HG433" s="70"/>
      <c r="HH433" s="70"/>
      <c r="HI433" s="70"/>
      <c r="HJ433" s="70"/>
      <c r="HK433" s="70"/>
      <c r="HL433" s="70"/>
      <c r="HM433" s="70"/>
      <c r="HN433" s="70"/>
      <c r="HO433" s="70"/>
      <c r="HP433" s="70"/>
      <c r="HQ433" s="70"/>
      <c r="HR433" s="70"/>
      <c r="HS433" s="70"/>
      <c r="HT433" s="70"/>
      <c r="HU433" s="70"/>
      <c r="HV433" s="70"/>
      <c r="HW433" s="70"/>
      <c r="HX433" s="70"/>
      <c r="HY433" s="70"/>
      <c r="HZ433" s="70"/>
      <c r="IA433" s="70"/>
      <c r="IB433" s="70"/>
      <c r="IC433" s="70"/>
      <c r="ID433" s="70"/>
      <c r="IE433" s="70"/>
      <c r="IF433" s="70"/>
      <c r="IG433" s="70"/>
      <c r="IH433" s="70"/>
      <c r="II433" s="70"/>
      <c r="IJ433" s="70"/>
      <c r="IK433" s="70"/>
      <c r="IL433" s="70"/>
      <c r="IM433" s="70"/>
      <c r="IN433" s="70"/>
      <c r="IO433" s="70"/>
      <c r="IP433" s="70"/>
      <c r="IQ433" s="70"/>
      <c r="IR433" s="70"/>
      <c r="IS433" s="70"/>
      <c r="IT433" s="70"/>
      <c r="IU433" s="70"/>
      <c r="IV433" s="70"/>
    </row>
    <row r="434" spans="18:256" ht="13.5"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0"/>
      <c r="CH434" s="70"/>
      <c r="CI434" s="70"/>
      <c r="CJ434" s="70"/>
      <c r="CK434" s="70"/>
      <c r="CL434" s="70"/>
      <c r="CM434" s="70"/>
      <c r="CN434" s="70"/>
      <c r="CO434" s="70"/>
      <c r="CP434" s="70"/>
      <c r="CQ434" s="70"/>
      <c r="CR434" s="70"/>
      <c r="CS434" s="70"/>
      <c r="CT434" s="70"/>
      <c r="CU434" s="70"/>
      <c r="CV434" s="70"/>
      <c r="CW434" s="70"/>
      <c r="CX434" s="70"/>
      <c r="CY434" s="70"/>
      <c r="CZ434" s="70"/>
      <c r="DA434" s="70"/>
      <c r="DB434" s="70"/>
      <c r="DC434" s="70"/>
      <c r="DD434" s="70"/>
      <c r="DE434" s="70"/>
      <c r="DF434" s="70"/>
      <c r="DG434" s="70"/>
      <c r="DH434" s="70"/>
      <c r="DI434" s="70"/>
      <c r="DJ434" s="70"/>
      <c r="DK434" s="70"/>
      <c r="DL434" s="70"/>
      <c r="DM434" s="70"/>
      <c r="DN434" s="70"/>
      <c r="DO434" s="70"/>
      <c r="DP434" s="70"/>
      <c r="DQ434" s="70"/>
      <c r="DR434" s="70"/>
      <c r="DS434" s="70"/>
      <c r="DT434" s="70"/>
      <c r="DU434" s="70"/>
      <c r="DV434" s="70"/>
      <c r="DW434" s="70"/>
      <c r="DX434" s="70"/>
      <c r="DY434" s="70"/>
      <c r="DZ434" s="70"/>
      <c r="EA434" s="70"/>
      <c r="EB434" s="70"/>
      <c r="EC434" s="70"/>
      <c r="ED434" s="70"/>
      <c r="EE434" s="70"/>
      <c r="EF434" s="70"/>
      <c r="EG434" s="70"/>
      <c r="EH434" s="70"/>
      <c r="EI434" s="70"/>
      <c r="EJ434" s="70"/>
      <c r="EK434" s="70"/>
      <c r="EL434" s="70"/>
      <c r="EM434" s="70"/>
      <c r="EN434" s="70"/>
      <c r="EO434" s="70"/>
      <c r="EP434" s="70"/>
      <c r="EQ434" s="70"/>
      <c r="ER434" s="70"/>
      <c r="ES434" s="70"/>
      <c r="ET434" s="70"/>
      <c r="EU434" s="70"/>
      <c r="EV434" s="70"/>
      <c r="EW434" s="70"/>
      <c r="EX434" s="70"/>
      <c r="EY434" s="70"/>
      <c r="EZ434" s="70"/>
      <c r="FA434" s="70"/>
      <c r="FB434" s="70"/>
      <c r="FC434" s="70"/>
      <c r="FD434" s="70"/>
      <c r="FE434" s="70"/>
      <c r="FF434" s="70"/>
      <c r="FG434" s="70"/>
      <c r="FH434" s="70"/>
      <c r="FI434" s="70"/>
      <c r="FJ434" s="70"/>
      <c r="FK434" s="70"/>
      <c r="FL434" s="70"/>
      <c r="FM434" s="70"/>
      <c r="FN434" s="70"/>
      <c r="FO434" s="70"/>
      <c r="FP434" s="70"/>
      <c r="FQ434" s="70"/>
      <c r="FR434" s="70"/>
      <c r="FS434" s="70"/>
      <c r="FT434" s="70"/>
      <c r="FU434" s="70"/>
      <c r="FV434" s="70"/>
      <c r="FW434" s="70"/>
      <c r="FX434" s="70"/>
      <c r="FY434" s="70"/>
      <c r="FZ434" s="70"/>
      <c r="GA434" s="70"/>
      <c r="GB434" s="70"/>
      <c r="GC434" s="70"/>
      <c r="GD434" s="70"/>
      <c r="GE434" s="70"/>
      <c r="GF434" s="70"/>
      <c r="GG434" s="70"/>
      <c r="GH434" s="70"/>
      <c r="GI434" s="70"/>
      <c r="GJ434" s="70"/>
      <c r="GK434" s="70"/>
      <c r="GL434" s="70"/>
      <c r="GM434" s="70"/>
      <c r="GN434" s="70"/>
      <c r="GO434" s="70"/>
      <c r="GP434" s="70"/>
      <c r="GQ434" s="70"/>
      <c r="GR434" s="70"/>
      <c r="GS434" s="70"/>
      <c r="GT434" s="70"/>
      <c r="GU434" s="70"/>
      <c r="GV434" s="70"/>
      <c r="GW434" s="70"/>
      <c r="GX434" s="70"/>
      <c r="GY434" s="70"/>
      <c r="GZ434" s="70"/>
      <c r="HA434" s="70"/>
      <c r="HB434" s="70"/>
      <c r="HC434" s="70"/>
      <c r="HD434" s="70"/>
      <c r="HE434" s="70"/>
      <c r="HF434" s="70"/>
      <c r="HG434" s="70"/>
      <c r="HH434" s="70"/>
      <c r="HI434" s="70"/>
      <c r="HJ434" s="70"/>
      <c r="HK434" s="70"/>
      <c r="HL434" s="70"/>
      <c r="HM434" s="70"/>
      <c r="HN434" s="70"/>
      <c r="HO434" s="70"/>
      <c r="HP434" s="70"/>
      <c r="HQ434" s="70"/>
      <c r="HR434" s="70"/>
      <c r="HS434" s="70"/>
      <c r="HT434" s="70"/>
      <c r="HU434" s="70"/>
      <c r="HV434" s="70"/>
      <c r="HW434" s="70"/>
      <c r="HX434" s="70"/>
      <c r="HY434" s="70"/>
      <c r="HZ434" s="70"/>
      <c r="IA434" s="70"/>
      <c r="IB434" s="70"/>
      <c r="IC434" s="70"/>
      <c r="ID434" s="70"/>
      <c r="IE434" s="70"/>
      <c r="IF434" s="70"/>
      <c r="IG434" s="70"/>
      <c r="IH434" s="70"/>
      <c r="II434" s="70"/>
      <c r="IJ434" s="70"/>
      <c r="IK434" s="70"/>
      <c r="IL434" s="70"/>
      <c r="IM434" s="70"/>
      <c r="IN434" s="70"/>
      <c r="IO434" s="70"/>
      <c r="IP434" s="70"/>
      <c r="IQ434" s="70"/>
      <c r="IR434" s="70"/>
      <c r="IS434" s="70"/>
      <c r="IT434" s="70"/>
      <c r="IU434" s="70"/>
      <c r="IV434" s="70"/>
    </row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spans="18:256" ht="12" customHeight="1"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68"/>
      <c r="BB480" s="68"/>
      <c r="BC480" s="68"/>
      <c r="BD480" s="68"/>
      <c r="BE480" s="68"/>
      <c r="BF480" s="68"/>
      <c r="BG480" s="68"/>
      <c r="BH480" s="68"/>
      <c r="BI480" s="68"/>
      <c r="BJ480" s="68"/>
      <c r="BK480" s="68"/>
      <c r="BL480" s="68"/>
      <c r="BM480" s="68"/>
      <c r="BN480" s="68"/>
      <c r="BO480" s="68"/>
      <c r="BP480" s="68"/>
      <c r="BQ480" s="68"/>
      <c r="BR480" s="68"/>
      <c r="BS480" s="68"/>
      <c r="BT480" s="68"/>
      <c r="BU480" s="68"/>
      <c r="BV480" s="68"/>
      <c r="BW480" s="68"/>
      <c r="BX480" s="68"/>
      <c r="BY480" s="68"/>
      <c r="BZ480" s="68"/>
      <c r="CA480" s="68"/>
      <c r="CB480" s="68"/>
      <c r="CC480" s="68"/>
      <c r="CD480" s="68"/>
      <c r="CE480" s="68"/>
      <c r="CF480" s="68"/>
      <c r="CG480" s="68"/>
      <c r="CH480" s="68"/>
      <c r="CI480" s="68"/>
      <c r="CJ480" s="68"/>
      <c r="CK480" s="68"/>
      <c r="CL480" s="68"/>
      <c r="CM480" s="68"/>
      <c r="CN480" s="68"/>
      <c r="CO480" s="68"/>
      <c r="CP480" s="68"/>
      <c r="CQ480" s="68"/>
      <c r="CR480" s="68"/>
      <c r="CS480" s="68"/>
      <c r="CT480" s="68"/>
      <c r="CU480" s="68"/>
      <c r="CV480" s="68"/>
      <c r="CW480" s="68"/>
      <c r="CX480" s="68"/>
      <c r="CY480" s="68"/>
      <c r="CZ480" s="68"/>
      <c r="DA480" s="68"/>
      <c r="DB480" s="68"/>
      <c r="DC480" s="68"/>
      <c r="DD480" s="68"/>
      <c r="DE480" s="68"/>
      <c r="DF480" s="68"/>
      <c r="DG480" s="68"/>
      <c r="DH480" s="68"/>
      <c r="DI480" s="68"/>
      <c r="DJ480" s="68"/>
      <c r="DK480" s="68"/>
      <c r="DL480" s="68"/>
      <c r="DM480" s="68"/>
      <c r="DN480" s="68"/>
      <c r="DO480" s="68"/>
      <c r="DP480" s="68"/>
      <c r="DQ480" s="68"/>
      <c r="DR480" s="68"/>
      <c r="DS480" s="68"/>
      <c r="DT480" s="68"/>
      <c r="DU480" s="68"/>
      <c r="DV480" s="68"/>
      <c r="DW480" s="68"/>
      <c r="DX480" s="68"/>
      <c r="DY480" s="68"/>
      <c r="DZ480" s="68"/>
      <c r="EA480" s="68"/>
      <c r="EB480" s="68"/>
      <c r="EC480" s="68"/>
      <c r="ED480" s="68"/>
      <c r="EE480" s="68"/>
      <c r="EF480" s="68"/>
      <c r="EG480" s="68"/>
      <c r="EH480" s="68"/>
      <c r="EI480" s="68"/>
      <c r="EJ480" s="68"/>
      <c r="EK480" s="68"/>
      <c r="EL480" s="68"/>
      <c r="EM480" s="68"/>
      <c r="EN480" s="68"/>
      <c r="EO480" s="68"/>
      <c r="EP480" s="68"/>
      <c r="EQ480" s="68"/>
      <c r="ER480" s="68"/>
      <c r="ES480" s="68"/>
      <c r="ET480" s="68"/>
      <c r="EU480" s="68"/>
      <c r="EV480" s="68"/>
      <c r="EW480" s="68"/>
      <c r="EX480" s="68"/>
      <c r="EY480" s="68"/>
      <c r="EZ480" s="68"/>
      <c r="FA480" s="68"/>
      <c r="FB480" s="68"/>
      <c r="FC480" s="68"/>
      <c r="FD480" s="68"/>
      <c r="FE480" s="68"/>
      <c r="FF480" s="68"/>
      <c r="FG480" s="68"/>
      <c r="FH480" s="68"/>
      <c r="FI480" s="68"/>
      <c r="FJ480" s="68"/>
      <c r="FK480" s="68"/>
      <c r="FL480" s="68"/>
      <c r="FM480" s="68"/>
      <c r="FN480" s="68"/>
      <c r="FO480" s="68"/>
      <c r="FP480" s="68"/>
      <c r="FQ480" s="68"/>
      <c r="FR480" s="68"/>
      <c r="FS480" s="68"/>
      <c r="FT480" s="68"/>
      <c r="FU480" s="68"/>
      <c r="FV480" s="68"/>
      <c r="FW480" s="68"/>
      <c r="FX480" s="68"/>
      <c r="FY480" s="68"/>
      <c r="FZ480" s="68"/>
      <c r="GA480" s="68"/>
      <c r="GB480" s="68"/>
      <c r="GC480" s="68"/>
      <c r="GD480" s="68"/>
      <c r="GE480" s="68"/>
      <c r="GF480" s="68"/>
      <c r="GG480" s="68"/>
      <c r="GH480" s="68"/>
      <c r="GI480" s="68"/>
      <c r="GJ480" s="68"/>
      <c r="GK480" s="68"/>
      <c r="GL480" s="68"/>
      <c r="GM480" s="68"/>
      <c r="GN480" s="68"/>
      <c r="GO480" s="68"/>
      <c r="GP480" s="68"/>
      <c r="GQ480" s="68"/>
      <c r="GR480" s="68"/>
      <c r="GS480" s="68"/>
      <c r="GT480" s="68"/>
      <c r="GU480" s="68"/>
      <c r="GV480" s="68"/>
      <c r="GW480" s="68"/>
      <c r="GX480" s="68"/>
      <c r="GY480" s="68"/>
      <c r="GZ480" s="68"/>
      <c r="HA480" s="68"/>
      <c r="HB480" s="68"/>
      <c r="HC480" s="68"/>
      <c r="HD480" s="68"/>
      <c r="HE480" s="68"/>
      <c r="HF480" s="68"/>
      <c r="HG480" s="68"/>
      <c r="HH480" s="68"/>
      <c r="HI480" s="68"/>
      <c r="HJ480" s="68"/>
      <c r="HK480" s="68"/>
      <c r="HL480" s="68"/>
      <c r="HM480" s="68"/>
      <c r="HN480" s="68"/>
      <c r="HO480" s="68"/>
      <c r="HP480" s="68"/>
      <c r="HQ480" s="68"/>
      <c r="HR480" s="68"/>
      <c r="HS480" s="68"/>
      <c r="HT480" s="68"/>
      <c r="HU480" s="68"/>
      <c r="HV480" s="68"/>
      <c r="HW480" s="68"/>
      <c r="HX480" s="68"/>
      <c r="HY480" s="68"/>
      <c r="HZ480" s="68"/>
      <c r="IA480" s="68"/>
      <c r="IB480" s="68"/>
      <c r="IC480" s="68"/>
      <c r="ID480" s="68"/>
      <c r="IE480" s="68"/>
      <c r="IF480" s="68"/>
      <c r="IG480" s="68"/>
      <c r="IH480" s="68"/>
      <c r="II480" s="68"/>
      <c r="IJ480" s="68"/>
      <c r="IK480" s="68"/>
      <c r="IL480" s="68"/>
      <c r="IM480" s="68"/>
      <c r="IN480" s="68"/>
      <c r="IO480" s="68"/>
      <c r="IP480" s="68"/>
      <c r="IQ480" s="68"/>
      <c r="IR480" s="68"/>
      <c r="IS480" s="68"/>
      <c r="IT480" s="68"/>
      <c r="IU480" s="68"/>
      <c r="IV480" s="68"/>
    </row>
    <row r="481" spans="18:256" ht="12" customHeight="1"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  <c r="BA481" s="68"/>
      <c r="BB481" s="68"/>
      <c r="BC481" s="68"/>
      <c r="BD481" s="68"/>
      <c r="BE481" s="68"/>
      <c r="BF481" s="68"/>
      <c r="BG481" s="68"/>
      <c r="BH481" s="68"/>
      <c r="BI481" s="68"/>
      <c r="BJ481" s="68"/>
      <c r="BK481" s="68"/>
      <c r="BL481" s="68"/>
      <c r="BM481" s="68"/>
      <c r="BN481" s="68"/>
      <c r="BO481" s="68"/>
      <c r="BP481" s="68"/>
      <c r="BQ481" s="68"/>
      <c r="BR481" s="68"/>
      <c r="BS481" s="68"/>
      <c r="BT481" s="68"/>
      <c r="BU481" s="68"/>
      <c r="BV481" s="68"/>
      <c r="BW481" s="68"/>
      <c r="BX481" s="68"/>
      <c r="BY481" s="68"/>
      <c r="BZ481" s="68"/>
      <c r="CA481" s="68"/>
      <c r="CB481" s="68"/>
      <c r="CC481" s="68"/>
      <c r="CD481" s="68"/>
      <c r="CE481" s="68"/>
      <c r="CF481" s="68"/>
      <c r="CG481" s="68"/>
      <c r="CH481" s="68"/>
      <c r="CI481" s="68"/>
      <c r="CJ481" s="68"/>
      <c r="CK481" s="68"/>
      <c r="CL481" s="68"/>
      <c r="CM481" s="68"/>
      <c r="CN481" s="68"/>
      <c r="CO481" s="68"/>
      <c r="CP481" s="68"/>
      <c r="CQ481" s="68"/>
      <c r="CR481" s="68"/>
      <c r="CS481" s="68"/>
      <c r="CT481" s="68"/>
      <c r="CU481" s="68"/>
      <c r="CV481" s="68"/>
      <c r="CW481" s="68"/>
      <c r="CX481" s="68"/>
      <c r="CY481" s="68"/>
      <c r="CZ481" s="68"/>
      <c r="DA481" s="68"/>
      <c r="DB481" s="68"/>
      <c r="DC481" s="68"/>
      <c r="DD481" s="68"/>
      <c r="DE481" s="68"/>
      <c r="DF481" s="68"/>
      <c r="DG481" s="68"/>
      <c r="DH481" s="68"/>
      <c r="DI481" s="68"/>
      <c r="DJ481" s="68"/>
      <c r="DK481" s="68"/>
      <c r="DL481" s="68"/>
      <c r="DM481" s="68"/>
      <c r="DN481" s="68"/>
      <c r="DO481" s="68"/>
      <c r="DP481" s="68"/>
      <c r="DQ481" s="68"/>
      <c r="DR481" s="68"/>
      <c r="DS481" s="68"/>
      <c r="DT481" s="68"/>
      <c r="DU481" s="68"/>
      <c r="DV481" s="68"/>
      <c r="DW481" s="68"/>
      <c r="DX481" s="68"/>
      <c r="DY481" s="68"/>
      <c r="DZ481" s="68"/>
      <c r="EA481" s="68"/>
      <c r="EB481" s="68"/>
      <c r="EC481" s="68"/>
      <c r="ED481" s="68"/>
      <c r="EE481" s="68"/>
      <c r="EF481" s="68"/>
      <c r="EG481" s="68"/>
      <c r="EH481" s="68"/>
      <c r="EI481" s="68"/>
      <c r="EJ481" s="68"/>
      <c r="EK481" s="68"/>
      <c r="EL481" s="68"/>
      <c r="EM481" s="68"/>
      <c r="EN481" s="68"/>
      <c r="EO481" s="68"/>
      <c r="EP481" s="68"/>
      <c r="EQ481" s="68"/>
      <c r="ER481" s="68"/>
      <c r="ES481" s="68"/>
      <c r="ET481" s="68"/>
      <c r="EU481" s="68"/>
      <c r="EV481" s="68"/>
      <c r="EW481" s="68"/>
      <c r="EX481" s="68"/>
      <c r="EY481" s="68"/>
      <c r="EZ481" s="68"/>
      <c r="FA481" s="68"/>
      <c r="FB481" s="68"/>
      <c r="FC481" s="68"/>
      <c r="FD481" s="68"/>
      <c r="FE481" s="68"/>
      <c r="FF481" s="68"/>
      <c r="FG481" s="68"/>
      <c r="FH481" s="68"/>
      <c r="FI481" s="68"/>
      <c r="FJ481" s="68"/>
      <c r="FK481" s="68"/>
      <c r="FL481" s="68"/>
      <c r="FM481" s="68"/>
      <c r="FN481" s="68"/>
      <c r="FO481" s="68"/>
      <c r="FP481" s="68"/>
      <c r="FQ481" s="68"/>
      <c r="FR481" s="68"/>
      <c r="FS481" s="68"/>
      <c r="FT481" s="68"/>
      <c r="FU481" s="68"/>
      <c r="FV481" s="68"/>
      <c r="FW481" s="68"/>
      <c r="FX481" s="68"/>
      <c r="FY481" s="68"/>
      <c r="FZ481" s="68"/>
      <c r="GA481" s="68"/>
      <c r="GB481" s="68"/>
      <c r="GC481" s="68"/>
      <c r="GD481" s="68"/>
      <c r="GE481" s="68"/>
      <c r="GF481" s="68"/>
      <c r="GG481" s="68"/>
      <c r="GH481" s="68"/>
      <c r="GI481" s="68"/>
      <c r="GJ481" s="68"/>
      <c r="GK481" s="68"/>
      <c r="GL481" s="68"/>
      <c r="GM481" s="68"/>
      <c r="GN481" s="68"/>
      <c r="GO481" s="68"/>
      <c r="GP481" s="68"/>
      <c r="GQ481" s="68"/>
      <c r="GR481" s="68"/>
      <c r="GS481" s="68"/>
      <c r="GT481" s="68"/>
      <c r="GU481" s="68"/>
      <c r="GV481" s="68"/>
      <c r="GW481" s="68"/>
      <c r="GX481" s="68"/>
      <c r="GY481" s="68"/>
      <c r="GZ481" s="68"/>
      <c r="HA481" s="68"/>
      <c r="HB481" s="68"/>
      <c r="HC481" s="68"/>
      <c r="HD481" s="68"/>
      <c r="HE481" s="68"/>
      <c r="HF481" s="68"/>
      <c r="HG481" s="68"/>
      <c r="HH481" s="68"/>
      <c r="HI481" s="68"/>
      <c r="HJ481" s="68"/>
      <c r="HK481" s="68"/>
      <c r="HL481" s="68"/>
      <c r="HM481" s="68"/>
      <c r="HN481" s="68"/>
      <c r="HO481" s="68"/>
      <c r="HP481" s="68"/>
      <c r="HQ481" s="68"/>
      <c r="HR481" s="68"/>
      <c r="HS481" s="68"/>
      <c r="HT481" s="68"/>
      <c r="HU481" s="68"/>
      <c r="HV481" s="68"/>
      <c r="HW481" s="68"/>
      <c r="HX481" s="68"/>
      <c r="HY481" s="68"/>
      <c r="HZ481" s="68"/>
      <c r="IA481" s="68"/>
      <c r="IB481" s="68"/>
      <c r="IC481" s="68"/>
      <c r="ID481" s="68"/>
      <c r="IE481" s="68"/>
      <c r="IF481" s="68"/>
      <c r="IG481" s="68"/>
      <c r="IH481" s="68"/>
      <c r="II481" s="68"/>
      <c r="IJ481" s="68"/>
      <c r="IK481" s="68"/>
      <c r="IL481" s="68"/>
      <c r="IM481" s="68"/>
      <c r="IN481" s="68"/>
      <c r="IO481" s="68"/>
      <c r="IP481" s="68"/>
      <c r="IQ481" s="68"/>
      <c r="IR481" s="68"/>
      <c r="IS481" s="68"/>
      <c r="IT481" s="68"/>
      <c r="IU481" s="68"/>
      <c r="IV481" s="68"/>
    </row>
    <row r="482" spans="18:256" ht="12" customHeight="1"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68"/>
      <c r="BB482" s="68"/>
      <c r="BC482" s="68"/>
      <c r="BD482" s="68"/>
      <c r="BE482" s="68"/>
      <c r="BF482" s="68"/>
      <c r="BG482" s="68"/>
      <c r="BH482" s="68"/>
      <c r="BI482" s="68"/>
      <c r="BJ482" s="68"/>
      <c r="BK482" s="68"/>
      <c r="BL482" s="68"/>
      <c r="BM482" s="68"/>
      <c r="BN482" s="68"/>
      <c r="BO482" s="68"/>
      <c r="BP482" s="68"/>
      <c r="BQ482" s="68"/>
      <c r="BR482" s="68"/>
      <c r="BS482" s="68"/>
      <c r="BT482" s="68"/>
      <c r="BU482" s="68"/>
      <c r="BV482" s="68"/>
      <c r="BW482" s="68"/>
      <c r="BX482" s="68"/>
      <c r="BY482" s="68"/>
      <c r="BZ482" s="68"/>
      <c r="CA482" s="68"/>
      <c r="CB482" s="68"/>
      <c r="CC482" s="68"/>
      <c r="CD482" s="68"/>
      <c r="CE482" s="68"/>
      <c r="CF482" s="68"/>
      <c r="CG482" s="68"/>
      <c r="CH482" s="68"/>
      <c r="CI482" s="68"/>
      <c r="CJ482" s="68"/>
      <c r="CK482" s="68"/>
      <c r="CL482" s="68"/>
      <c r="CM482" s="68"/>
      <c r="CN482" s="68"/>
      <c r="CO482" s="68"/>
      <c r="CP482" s="68"/>
      <c r="CQ482" s="68"/>
      <c r="CR482" s="68"/>
      <c r="CS482" s="68"/>
      <c r="CT482" s="68"/>
      <c r="CU482" s="68"/>
      <c r="CV482" s="68"/>
      <c r="CW482" s="68"/>
      <c r="CX482" s="68"/>
      <c r="CY482" s="68"/>
      <c r="CZ482" s="68"/>
      <c r="DA482" s="68"/>
      <c r="DB482" s="68"/>
      <c r="DC482" s="68"/>
      <c r="DD482" s="68"/>
      <c r="DE482" s="68"/>
      <c r="DF482" s="68"/>
      <c r="DG482" s="68"/>
      <c r="DH482" s="68"/>
      <c r="DI482" s="68"/>
      <c r="DJ482" s="68"/>
      <c r="DK482" s="68"/>
      <c r="DL482" s="68"/>
      <c r="DM482" s="68"/>
      <c r="DN482" s="68"/>
      <c r="DO482" s="68"/>
      <c r="DP482" s="68"/>
      <c r="DQ482" s="68"/>
      <c r="DR482" s="68"/>
      <c r="DS482" s="68"/>
      <c r="DT482" s="68"/>
      <c r="DU482" s="68"/>
      <c r="DV482" s="68"/>
      <c r="DW482" s="68"/>
      <c r="DX482" s="68"/>
      <c r="DY482" s="68"/>
      <c r="DZ482" s="68"/>
      <c r="EA482" s="68"/>
      <c r="EB482" s="68"/>
      <c r="EC482" s="68"/>
      <c r="ED482" s="68"/>
      <c r="EE482" s="68"/>
      <c r="EF482" s="68"/>
      <c r="EG482" s="68"/>
      <c r="EH482" s="68"/>
      <c r="EI482" s="68"/>
      <c r="EJ482" s="68"/>
      <c r="EK482" s="68"/>
      <c r="EL482" s="68"/>
      <c r="EM482" s="68"/>
      <c r="EN482" s="68"/>
      <c r="EO482" s="68"/>
      <c r="EP482" s="68"/>
      <c r="EQ482" s="68"/>
      <c r="ER482" s="68"/>
      <c r="ES482" s="68"/>
      <c r="ET482" s="68"/>
      <c r="EU482" s="68"/>
      <c r="EV482" s="68"/>
      <c r="EW482" s="68"/>
      <c r="EX482" s="68"/>
      <c r="EY482" s="68"/>
      <c r="EZ482" s="68"/>
      <c r="FA482" s="68"/>
      <c r="FB482" s="68"/>
      <c r="FC482" s="68"/>
      <c r="FD482" s="68"/>
      <c r="FE482" s="68"/>
      <c r="FF482" s="68"/>
      <c r="FG482" s="68"/>
      <c r="FH482" s="68"/>
      <c r="FI482" s="68"/>
      <c r="FJ482" s="68"/>
      <c r="FK482" s="68"/>
      <c r="FL482" s="68"/>
      <c r="FM482" s="68"/>
      <c r="FN482" s="68"/>
      <c r="FO482" s="68"/>
      <c r="FP482" s="68"/>
      <c r="FQ482" s="68"/>
      <c r="FR482" s="68"/>
      <c r="FS482" s="68"/>
      <c r="FT482" s="68"/>
      <c r="FU482" s="68"/>
      <c r="FV482" s="68"/>
      <c r="FW482" s="68"/>
      <c r="FX482" s="68"/>
      <c r="FY482" s="68"/>
      <c r="FZ482" s="68"/>
      <c r="GA482" s="68"/>
      <c r="GB482" s="68"/>
      <c r="GC482" s="68"/>
      <c r="GD482" s="68"/>
      <c r="GE482" s="68"/>
      <c r="GF482" s="68"/>
      <c r="GG482" s="68"/>
      <c r="GH482" s="68"/>
      <c r="GI482" s="68"/>
      <c r="GJ482" s="68"/>
      <c r="GK482" s="68"/>
      <c r="GL482" s="68"/>
      <c r="GM482" s="68"/>
      <c r="GN482" s="68"/>
      <c r="GO482" s="68"/>
      <c r="GP482" s="68"/>
      <c r="GQ482" s="68"/>
      <c r="GR482" s="68"/>
      <c r="GS482" s="68"/>
      <c r="GT482" s="68"/>
      <c r="GU482" s="68"/>
      <c r="GV482" s="68"/>
      <c r="GW482" s="68"/>
      <c r="GX482" s="68"/>
      <c r="GY482" s="68"/>
      <c r="GZ482" s="68"/>
      <c r="HA482" s="68"/>
      <c r="HB482" s="68"/>
      <c r="HC482" s="68"/>
      <c r="HD482" s="68"/>
      <c r="HE482" s="68"/>
      <c r="HF482" s="68"/>
      <c r="HG482" s="68"/>
      <c r="HH482" s="68"/>
      <c r="HI482" s="68"/>
      <c r="HJ482" s="68"/>
      <c r="HK482" s="68"/>
      <c r="HL482" s="68"/>
      <c r="HM482" s="68"/>
      <c r="HN482" s="68"/>
      <c r="HO482" s="68"/>
      <c r="HP482" s="68"/>
      <c r="HQ482" s="68"/>
      <c r="HR482" s="68"/>
      <c r="HS482" s="68"/>
      <c r="HT482" s="68"/>
      <c r="HU482" s="68"/>
      <c r="HV482" s="68"/>
      <c r="HW482" s="68"/>
      <c r="HX482" s="68"/>
      <c r="HY482" s="68"/>
      <c r="HZ482" s="68"/>
      <c r="IA482" s="68"/>
      <c r="IB482" s="68"/>
      <c r="IC482" s="68"/>
      <c r="ID482" s="68"/>
      <c r="IE482" s="68"/>
      <c r="IF482" s="68"/>
      <c r="IG482" s="68"/>
      <c r="IH482" s="68"/>
      <c r="II482" s="68"/>
      <c r="IJ482" s="68"/>
      <c r="IK482" s="68"/>
      <c r="IL482" s="68"/>
      <c r="IM482" s="68"/>
      <c r="IN482" s="68"/>
      <c r="IO482" s="68"/>
      <c r="IP482" s="68"/>
      <c r="IQ482" s="68"/>
      <c r="IR482" s="68"/>
      <c r="IS482" s="68"/>
      <c r="IT482" s="68"/>
      <c r="IU482" s="68"/>
      <c r="IV482" s="68"/>
    </row>
    <row r="483" spans="18:256" ht="12" customHeight="1"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  <c r="BA483" s="68"/>
      <c r="BB483" s="68"/>
      <c r="BC483" s="68"/>
      <c r="BD483" s="68"/>
      <c r="BE483" s="68"/>
      <c r="BF483" s="68"/>
      <c r="BG483" s="68"/>
      <c r="BH483" s="68"/>
      <c r="BI483" s="68"/>
      <c r="BJ483" s="68"/>
      <c r="BK483" s="68"/>
      <c r="BL483" s="68"/>
      <c r="BM483" s="68"/>
      <c r="BN483" s="68"/>
      <c r="BO483" s="68"/>
      <c r="BP483" s="68"/>
      <c r="BQ483" s="68"/>
      <c r="BR483" s="68"/>
      <c r="BS483" s="68"/>
      <c r="BT483" s="68"/>
      <c r="BU483" s="68"/>
      <c r="BV483" s="68"/>
      <c r="BW483" s="68"/>
      <c r="BX483" s="68"/>
      <c r="BY483" s="68"/>
      <c r="BZ483" s="68"/>
      <c r="CA483" s="68"/>
      <c r="CB483" s="68"/>
      <c r="CC483" s="68"/>
      <c r="CD483" s="68"/>
      <c r="CE483" s="68"/>
      <c r="CF483" s="68"/>
      <c r="CG483" s="68"/>
      <c r="CH483" s="68"/>
      <c r="CI483" s="68"/>
      <c r="CJ483" s="68"/>
      <c r="CK483" s="68"/>
      <c r="CL483" s="68"/>
      <c r="CM483" s="68"/>
      <c r="CN483" s="68"/>
      <c r="CO483" s="68"/>
      <c r="CP483" s="68"/>
      <c r="CQ483" s="68"/>
      <c r="CR483" s="68"/>
      <c r="CS483" s="68"/>
      <c r="CT483" s="68"/>
      <c r="CU483" s="68"/>
      <c r="CV483" s="68"/>
      <c r="CW483" s="68"/>
      <c r="CX483" s="68"/>
      <c r="CY483" s="68"/>
      <c r="CZ483" s="68"/>
      <c r="DA483" s="68"/>
      <c r="DB483" s="68"/>
      <c r="DC483" s="68"/>
      <c r="DD483" s="68"/>
      <c r="DE483" s="68"/>
      <c r="DF483" s="68"/>
      <c r="DG483" s="68"/>
      <c r="DH483" s="68"/>
      <c r="DI483" s="68"/>
      <c r="DJ483" s="68"/>
      <c r="DK483" s="68"/>
      <c r="DL483" s="68"/>
      <c r="DM483" s="68"/>
      <c r="DN483" s="68"/>
      <c r="DO483" s="68"/>
      <c r="DP483" s="68"/>
      <c r="DQ483" s="68"/>
      <c r="DR483" s="68"/>
      <c r="DS483" s="68"/>
      <c r="DT483" s="68"/>
      <c r="DU483" s="68"/>
      <c r="DV483" s="68"/>
      <c r="DW483" s="68"/>
      <c r="DX483" s="68"/>
      <c r="DY483" s="68"/>
      <c r="DZ483" s="68"/>
      <c r="EA483" s="68"/>
      <c r="EB483" s="68"/>
      <c r="EC483" s="68"/>
      <c r="ED483" s="68"/>
      <c r="EE483" s="68"/>
      <c r="EF483" s="68"/>
      <c r="EG483" s="68"/>
      <c r="EH483" s="68"/>
      <c r="EI483" s="68"/>
      <c r="EJ483" s="68"/>
      <c r="EK483" s="68"/>
      <c r="EL483" s="68"/>
      <c r="EM483" s="68"/>
      <c r="EN483" s="68"/>
      <c r="EO483" s="68"/>
      <c r="EP483" s="68"/>
      <c r="EQ483" s="68"/>
      <c r="ER483" s="68"/>
      <c r="ES483" s="68"/>
      <c r="ET483" s="68"/>
      <c r="EU483" s="68"/>
      <c r="EV483" s="68"/>
      <c r="EW483" s="68"/>
      <c r="EX483" s="68"/>
      <c r="EY483" s="68"/>
      <c r="EZ483" s="68"/>
      <c r="FA483" s="68"/>
      <c r="FB483" s="68"/>
      <c r="FC483" s="68"/>
      <c r="FD483" s="68"/>
      <c r="FE483" s="68"/>
      <c r="FF483" s="68"/>
      <c r="FG483" s="68"/>
      <c r="FH483" s="68"/>
      <c r="FI483" s="68"/>
      <c r="FJ483" s="68"/>
      <c r="FK483" s="68"/>
      <c r="FL483" s="68"/>
      <c r="FM483" s="68"/>
      <c r="FN483" s="68"/>
      <c r="FO483" s="68"/>
      <c r="FP483" s="68"/>
      <c r="FQ483" s="68"/>
      <c r="FR483" s="68"/>
      <c r="FS483" s="68"/>
      <c r="FT483" s="68"/>
      <c r="FU483" s="68"/>
      <c r="FV483" s="68"/>
      <c r="FW483" s="68"/>
      <c r="FX483" s="68"/>
      <c r="FY483" s="68"/>
      <c r="FZ483" s="68"/>
      <c r="GA483" s="68"/>
      <c r="GB483" s="68"/>
      <c r="GC483" s="68"/>
      <c r="GD483" s="68"/>
      <c r="GE483" s="68"/>
      <c r="GF483" s="68"/>
      <c r="GG483" s="68"/>
      <c r="GH483" s="68"/>
      <c r="GI483" s="68"/>
      <c r="GJ483" s="68"/>
      <c r="GK483" s="68"/>
      <c r="GL483" s="68"/>
      <c r="GM483" s="68"/>
      <c r="GN483" s="68"/>
      <c r="GO483" s="68"/>
      <c r="GP483" s="68"/>
      <c r="GQ483" s="68"/>
      <c r="GR483" s="68"/>
      <c r="GS483" s="68"/>
      <c r="GT483" s="68"/>
      <c r="GU483" s="68"/>
      <c r="GV483" s="68"/>
      <c r="GW483" s="68"/>
      <c r="GX483" s="68"/>
      <c r="GY483" s="68"/>
      <c r="GZ483" s="68"/>
      <c r="HA483" s="68"/>
      <c r="HB483" s="68"/>
      <c r="HC483" s="68"/>
      <c r="HD483" s="68"/>
      <c r="HE483" s="68"/>
      <c r="HF483" s="68"/>
      <c r="HG483" s="68"/>
      <c r="HH483" s="68"/>
      <c r="HI483" s="68"/>
      <c r="HJ483" s="68"/>
      <c r="HK483" s="68"/>
      <c r="HL483" s="68"/>
      <c r="HM483" s="68"/>
      <c r="HN483" s="68"/>
      <c r="HO483" s="68"/>
      <c r="HP483" s="68"/>
      <c r="HQ483" s="68"/>
      <c r="HR483" s="68"/>
      <c r="HS483" s="68"/>
      <c r="HT483" s="68"/>
      <c r="HU483" s="68"/>
      <c r="HV483" s="68"/>
      <c r="HW483" s="68"/>
      <c r="HX483" s="68"/>
      <c r="HY483" s="68"/>
      <c r="HZ483" s="68"/>
      <c r="IA483" s="68"/>
      <c r="IB483" s="68"/>
      <c r="IC483" s="68"/>
      <c r="ID483" s="68"/>
      <c r="IE483" s="68"/>
      <c r="IF483" s="68"/>
      <c r="IG483" s="68"/>
      <c r="IH483" s="68"/>
      <c r="II483" s="68"/>
      <c r="IJ483" s="68"/>
      <c r="IK483" s="68"/>
      <c r="IL483" s="68"/>
      <c r="IM483" s="68"/>
      <c r="IN483" s="68"/>
      <c r="IO483" s="68"/>
      <c r="IP483" s="68"/>
      <c r="IQ483" s="68"/>
      <c r="IR483" s="68"/>
      <c r="IS483" s="68"/>
      <c r="IT483" s="68"/>
      <c r="IU483" s="68"/>
      <c r="IV483" s="68"/>
    </row>
    <row r="484" spans="18:256" ht="12" customHeight="1"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68"/>
      <c r="BB484" s="68"/>
      <c r="BC484" s="68"/>
      <c r="BD484" s="68"/>
      <c r="BE484" s="68"/>
      <c r="BF484" s="68"/>
      <c r="BG484" s="68"/>
      <c r="BH484" s="68"/>
      <c r="BI484" s="68"/>
      <c r="BJ484" s="68"/>
      <c r="BK484" s="68"/>
      <c r="BL484" s="68"/>
      <c r="BM484" s="68"/>
      <c r="BN484" s="68"/>
      <c r="BO484" s="68"/>
      <c r="BP484" s="68"/>
      <c r="BQ484" s="68"/>
      <c r="BR484" s="68"/>
      <c r="BS484" s="68"/>
      <c r="BT484" s="68"/>
      <c r="BU484" s="68"/>
      <c r="BV484" s="68"/>
      <c r="BW484" s="68"/>
      <c r="BX484" s="68"/>
      <c r="BY484" s="68"/>
      <c r="BZ484" s="68"/>
      <c r="CA484" s="68"/>
      <c r="CB484" s="68"/>
      <c r="CC484" s="68"/>
      <c r="CD484" s="68"/>
      <c r="CE484" s="68"/>
      <c r="CF484" s="68"/>
      <c r="CG484" s="68"/>
      <c r="CH484" s="68"/>
      <c r="CI484" s="68"/>
      <c r="CJ484" s="68"/>
      <c r="CK484" s="68"/>
      <c r="CL484" s="68"/>
      <c r="CM484" s="68"/>
      <c r="CN484" s="68"/>
      <c r="CO484" s="68"/>
      <c r="CP484" s="68"/>
      <c r="CQ484" s="68"/>
      <c r="CR484" s="68"/>
      <c r="CS484" s="68"/>
      <c r="CT484" s="68"/>
      <c r="CU484" s="68"/>
      <c r="CV484" s="68"/>
      <c r="CW484" s="68"/>
      <c r="CX484" s="68"/>
      <c r="CY484" s="68"/>
      <c r="CZ484" s="68"/>
      <c r="DA484" s="68"/>
      <c r="DB484" s="68"/>
      <c r="DC484" s="68"/>
      <c r="DD484" s="68"/>
      <c r="DE484" s="68"/>
      <c r="DF484" s="68"/>
      <c r="DG484" s="68"/>
      <c r="DH484" s="68"/>
      <c r="DI484" s="68"/>
      <c r="DJ484" s="68"/>
      <c r="DK484" s="68"/>
      <c r="DL484" s="68"/>
      <c r="DM484" s="68"/>
      <c r="DN484" s="68"/>
      <c r="DO484" s="68"/>
      <c r="DP484" s="68"/>
      <c r="DQ484" s="68"/>
      <c r="DR484" s="68"/>
      <c r="DS484" s="68"/>
      <c r="DT484" s="68"/>
      <c r="DU484" s="68"/>
      <c r="DV484" s="68"/>
      <c r="DW484" s="68"/>
      <c r="DX484" s="68"/>
      <c r="DY484" s="68"/>
      <c r="DZ484" s="68"/>
      <c r="EA484" s="68"/>
      <c r="EB484" s="68"/>
      <c r="EC484" s="68"/>
      <c r="ED484" s="68"/>
      <c r="EE484" s="68"/>
      <c r="EF484" s="68"/>
      <c r="EG484" s="68"/>
      <c r="EH484" s="68"/>
      <c r="EI484" s="68"/>
      <c r="EJ484" s="68"/>
      <c r="EK484" s="68"/>
      <c r="EL484" s="68"/>
      <c r="EM484" s="68"/>
      <c r="EN484" s="68"/>
      <c r="EO484" s="68"/>
      <c r="EP484" s="68"/>
      <c r="EQ484" s="68"/>
      <c r="ER484" s="68"/>
      <c r="ES484" s="68"/>
      <c r="ET484" s="68"/>
      <c r="EU484" s="68"/>
      <c r="EV484" s="68"/>
      <c r="EW484" s="68"/>
      <c r="EX484" s="68"/>
      <c r="EY484" s="68"/>
      <c r="EZ484" s="68"/>
      <c r="FA484" s="68"/>
      <c r="FB484" s="68"/>
      <c r="FC484" s="68"/>
      <c r="FD484" s="68"/>
      <c r="FE484" s="68"/>
      <c r="FF484" s="68"/>
      <c r="FG484" s="68"/>
      <c r="FH484" s="68"/>
      <c r="FI484" s="68"/>
      <c r="FJ484" s="68"/>
      <c r="FK484" s="68"/>
      <c r="FL484" s="68"/>
      <c r="FM484" s="68"/>
      <c r="FN484" s="68"/>
      <c r="FO484" s="68"/>
      <c r="FP484" s="68"/>
      <c r="FQ484" s="68"/>
      <c r="FR484" s="68"/>
      <c r="FS484" s="68"/>
      <c r="FT484" s="68"/>
      <c r="FU484" s="68"/>
      <c r="FV484" s="68"/>
      <c r="FW484" s="68"/>
      <c r="FX484" s="68"/>
      <c r="FY484" s="68"/>
      <c r="FZ484" s="68"/>
      <c r="GA484" s="68"/>
      <c r="GB484" s="68"/>
      <c r="GC484" s="68"/>
      <c r="GD484" s="68"/>
      <c r="GE484" s="68"/>
      <c r="GF484" s="68"/>
      <c r="GG484" s="68"/>
      <c r="GH484" s="68"/>
      <c r="GI484" s="68"/>
      <c r="GJ484" s="68"/>
      <c r="GK484" s="68"/>
      <c r="GL484" s="68"/>
      <c r="GM484" s="68"/>
      <c r="GN484" s="68"/>
      <c r="GO484" s="68"/>
      <c r="GP484" s="68"/>
      <c r="GQ484" s="68"/>
      <c r="GR484" s="68"/>
      <c r="GS484" s="68"/>
      <c r="GT484" s="68"/>
      <c r="GU484" s="68"/>
      <c r="GV484" s="68"/>
      <c r="GW484" s="68"/>
      <c r="GX484" s="68"/>
      <c r="GY484" s="68"/>
      <c r="GZ484" s="68"/>
      <c r="HA484" s="68"/>
      <c r="HB484" s="68"/>
      <c r="HC484" s="68"/>
      <c r="HD484" s="68"/>
      <c r="HE484" s="68"/>
      <c r="HF484" s="68"/>
      <c r="HG484" s="68"/>
      <c r="HH484" s="68"/>
      <c r="HI484" s="68"/>
      <c r="HJ484" s="68"/>
      <c r="HK484" s="68"/>
      <c r="HL484" s="68"/>
      <c r="HM484" s="68"/>
      <c r="HN484" s="68"/>
      <c r="HO484" s="68"/>
      <c r="HP484" s="68"/>
      <c r="HQ484" s="68"/>
      <c r="HR484" s="68"/>
      <c r="HS484" s="68"/>
      <c r="HT484" s="68"/>
      <c r="HU484" s="68"/>
      <c r="HV484" s="68"/>
      <c r="HW484" s="68"/>
      <c r="HX484" s="68"/>
      <c r="HY484" s="68"/>
      <c r="HZ484" s="68"/>
      <c r="IA484" s="68"/>
      <c r="IB484" s="68"/>
      <c r="IC484" s="68"/>
      <c r="ID484" s="68"/>
      <c r="IE484" s="68"/>
      <c r="IF484" s="68"/>
      <c r="IG484" s="68"/>
      <c r="IH484" s="68"/>
      <c r="II484" s="68"/>
      <c r="IJ484" s="68"/>
      <c r="IK484" s="68"/>
      <c r="IL484" s="68"/>
      <c r="IM484" s="68"/>
      <c r="IN484" s="68"/>
      <c r="IO484" s="68"/>
      <c r="IP484" s="68"/>
      <c r="IQ484" s="68"/>
      <c r="IR484" s="68"/>
      <c r="IS484" s="68"/>
      <c r="IT484" s="68"/>
      <c r="IU484" s="68"/>
      <c r="IV484" s="68"/>
    </row>
    <row r="485" spans="18:256" ht="12" customHeight="1"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8"/>
      <c r="BE485" s="68"/>
      <c r="BF485" s="68"/>
      <c r="BG485" s="68"/>
      <c r="BH485" s="68"/>
      <c r="BI485" s="68"/>
      <c r="BJ485" s="68"/>
      <c r="BK485" s="68"/>
      <c r="BL485" s="68"/>
      <c r="BM485" s="68"/>
      <c r="BN485" s="68"/>
      <c r="BO485" s="68"/>
      <c r="BP485" s="68"/>
      <c r="BQ485" s="68"/>
      <c r="BR485" s="68"/>
      <c r="BS485" s="68"/>
      <c r="BT485" s="68"/>
      <c r="BU485" s="68"/>
      <c r="BV485" s="68"/>
      <c r="BW485" s="68"/>
      <c r="BX485" s="68"/>
      <c r="BY485" s="68"/>
      <c r="BZ485" s="68"/>
      <c r="CA485" s="68"/>
      <c r="CB485" s="68"/>
      <c r="CC485" s="68"/>
      <c r="CD485" s="68"/>
      <c r="CE485" s="68"/>
      <c r="CF485" s="68"/>
      <c r="CG485" s="68"/>
      <c r="CH485" s="68"/>
      <c r="CI485" s="68"/>
      <c r="CJ485" s="68"/>
      <c r="CK485" s="68"/>
      <c r="CL485" s="68"/>
      <c r="CM485" s="68"/>
      <c r="CN485" s="68"/>
      <c r="CO485" s="68"/>
      <c r="CP485" s="68"/>
      <c r="CQ485" s="68"/>
      <c r="CR485" s="68"/>
      <c r="CS485" s="68"/>
      <c r="CT485" s="68"/>
      <c r="CU485" s="68"/>
      <c r="CV485" s="68"/>
      <c r="CW485" s="68"/>
      <c r="CX485" s="68"/>
      <c r="CY485" s="68"/>
      <c r="CZ485" s="68"/>
      <c r="DA485" s="68"/>
      <c r="DB485" s="68"/>
      <c r="DC485" s="68"/>
      <c r="DD485" s="68"/>
      <c r="DE485" s="68"/>
      <c r="DF485" s="68"/>
      <c r="DG485" s="68"/>
      <c r="DH485" s="68"/>
      <c r="DI485" s="68"/>
      <c r="DJ485" s="68"/>
      <c r="DK485" s="68"/>
      <c r="DL485" s="68"/>
      <c r="DM485" s="68"/>
      <c r="DN485" s="68"/>
      <c r="DO485" s="68"/>
      <c r="DP485" s="68"/>
      <c r="DQ485" s="68"/>
      <c r="DR485" s="68"/>
      <c r="DS485" s="68"/>
      <c r="DT485" s="68"/>
      <c r="DU485" s="68"/>
      <c r="DV485" s="68"/>
      <c r="DW485" s="68"/>
      <c r="DX485" s="68"/>
      <c r="DY485" s="68"/>
      <c r="DZ485" s="68"/>
      <c r="EA485" s="68"/>
      <c r="EB485" s="68"/>
      <c r="EC485" s="68"/>
      <c r="ED485" s="68"/>
      <c r="EE485" s="68"/>
      <c r="EF485" s="68"/>
      <c r="EG485" s="68"/>
      <c r="EH485" s="68"/>
      <c r="EI485" s="68"/>
      <c r="EJ485" s="68"/>
      <c r="EK485" s="68"/>
      <c r="EL485" s="68"/>
      <c r="EM485" s="68"/>
      <c r="EN485" s="68"/>
      <c r="EO485" s="68"/>
      <c r="EP485" s="68"/>
      <c r="EQ485" s="68"/>
      <c r="ER485" s="68"/>
      <c r="ES485" s="68"/>
      <c r="ET485" s="68"/>
      <c r="EU485" s="68"/>
      <c r="EV485" s="68"/>
      <c r="EW485" s="68"/>
      <c r="EX485" s="68"/>
      <c r="EY485" s="68"/>
      <c r="EZ485" s="68"/>
      <c r="FA485" s="68"/>
      <c r="FB485" s="68"/>
      <c r="FC485" s="68"/>
      <c r="FD485" s="68"/>
      <c r="FE485" s="68"/>
      <c r="FF485" s="68"/>
      <c r="FG485" s="68"/>
      <c r="FH485" s="68"/>
      <c r="FI485" s="68"/>
      <c r="FJ485" s="68"/>
      <c r="FK485" s="68"/>
      <c r="FL485" s="68"/>
      <c r="FM485" s="68"/>
      <c r="FN485" s="68"/>
      <c r="FO485" s="68"/>
      <c r="FP485" s="68"/>
      <c r="FQ485" s="68"/>
      <c r="FR485" s="68"/>
      <c r="FS485" s="68"/>
      <c r="FT485" s="68"/>
      <c r="FU485" s="68"/>
      <c r="FV485" s="68"/>
      <c r="FW485" s="68"/>
      <c r="FX485" s="68"/>
      <c r="FY485" s="68"/>
      <c r="FZ485" s="68"/>
      <c r="GA485" s="68"/>
      <c r="GB485" s="68"/>
      <c r="GC485" s="68"/>
      <c r="GD485" s="68"/>
      <c r="GE485" s="68"/>
      <c r="GF485" s="68"/>
      <c r="GG485" s="68"/>
      <c r="GH485" s="68"/>
      <c r="GI485" s="68"/>
      <c r="GJ485" s="68"/>
      <c r="GK485" s="68"/>
      <c r="GL485" s="68"/>
      <c r="GM485" s="68"/>
      <c r="GN485" s="68"/>
      <c r="GO485" s="68"/>
      <c r="GP485" s="68"/>
      <c r="GQ485" s="68"/>
      <c r="GR485" s="68"/>
      <c r="GS485" s="68"/>
      <c r="GT485" s="68"/>
      <c r="GU485" s="68"/>
      <c r="GV485" s="68"/>
      <c r="GW485" s="68"/>
      <c r="GX485" s="68"/>
      <c r="GY485" s="68"/>
      <c r="GZ485" s="68"/>
      <c r="HA485" s="68"/>
      <c r="HB485" s="68"/>
      <c r="HC485" s="68"/>
      <c r="HD485" s="68"/>
      <c r="HE485" s="68"/>
      <c r="HF485" s="68"/>
      <c r="HG485" s="68"/>
      <c r="HH485" s="68"/>
      <c r="HI485" s="68"/>
      <c r="HJ485" s="68"/>
      <c r="HK485" s="68"/>
      <c r="HL485" s="68"/>
      <c r="HM485" s="68"/>
      <c r="HN485" s="68"/>
      <c r="HO485" s="68"/>
      <c r="HP485" s="68"/>
      <c r="HQ485" s="68"/>
      <c r="HR485" s="68"/>
      <c r="HS485" s="68"/>
      <c r="HT485" s="68"/>
      <c r="HU485" s="68"/>
      <c r="HV485" s="68"/>
      <c r="HW485" s="68"/>
      <c r="HX485" s="68"/>
      <c r="HY485" s="68"/>
      <c r="HZ485" s="68"/>
      <c r="IA485" s="68"/>
      <c r="IB485" s="68"/>
      <c r="IC485" s="68"/>
      <c r="ID485" s="68"/>
      <c r="IE485" s="68"/>
      <c r="IF485" s="68"/>
      <c r="IG485" s="68"/>
      <c r="IH485" s="68"/>
      <c r="II485" s="68"/>
      <c r="IJ485" s="68"/>
      <c r="IK485" s="68"/>
      <c r="IL485" s="68"/>
      <c r="IM485" s="68"/>
      <c r="IN485" s="68"/>
      <c r="IO485" s="68"/>
      <c r="IP485" s="68"/>
      <c r="IQ485" s="68"/>
      <c r="IR485" s="68"/>
      <c r="IS485" s="68"/>
      <c r="IT485" s="68"/>
      <c r="IU485" s="68"/>
      <c r="IV485" s="68"/>
    </row>
    <row r="486" spans="18:256" ht="12" customHeight="1"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8"/>
      <c r="BE486" s="68"/>
      <c r="BF486" s="68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8"/>
      <c r="BS486" s="68"/>
      <c r="BT486" s="68"/>
      <c r="BU486" s="68"/>
      <c r="BV486" s="68"/>
      <c r="BW486" s="68"/>
      <c r="BX486" s="68"/>
      <c r="BY486" s="68"/>
      <c r="BZ486" s="68"/>
      <c r="CA486" s="68"/>
      <c r="CB486" s="68"/>
      <c r="CC486" s="68"/>
      <c r="CD486" s="68"/>
      <c r="CE486" s="68"/>
      <c r="CF486" s="68"/>
      <c r="CG486" s="68"/>
      <c r="CH486" s="68"/>
      <c r="CI486" s="68"/>
      <c r="CJ486" s="68"/>
      <c r="CK486" s="68"/>
      <c r="CL486" s="68"/>
      <c r="CM486" s="68"/>
      <c r="CN486" s="68"/>
      <c r="CO486" s="68"/>
      <c r="CP486" s="68"/>
      <c r="CQ486" s="68"/>
      <c r="CR486" s="68"/>
      <c r="CS486" s="68"/>
      <c r="CT486" s="68"/>
      <c r="CU486" s="68"/>
      <c r="CV486" s="68"/>
      <c r="CW486" s="68"/>
      <c r="CX486" s="68"/>
      <c r="CY486" s="68"/>
      <c r="CZ486" s="68"/>
      <c r="DA486" s="68"/>
      <c r="DB486" s="68"/>
      <c r="DC486" s="68"/>
      <c r="DD486" s="68"/>
      <c r="DE486" s="68"/>
      <c r="DF486" s="68"/>
      <c r="DG486" s="68"/>
      <c r="DH486" s="68"/>
      <c r="DI486" s="68"/>
      <c r="DJ486" s="68"/>
      <c r="DK486" s="68"/>
      <c r="DL486" s="68"/>
      <c r="DM486" s="68"/>
      <c r="DN486" s="68"/>
      <c r="DO486" s="68"/>
      <c r="DP486" s="68"/>
      <c r="DQ486" s="68"/>
      <c r="DR486" s="68"/>
      <c r="DS486" s="68"/>
      <c r="DT486" s="68"/>
      <c r="DU486" s="68"/>
      <c r="DV486" s="68"/>
      <c r="DW486" s="68"/>
      <c r="DX486" s="68"/>
      <c r="DY486" s="68"/>
      <c r="DZ486" s="68"/>
      <c r="EA486" s="68"/>
      <c r="EB486" s="68"/>
      <c r="EC486" s="68"/>
      <c r="ED486" s="68"/>
      <c r="EE486" s="68"/>
      <c r="EF486" s="68"/>
      <c r="EG486" s="68"/>
      <c r="EH486" s="68"/>
      <c r="EI486" s="68"/>
      <c r="EJ486" s="68"/>
      <c r="EK486" s="68"/>
      <c r="EL486" s="68"/>
      <c r="EM486" s="68"/>
      <c r="EN486" s="68"/>
      <c r="EO486" s="68"/>
      <c r="EP486" s="68"/>
      <c r="EQ486" s="68"/>
      <c r="ER486" s="68"/>
      <c r="ES486" s="68"/>
      <c r="ET486" s="68"/>
      <c r="EU486" s="68"/>
      <c r="EV486" s="68"/>
      <c r="EW486" s="68"/>
      <c r="EX486" s="68"/>
      <c r="EY486" s="68"/>
      <c r="EZ486" s="68"/>
      <c r="FA486" s="68"/>
      <c r="FB486" s="68"/>
      <c r="FC486" s="68"/>
      <c r="FD486" s="68"/>
      <c r="FE486" s="68"/>
      <c r="FF486" s="68"/>
      <c r="FG486" s="68"/>
      <c r="FH486" s="68"/>
      <c r="FI486" s="68"/>
      <c r="FJ486" s="68"/>
      <c r="FK486" s="68"/>
      <c r="FL486" s="68"/>
      <c r="FM486" s="68"/>
      <c r="FN486" s="68"/>
      <c r="FO486" s="68"/>
      <c r="FP486" s="68"/>
      <c r="FQ486" s="68"/>
      <c r="FR486" s="68"/>
      <c r="FS486" s="68"/>
      <c r="FT486" s="68"/>
      <c r="FU486" s="68"/>
      <c r="FV486" s="68"/>
      <c r="FW486" s="68"/>
      <c r="FX486" s="68"/>
      <c r="FY486" s="68"/>
      <c r="FZ486" s="68"/>
      <c r="GA486" s="68"/>
      <c r="GB486" s="68"/>
      <c r="GC486" s="68"/>
      <c r="GD486" s="68"/>
      <c r="GE486" s="68"/>
      <c r="GF486" s="68"/>
      <c r="GG486" s="68"/>
      <c r="GH486" s="68"/>
      <c r="GI486" s="68"/>
      <c r="GJ486" s="68"/>
      <c r="GK486" s="68"/>
      <c r="GL486" s="68"/>
      <c r="GM486" s="68"/>
      <c r="GN486" s="68"/>
      <c r="GO486" s="68"/>
      <c r="GP486" s="68"/>
      <c r="GQ486" s="68"/>
      <c r="GR486" s="68"/>
      <c r="GS486" s="68"/>
      <c r="GT486" s="68"/>
      <c r="GU486" s="68"/>
      <c r="GV486" s="68"/>
      <c r="GW486" s="68"/>
      <c r="GX486" s="68"/>
      <c r="GY486" s="68"/>
      <c r="GZ486" s="68"/>
      <c r="HA486" s="68"/>
      <c r="HB486" s="68"/>
      <c r="HC486" s="68"/>
      <c r="HD486" s="68"/>
      <c r="HE486" s="68"/>
      <c r="HF486" s="68"/>
      <c r="HG486" s="68"/>
      <c r="HH486" s="68"/>
      <c r="HI486" s="68"/>
      <c r="HJ486" s="68"/>
      <c r="HK486" s="68"/>
      <c r="HL486" s="68"/>
      <c r="HM486" s="68"/>
      <c r="HN486" s="68"/>
      <c r="HO486" s="68"/>
      <c r="HP486" s="68"/>
      <c r="HQ486" s="68"/>
      <c r="HR486" s="68"/>
      <c r="HS486" s="68"/>
      <c r="HT486" s="68"/>
      <c r="HU486" s="68"/>
      <c r="HV486" s="68"/>
      <c r="HW486" s="68"/>
      <c r="HX486" s="68"/>
      <c r="HY486" s="68"/>
      <c r="HZ486" s="68"/>
      <c r="IA486" s="68"/>
      <c r="IB486" s="68"/>
      <c r="IC486" s="68"/>
      <c r="ID486" s="68"/>
      <c r="IE486" s="68"/>
      <c r="IF486" s="68"/>
      <c r="IG486" s="68"/>
      <c r="IH486" s="68"/>
      <c r="II486" s="68"/>
      <c r="IJ486" s="68"/>
      <c r="IK486" s="68"/>
      <c r="IL486" s="68"/>
      <c r="IM486" s="68"/>
      <c r="IN486" s="68"/>
      <c r="IO486" s="68"/>
      <c r="IP486" s="68"/>
      <c r="IQ486" s="68"/>
      <c r="IR486" s="68"/>
      <c r="IS486" s="68"/>
      <c r="IT486" s="68"/>
      <c r="IU486" s="68"/>
      <c r="IV486" s="68"/>
    </row>
    <row r="487" spans="18:256" ht="12" customHeight="1"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68"/>
      <c r="BB487" s="68"/>
      <c r="BC487" s="68"/>
      <c r="BD487" s="68"/>
      <c r="BE487" s="68"/>
      <c r="BF487" s="68"/>
      <c r="BG487" s="68"/>
      <c r="BH487" s="68"/>
      <c r="BI487" s="68"/>
      <c r="BJ487" s="68"/>
      <c r="BK487" s="68"/>
      <c r="BL487" s="68"/>
      <c r="BM487" s="68"/>
      <c r="BN487" s="68"/>
      <c r="BO487" s="68"/>
      <c r="BP487" s="68"/>
      <c r="BQ487" s="68"/>
      <c r="BR487" s="68"/>
      <c r="BS487" s="68"/>
      <c r="BT487" s="68"/>
      <c r="BU487" s="68"/>
      <c r="BV487" s="68"/>
      <c r="BW487" s="68"/>
      <c r="BX487" s="68"/>
      <c r="BY487" s="68"/>
      <c r="BZ487" s="68"/>
      <c r="CA487" s="68"/>
      <c r="CB487" s="68"/>
      <c r="CC487" s="68"/>
      <c r="CD487" s="68"/>
      <c r="CE487" s="68"/>
      <c r="CF487" s="68"/>
      <c r="CG487" s="68"/>
      <c r="CH487" s="68"/>
      <c r="CI487" s="68"/>
      <c r="CJ487" s="68"/>
      <c r="CK487" s="68"/>
      <c r="CL487" s="68"/>
      <c r="CM487" s="68"/>
      <c r="CN487" s="68"/>
      <c r="CO487" s="68"/>
      <c r="CP487" s="68"/>
      <c r="CQ487" s="68"/>
      <c r="CR487" s="68"/>
      <c r="CS487" s="68"/>
      <c r="CT487" s="68"/>
      <c r="CU487" s="68"/>
      <c r="CV487" s="68"/>
      <c r="CW487" s="68"/>
      <c r="CX487" s="68"/>
      <c r="CY487" s="68"/>
      <c r="CZ487" s="68"/>
      <c r="DA487" s="68"/>
      <c r="DB487" s="68"/>
      <c r="DC487" s="68"/>
      <c r="DD487" s="68"/>
      <c r="DE487" s="68"/>
      <c r="DF487" s="68"/>
      <c r="DG487" s="68"/>
      <c r="DH487" s="68"/>
      <c r="DI487" s="68"/>
      <c r="DJ487" s="68"/>
      <c r="DK487" s="68"/>
      <c r="DL487" s="68"/>
      <c r="DM487" s="68"/>
      <c r="DN487" s="68"/>
      <c r="DO487" s="68"/>
      <c r="DP487" s="68"/>
      <c r="DQ487" s="68"/>
      <c r="DR487" s="68"/>
      <c r="DS487" s="68"/>
      <c r="DT487" s="68"/>
      <c r="DU487" s="68"/>
      <c r="DV487" s="68"/>
      <c r="DW487" s="68"/>
      <c r="DX487" s="68"/>
      <c r="DY487" s="68"/>
      <c r="DZ487" s="68"/>
      <c r="EA487" s="68"/>
      <c r="EB487" s="68"/>
      <c r="EC487" s="68"/>
      <c r="ED487" s="68"/>
      <c r="EE487" s="68"/>
      <c r="EF487" s="68"/>
      <c r="EG487" s="68"/>
      <c r="EH487" s="68"/>
      <c r="EI487" s="68"/>
      <c r="EJ487" s="68"/>
      <c r="EK487" s="68"/>
      <c r="EL487" s="68"/>
      <c r="EM487" s="68"/>
      <c r="EN487" s="68"/>
      <c r="EO487" s="68"/>
      <c r="EP487" s="68"/>
      <c r="EQ487" s="68"/>
      <c r="ER487" s="68"/>
      <c r="ES487" s="68"/>
      <c r="ET487" s="68"/>
      <c r="EU487" s="68"/>
      <c r="EV487" s="68"/>
      <c r="EW487" s="68"/>
      <c r="EX487" s="68"/>
      <c r="EY487" s="68"/>
      <c r="EZ487" s="68"/>
      <c r="FA487" s="68"/>
      <c r="FB487" s="68"/>
      <c r="FC487" s="68"/>
      <c r="FD487" s="68"/>
      <c r="FE487" s="68"/>
      <c r="FF487" s="68"/>
      <c r="FG487" s="68"/>
      <c r="FH487" s="68"/>
      <c r="FI487" s="68"/>
      <c r="FJ487" s="68"/>
      <c r="FK487" s="68"/>
      <c r="FL487" s="68"/>
      <c r="FM487" s="68"/>
      <c r="FN487" s="68"/>
      <c r="FO487" s="68"/>
      <c r="FP487" s="68"/>
      <c r="FQ487" s="68"/>
      <c r="FR487" s="68"/>
      <c r="FS487" s="68"/>
      <c r="FT487" s="68"/>
      <c r="FU487" s="68"/>
      <c r="FV487" s="68"/>
      <c r="FW487" s="68"/>
      <c r="FX487" s="68"/>
      <c r="FY487" s="68"/>
      <c r="FZ487" s="68"/>
      <c r="GA487" s="68"/>
      <c r="GB487" s="68"/>
      <c r="GC487" s="68"/>
      <c r="GD487" s="68"/>
      <c r="GE487" s="68"/>
      <c r="GF487" s="68"/>
      <c r="GG487" s="68"/>
      <c r="GH487" s="68"/>
      <c r="GI487" s="68"/>
      <c r="GJ487" s="68"/>
      <c r="GK487" s="68"/>
      <c r="GL487" s="68"/>
      <c r="GM487" s="68"/>
      <c r="GN487" s="68"/>
      <c r="GO487" s="68"/>
      <c r="GP487" s="68"/>
      <c r="GQ487" s="68"/>
      <c r="GR487" s="68"/>
      <c r="GS487" s="68"/>
      <c r="GT487" s="68"/>
      <c r="GU487" s="68"/>
      <c r="GV487" s="68"/>
      <c r="GW487" s="68"/>
      <c r="GX487" s="68"/>
      <c r="GY487" s="68"/>
      <c r="GZ487" s="68"/>
      <c r="HA487" s="68"/>
      <c r="HB487" s="68"/>
      <c r="HC487" s="68"/>
      <c r="HD487" s="68"/>
      <c r="HE487" s="68"/>
      <c r="HF487" s="68"/>
      <c r="HG487" s="68"/>
      <c r="HH487" s="68"/>
      <c r="HI487" s="68"/>
      <c r="HJ487" s="68"/>
      <c r="HK487" s="68"/>
      <c r="HL487" s="68"/>
      <c r="HM487" s="68"/>
      <c r="HN487" s="68"/>
      <c r="HO487" s="68"/>
      <c r="HP487" s="68"/>
      <c r="HQ487" s="68"/>
      <c r="HR487" s="68"/>
      <c r="HS487" s="68"/>
      <c r="HT487" s="68"/>
      <c r="HU487" s="68"/>
      <c r="HV487" s="68"/>
      <c r="HW487" s="68"/>
      <c r="HX487" s="68"/>
      <c r="HY487" s="68"/>
      <c r="HZ487" s="68"/>
      <c r="IA487" s="68"/>
      <c r="IB487" s="68"/>
      <c r="IC487" s="68"/>
      <c r="ID487" s="68"/>
      <c r="IE487" s="68"/>
      <c r="IF487" s="68"/>
      <c r="IG487" s="68"/>
      <c r="IH487" s="68"/>
      <c r="II487" s="68"/>
      <c r="IJ487" s="68"/>
      <c r="IK487" s="68"/>
      <c r="IL487" s="68"/>
      <c r="IM487" s="68"/>
      <c r="IN487" s="68"/>
      <c r="IO487" s="68"/>
      <c r="IP487" s="68"/>
      <c r="IQ487" s="68"/>
      <c r="IR487" s="68"/>
      <c r="IS487" s="68"/>
      <c r="IT487" s="68"/>
      <c r="IU487" s="68"/>
      <c r="IV487" s="68"/>
    </row>
    <row r="488" spans="18:256" ht="12" customHeight="1"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8"/>
      <c r="BE488" s="68"/>
      <c r="BF488" s="68"/>
      <c r="BG488" s="68"/>
      <c r="BH488" s="68"/>
      <c r="BI488" s="68"/>
      <c r="BJ488" s="68"/>
      <c r="BK488" s="68"/>
      <c r="BL488" s="68"/>
      <c r="BM488" s="68"/>
      <c r="BN488" s="68"/>
      <c r="BO488" s="68"/>
      <c r="BP488" s="68"/>
      <c r="BQ488" s="68"/>
      <c r="BR488" s="68"/>
      <c r="BS488" s="68"/>
      <c r="BT488" s="68"/>
      <c r="BU488" s="68"/>
      <c r="BV488" s="68"/>
      <c r="BW488" s="68"/>
      <c r="BX488" s="68"/>
      <c r="BY488" s="68"/>
      <c r="BZ488" s="68"/>
      <c r="CA488" s="68"/>
      <c r="CB488" s="68"/>
      <c r="CC488" s="68"/>
      <c r="CD488" s="68"/>
      <c r="CE488" s="68"/>
      <c r="CF488" s="68"/>
      <c r="CG488" s="68"/>
      <c r="CH488" s="68"/>
      <c r="CI488" s="68"/>
      <c r="CJ488" s="68"/>
      <c r="CK488" s="68"/>
      <c r="CL488" s="68"/>
      <c r="CM488" s="68"/>
      <c r="CN488" s="68"/>
      <c r="CO488" s="68"/>
      <c r="CP488" s="68"/>
      <c r="CQ488" s="68"/>
      <c r="CR488" s="68"/>
      <c r="CS488" s="68"/>
      <c r="CT488" s="68"/>
      <c r="CU488" s="68"/>
      <c r="CV488" s="68"/>
      <c r="CW488" s="68"/>
      <c r="CX488" s="68"/>
      <c r="CY488" s="68"/>
      <c r="CZ488" s="68"/>
      <c r="DA488" s="68"/>
      <c r="DB488" s="68"/>
      <c r="DC488" s="68"/>
      <c r="DD488" s="68"/>
      <c r="DE488" s="68"/>
      <c r="DF488" s="68"/>
      <c r="DG488" s="68"/>
      <c r="DH488" s="68"/>
      <c r="DI488" s="68"/>
      <c r="DJ488" s="68"/>
      <c r="DK488" s="68"/>
      <c r="DL488" s="68"/>
      <c r="DM488" s="68"/>
      <c r="DN488" s="68"/>
      <c r="DO488" s="68"/>
      <c r="DP488" s="68"/>
      <c r="DQ488" s="68"/>
      <c r="DR488" s="68"/>
      <c r="DS488" s="68"/>
      <c r="DT488" s="68"/>
      <c r="DU488" s="68"/>
      <c r="DV488" s="68"/>
      <c r="DW488" s="68"/>
      <c r="DX488" s="68"/>
      <c r="DY488" s="68"/>
      <c r="DZ488" s="68"/>
      <c r="EA488" s="68"/>
      <c r="EB488" s="68"/>
      <c r="EC488" s="68"/>
      <c r="ED488" s="68"/>
      <c r="EE488" s="68"/>
      <c r="EF488" s="68"/>
      <c r="EG488" s="68"/>
      <c r="EH488" s="68"/>
      <c r="EI488" s="68"/>
      <c r="EJ488" s="68"/>
      <c r="EK488" s="68"/>
      <c r="EL488" s="68"/>
      <c r="EM488" s="68"/>
      <c r="EN488" s="68"/>
      <c r="EO488" s="68"/>
      <c r="EP488" s="68"/>
      <c r="EQ488" s="68"/>
      <c r="ER488" s="68"/>
      <c r="ES488" s="68"/>
      <c r="ET488" s="68"/>
      <c r="EU488" s="68"/>
      <c r="EV488" s="68"/>
      <c r="EW488" s="68"/>
      <c r="EX488" s="68"/>
      <c r="EY488" s="68"/>
      <c r="EZ488" s="68"/>
      <c r="FA488" s="68"/>
      <c r="FB488" s="68"/>
      <c r="FC488" s="68"/>
      <c r="FD488" s="68"/>
      <c r="FE488" s="68"/>
      <c r="FF488" s="68"/>
      <c r="FG488" s="68"/>
      <c r="FH488" s="68"/>
      <c r="FI488" s="68"/>
      <c r="FJ488" s="68"/>
      <c r="FK488" s="68"/>
      <c r="FL488" s="68"/>
      <c r="FM488" s="68"/>
      <c r="FN488" s="68"/>
      <c r="FO488" s="68"/>
      <c r="FP488" s="68"/>
      <c r="FQ488" s="68"/>
      <c r="FR488" s="68"/>
      <c r="FS488" s="68"/>
      <c r="FT488" s="68"/>
      <c r="FU488" s="68"/>
      <c r="FV488" s="68"/>
      <c r="FW488" s="68"/>
      <c r="FX488" s="68"/>
      <c r="FY488" s="68"/>
      <c r="FZ488" s="68"/>
      <c r="GA488" s="68"/>
      <c r="GB488" s="68"/>
      <c r="GC488" s="68"/>
      <c r="GD488" s="68"/>
      <c r="GE488" s="68"/>
      <c r="GF488" s="68"/>
      <c r="GG488" s="68"/>
      <c r="GH488" s="68"/>
      <c r="GI488" s="68"/>
      <c r="GJ488" s="68"/>
      <c r="GK488" s="68"/>
      <c r="GL488" s="68"/>
      <c r="GM488" s="68"/>
      <c r="GN488" s="68"/>
      <c r="GO488" s="68"/>
      <c r="GP488" s="68"/>
      <c r="GQ488" s="68"/>
      <c r="GR488" s="68"/>
      <c r="GS488" s="68"/>
      <c r="GT488" s="68"/>
      <c r="GU488" s="68"/>
      <c r="GV488" s="68"/>
      <c r="GW488" s="68"/>
      <c r="GX488" s="68"/>
      <c r="GY488" s="68"/>
      <c r="GZ488" s="68"/>
      <c r="HA488" s="68"/>
      <c r="HB488" s="68"/>
      <c r="HC488" s="68"/>
      <c r="HD488" s="68"/>
      <c r="HE488" s="68"/>
      <c r="HF488" s="68"/>
      <c r="HG488" s="68"/>
      <c r="HH488" s="68"/>
      <c r="HI488" s="68"/>
      <c r="HJ488" s="68"/>
      <c r="HK488" s="68"/>
      <c r="HL488" s="68"/>
      <c r="HM488" s="68"/>
      <c r="HN488" s="68"/>
      <c r="HO488" s="68"/>
      <c r="HP488" s="68"/>
      <c r="HQ488" s="68"/>
      <c r="HR488" s="68"/>
      <c r="HS488" s="68"/>
      <c r="HT488" s="68"/>
      <c r="HU488" s="68"/>
      <c r="HV488" s="68"/>
      <c r="HW488" s="68"/>
      <c r="HX488" s="68"/>
      <c r="HY488" s="68"/>
      <c r="HZ488" s="68"/>
      <c r="IA488" s="68"/>
      <c r="IB488" s="68"/>
      <c r="IC488" s="68"/>
      <c r="ID488" s="68"/>
      <c r="IE488" s="68"/>
      <c r="IF488" s="68"/>
      <c r="IG488" s="68"/>
      <c r="IH488" s="68"/>
      <c r="II488" s="68"/>
      <c r="IJ488" s="68"/>
      <c r="IK488" s="68"/>
      <c r="IL488" s="68"/>
      <c r="IM488" s="68"/>
      <c r="IN488" s="68"/>
      <c r="IO488" s="68"/>
      <c r="IP488" s="68"/>
      <c r="IQ488" s="68"/>
      <c r="IR488" s="68"/>
      <c r="IS488" s="68"/>
      <c r="IT488" s="68"/>
      <c r="IU488" s="68"/>
      <c r="IV488" s="68"/>
    </row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spans="1:256" s="64" customFormat="1" ht="13.5">
      <c r="A523" s="87"/>
      <c r="B523" s="71"/>
      <c r="C523" s="71"/>
      <c r="D523" s="71"/>
      <c r="E523" s="71"/>
      <c r="F523" s="71"/>
      <c r="G523" s="71"/>
      <c r="H523" s="71"/>
      <c r="I523" s="71"/>
      <c r="J523" s="75"/>
      <c r="K523" s="75"/>
      <c r="L523" s="71"/>
      <c r="M523" s="71"/>
      <c r="N523" s="71"/>
      <c r="O523" s="71"/>
      <c r="P523" s="71"/>
      <c r="Q523" s="71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  <c r="BT523" s="105"/>
      <c r="BU523" s="105"/>
      <c r="BV523" s="105"/>
      <c r="BW523" s="105"/>
      <c r="BX523" s="105"/>
      <c r="BY523" s="105"/>
      <c r="BZ523" s="105"/>
      <c r="CA523" s="105"/>
      <c r="CB523" s="105"/>
      <c r="CC523" s="105"/>
      <c r="CD523" s="105"/>
      <c r="CE523" s="105"/>
      <c r="CF523" s="105"/>
      <c r="CG523" s="105"/>
      <c r="CH523" s="105"/>
      <c r="CI523" s="105"/>
      <c r="CJ523" s="105"/>
      <c r="CK523" s="105"/>
      <c r="CL523" s="105"/>
      <c r="CM523" s="105"/>
      <c r="CN523" s="105"/>
      <c r="CO523" s="105"/>
      <c r="CP523" s="105"/>
      <c r="CQ523" s="105"/>
      <c r="CR523" s="105"/>
      <c r="CS523" s="105"/>
      <c r="CT523" s="105"/>
      <c r="CU523" s="105"/>
      <c r="CV523" s="105"/>
      <c r="CW523" s="105"/>
      <c r="CX523" s="105"/>
      <c r="CY523" s="105"/>
      <c r="CZ523" s="105"/>
      <c r="DA523" s="105"/>
      <c r="DB523" s="105"/>
      <c r="DC523" s="105"/>
      <c r="DD523" s="105"/>
      <c r="DE523" s="105"/>
      <c r="DF523" s="105"/>
      <c r="DG523" s="105"/>
      <c r="DH523" s="105"/>
      <c r="DI523" s="105"/>
      <c r="DJ523" s="105"/>
      <c r="DK523" s="105"/>
      <c r="DL523" s="105"/>
      <c r="DM523" s="105"/>
      <c r="DN523" s="105"/>
      <c r="DO523" s="105"/>
      <c r="DP523" s="105"/>
      <c r="DQ523" s="105"/>
      <c r="DR523" s="105"/>
      <c r="DS523" s="105"/>
      <c r="DT523" s="105"/>
      <c r="DU523" s="105"/>
      <c r="DV523" s="105"/>
      <c r="DW523" s="105"/>
      <c r="DX523" s="105"/>
      <c r="DY523" s="105"/>
      <c r="DZ523" s="105"/>
      <c r="EA523" s="105"/>
      <c r="EB523" s="105"/>
      <c r="EC523" s="105"/>
      <c r="ED523" s="105"/>
      <c r="EE523" s="105"/>
      <c r="EF523" s="105"/>
      <c r="EG523" s="105"/>
      <c r="EH523" s="105"/>
      <c r="EI523" s="105"/>
      <c r="EJ523" s="105"/>
      <c r="EK523" s="105"/>
      <c r="EL523" s="105"/>
      <c r="EM523" s="105"/>
      <c r="EN523" s="105"/>
      <c r="EO523" s="105"/>
      <c r="EP523" s="105"/>
      <c r="EQ523" s="105"/>
      <c r="ER523" s="105"/>
      <c r="ES523" s="105"/>
      <c r="ET523" s="105"/>
      <c r="EU523" s="105"/>
      <c r="EV523" s="105"/>
      <c r="EW523" s="105"/>
      <c r="EX523" s="105"/>
      <c r="EY523" s="105"/>
      <c r="EZ523" s="105"/>
      <c r="FA523" s="105"/>
      <c r="FB523" s="105"/>
      <c r="FC523" s="105"/>
      <c r="FD523" s="105"/>
      <c r="FE523" s="105"/>
      <c r="FF523" s="105"/>
      <c r="FG523" s="105"/>
      <c r="FH523" s="105"/>
      <c r="FI523" s="105"/>
      <c r="FJ523" s="105"/>
      <c r="FK523" s="105"/>
      <c r="FL523" s="105"/>
      <c r="FM523" s="105"/>
      <c r="FN523" s="105"/>
      <c r="FO523" s="105"/>
      <c r="FP523" s="105"/>
      <c r="FQ523" s="105"/>
      <c r="FR523" s="105"/>
      <c r="FS523" s="105"/>
      <c r="FT523" s="105"/>
      <c r="FU523" s="105"/>
      <c r="FV523" s="105"/>
      <c r="FW523" s="105"/>
      <c r="FX523" s="105"/>
      <c r="FY523" s="105"/>
      <c r="FZ523" s="105"/>
      <c r="GA523" s="105"/>
      <c r="GB523" s="105"/>
      <c r="GC523" s="105"/>
      <c r="GD523" s="105"/>
      <c r="GE523" s="105"/>
      <c r="GF523" s="105"/>
      <c r="GG523" s="105"/>
      <c r="GH523" s="105"/>
      <c r="GI523" s="105"/>
      <c r="GJ523" s="105"/>
      <c r="GK523" s="105"/>
      <c r="GL523" s="105"/>
      <c r="GM523" s="105"/>
      <c r="GN523" s="105"/>
      <c r="GO523" s="105"/>
      <c r="GP523" s="105"/>
      <c r="GQ523" s="105"/>
      <c r="GR523" s="105"/>
      <c r="GS523" s="105"/>
      <c r="GT523" s="105"/>
      <c r="GU523" s="105"/>
      <c r="GV523" s="105"/>
      <c r="GW523" s="105"/>
      <c r="GX523" s="105"/>
      <c r="GY523" s="105"/>
      <c r="GZ523" s="105"/>
      <c r="HA523" s="105"/>
      <c r="HB523" s="105"/>
      <c r="HC523" s="105"/>
      <c r="HD523" s="105"/>
      <c r="HE523" s="105"/>
      <c r="HF523" s="105"/>
      <c r="HG523" s="105"/>
      <c r="HH523" s="105"/>
      <c r="HI523" s="105"/>
      <c r="HJ523" s="105"/>
      <c r="HK523" s="105"/>
      <c r="HL523" s="105"/>
      <c r="HM523" s="105"/>
      <c r="HN523" s="105"/>
      <c r="HO523" s="105"/>
      <c r="HP523" s="105"/>
      <c r="HQ523" s="105"/>
      <c r="HR523" s="105"/>
      <c r="HS523" s="105"/>
      <c r="HT523" s="105"/>
      <c r="HU523" s="105"/>
      <c r="HV523" s="105"/>
      <c r="HW523" s="105"/>
      <c r="HX523" s="105"/>
      <c r="HY523" s="105"/>
      <c r="HZ523" s="105"/>
      <c r="IA523" s="105"/>
      <c r="IB523" s="105"/>
      <c r="IC523" s="105"/>
      <c r="ID523" s="105"/>
      <c r="IE523" s="105"/>
      <c r="IF523" s="105"/>
      <c r="IG523" s="105"/>
      <c r="IH523" s="105"/>
      <c r="II523" s="105"/>
      <c r="IJ523" s="105"/>
      <c r="IK523" s="105"/>
      <c r="IL523" s="105"/>
      <c r="IM523" s="105"/>
      <c r="IN523" s="105"/>
      <c r="IO523" s="105"/>
      <c r="IP523" s="105"/>
      <c r="IQ523" s="105"/>
      <c r="IR523" s="105"/>
      <c r="IS523" s="105"/>
      <c r="IT523" s="105"/>
      <c r="IU523" s="105"/>
      <c r="IV523" s="105"/>
    </row>
    <row r="524" ht="13.5"/>
    <row r="525" ht="13.5"/>
    <row r="526" ht="13.5"/>
    <row r="527" ht="13.5"/>
    <row r="528" spans="1:256" s="68" customFormat="1" ht="13.5">
      <c r="A528" s="87"/>
      <c r="B528" s="71"/>
      <c r="C528" s="71"/>
      <c r="D528" s="71"/>
      <c r="E528" s="71"/>
      <c r="F528" s="71"/>
      <c r="G528" s="71"/>
      <c r="H528" s="71"/>
      <c r="I528" s="71"/>
      <c r="J528" s="75"/>
      <c r="K528" s="75"/>
      <c r="L528" s="71"/>
      <c r="M528" s="71"/>
      <c r="N528" s="71"/>
      <c r="O528" s="71"/>
      <c r="P528" s="71"/>
      <c r="Q528" s="71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  <c r="BT528" s="105"/>
      <c r="BU528" s="105"/>
      <c r="BV528" s="105"/>
      <c r="BW528" s="105"/>
      <c r="BX528" s="105"/>
      <c r="BY528" s="105"/>
      <c r="BZ528" s="105"/>
      <c r="CA528" s="105"/>
      <c r="CB528" s="105"/>
      <c r="CC528" s="105"/>
      <c r="CD528" s="105"/>
      <c r="CE528" s="105"/>
      <c r="CF528" s="105"/>
      <c r="CG528" s="105"/>
      <c r="CH528" s="105"/>
      <c r="CI528" s="105"/>
      <c r="CJ528" s="105"/>
      <c r="CK528" s="105"/>
      <c r="CL528" s="105"/>
      <c r="CM528" s="105"/>
      <c r="CN528" s="105"/>
      <c r="CO528" s="105"/>
      <c r="CP528" s="105"/>
      <c r="CQ528" s="105"/>
      <c r="CR528" s="105"/>
      <c r="CS528" s="105"/>
      <c r="CT528" s="105"/>
      <c r="CU528" s="105"/>
      <c r="CV528" s="105"/>
      <c r="CW528" s="105"/>
      <c r="CX528" s="105"/>
      <c r="CY528" s="105"/>
      <c r="CZ528" s="105"/>
      <c r="DA528" s="105"/>
      <c r="DB528" s="105"/>
      <c r="DC528" s="105"/>
      <c r="DD528" s="105"/>
      <c r="DE528" s="105"/>
      <c r="DF528" s="105"/>
      <c r="DG528" s="105"/>
      <c r="DH528" s="105"/>
      <c r="DI528" s="105"/>
      <c r="DJ528" s="105"/>
      <c r="DK528" s="105"/>
      <c r="DL528" s="105"/>
      <c r="DM528" s="105"/>
      <c r="DN528" s="105"/>
      <c r="DO528" s="105"/>
      <c r="DP528" s="105"/>
      <c r="DQ528" s="105"/>
      <c r="DR528" s="105"/>
      <c r="DS528" s="105"/>
      <c r="DT528" s="105"/>
      <c r="DU528" s="105"/>
      <c r="DV528" s="105"/>
      <c r="DW528" s="105"/>
      <c r="DX528" s="105"/>
      <c r="DY528" s="105"/>
      <c r="DZ528" s="105"/>
      <c r="EA528" s="105"/>
      <c r="EB528" s="105"/>
      <c r="EC528" s="105"/>
      <c r="ED528" s="105"/>
      <c r="EE528" s="105"/>
      <c r="EF528" s="105"/>
      <c r="EG528" s="105"/>
      <c r="EH528" s="105"/>
      <c r="EI528" s="105"/>
      <c r="EJ528" s="105"/>
      <c r="EK528" s="105"/>
      <c r="EL528" s="105"/>
      <c r="EM528" s="105"/>
      <c r="EN528" s="105"/>
      <c r="EO528" s="105"/>
      <c r="EP528" s="105"/>
      <c r="EQ528" s="105"/>
      <c r="ER528" s="105"/>
      <c r="ES528" s="105"/>
      <c r="ET528" s="105"/>
      <c r="EU528" s="105"/>
      <c r="EV528" s="105"/>
      <c r="EW528" s="105"/>
      <c r="EX528" s="105"/>
      <c r="EY528" s="105"/>
      <c r="EZ528" s="105"/>
      <c r="FA528" s="105"/>
      <c r="FB528" s="105"/>
      <c r="FC528" s="105"/>
      <c r="FD528" s="105"/>
      <c r="FE528" s="105"/>
      <c r="FF528" s="105"/>
      <c r="FG528" s="105"/>
      <c r="FH528" s="105"/>
      <c r="FI528" s="105"/>
      <c r="FJ528" s="105"/>
      <c r="FK528" s="105"/>
      <c r="FL528" s="105"/>
      <c r="FM528" s="105"/>
      <c r="FN528" s="105"/>
      <c r="FO528" s="105"/>
      <c r="FP528" s="105"/>
      <c r="FQ528" s="105"/>
      <c r="FR528" s="105"/>
      <c r="FS528" s="105"/>
      <c r="FT528" s="105"/>
      <c r="FU528" s="105"/>
      <c r="FV528" s="105"/>
      <c r="FW528" s="105"/>
      <c r="FX528" s="105"/>
      <c r="FY528" s="105"/>
      <c r="FZ528" s="105"/>
      <c r="GA528" s="105"/>
      <c r="GB528" s="105"/>
      <c r="GC528" s="105"/>
      <c r="GD528" s="105"/>
      <c r="GE528" s="105"/>
      <c r="GF528" s="105"/>
      <c r="GG528" s="105"/>
      <c r="GH528" s="105"/>
      <c r="GI528" s="105"/>
      <c r="GJ528" s="105"/>
      <c r="GK528" s="105"/>
      <c r="GL528" s="105"/>
      <c r="GM528" s="105"/>
      <c r="GN528" s="105"/>
      <c r="GO528" s="105"/>
      <c r="GP528" s="105"/>
      <c r="GQ528" s="105"/>
      <c r="GR528" s="105"/>
      <c r="GS528" s="105"/>
      <c r="GT528" s="105"/>
      <c r="GU528" s="105"/>
      <c r="GV528" s="105"/>
      <c r="GW528" s="105"/>
      <c r="GX528" s="105"/>
      <c r="GY528" s="105"/>
      <c r="GZ528" s="105"/>
      <c r="HA528" s="105"/>
      <c r="HB528" s="105"/>
      <c r="HC528" s="105"/>
      <c r="HD528" s="105"/>
      <c r="HE528" s="105"/>
      <c r="HF528" s="105"/>
      <c r="HG528" s="105"/>
      <c r="HH528" s="105"/>
      <c r="HI528" s="105"/>
      <c r="HJ528" s="105"/>
      <c r="HK528" s="105"/>
      <c r="HL528" s="105"/>
      <c r="HM528" s="105"/>
      <c r="HN528" s="105"/>
      <c r="HO528" s="105"/>
      <c r="HP528" s="105"/>
      <c r="HQ528" s="105"/>
      <c r="HR528" s="105"/>
      <c r="HS528" s="105"/>
      <c r="HT528" s="105"/>
      <c r="HU528" s="105"/>
      <c r="HV528" s="105"/>
      <c r="HW528" s="105"/>
      <c r="HX528" s="105"/>
      <c r="HY528" s="105"/>
      <c r="HZ528" s="105"/>
      <c r="IA528" s="105"/>
      <c r="IB528" s="105"/>
      <c r="IC528" s="105"/>
      <c r="ID528" s="105"/>
      <c r="IE528" s="105"/>
      <c r="IF528" s="105"/>
      <c r="IG528" s="105"/>
      <c r="IH528" s="105"/>
      <c r="II528" s="105"/>
      <c r="IJ528" s="105"/>
      <c r="IK528" s="105"/>
      <c r="IL528" s="105"/>
      <c r="IM528" s="105"/>
      <c r="IN528" s="105"/>
      <c r="IO528" s="105"/>
      <c r="IP528" s="105"/>
      <c r="IQ528" s="105"/>
      <c r="IR528" s="105"/>
      <c r="IS528" s="105"/>
      <c r="IT528" s="105"/>
      <c r="IU528" s="105"/>
      <c r="IV528" s="105"/>
    </row>
    <row r="529" ht="13.5"/>
    <row r="530" spans="1:256" s="64" customFormat="1" ht="13.5">
      <c r="A530" s="87"/>
      <c r="B530" s="71"/>
      <c r="C530" s="71"/>
      <c r="D530" s="71"/>
      <c r="E530" s="71"/>
      <c r="F530" s="71"/>
      <c r="G530" s="71"/>
      <c r="H530" s="71"/>
      <c r="I530" s="71"/>
      <c r="J530" s="75"/>
      <c r="K530" s="75"/>
      <c r="L530" s="71"/>
      <c r="M530" s="71"/>
      <c r="N530" s="71"/>
      <c r="O530" s="71"/>
      <c r="P530" s="71"/>
      <c r="Q530" s="71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  <c r="BT530" s="105"/>
      <c r="BU530" s="105"/>
      <c r="BV530" s="105"/>
      <c r="BW530" s="105"/>
      <c r="BX530" s="105"/>
      <c r="BY530" s="105"/>
      <c r="BZ530" s="105"/>
      <c r="CA530" s="105"/>
      <c r="CB530" s="105"/>
      <c r="CC530" s="105"/>
      <c r="CD530" s="105"/>
      <c r="CE530" s="105"/>
      <c r="CF530" s="105"/>
      <c r="CG530" s="105"/>
      <c r="CH530" s="105"/>
      <c r="CI530" s="105"/>
      <c r="CJ530" s="105"/>
      <c r="CK530" s="105"/>
      <c r="CL530" s="105"/>
      <c r="CM530" s="105"/>
      <c r="CN530" s="105"/>
      <c r="CO530" s="105"/>
      <c r="CP530" s="105"/>
      <c r="CQ530" s="105"/>
      <c r="CR530" s="105"/>
      <c r="CS530" s="105"/>
      <c r="CT530" s="105"/>
      <c r="CU530" s="105"/>
      <c r="CV530" s="105"/>
      <c r="CW530" s="105"/>
      <c r="CX530" s="105"/>
      <c r="CY530" s="105"/>
      <c r="CZ530" s="105"/>
      <c r="DA530" s="105"/>
      <c r="DB530" s="105"/>
      <c r="DC530" s="105"/>
      <c r="DD530" s="105"/>
      <c r="DE530" s="105"/>
      <c r="DF530" s="105"/>
      <c r="DG530" s="105"/>
      <c r="DH530" s="105"/>
      <c r="DI530" s="105"/>
      <c r="DJ530" s="105"/>
      <c r="DK530" s="105"/>
      <c r="DL530" s="105"/>
      <c r="DM530" s="105"/>
      <c r="DN530" s="105"/>
      <c r="DO530" s="105"/>
      <c r="DP530" s="105"/>
      <c r="DQ530" s="105"/>
      <c r="DR530" s="105"/>
      <c r="DS530" s="105"/>
      <c r="DT530" s="105"/>
      <c r="DU530" s="105"/>
      <c r="DV530" s="105"/>
      <c r="DW530" s="105"/>
      <c r="DX530" s="105"/>
      <c r="DY530" s="105"/>
      <c r="DZ530" s="105"/>
      <c r="EA530" s="105"/>
      <c r="EB530" s="105"/>
      <c r="EC530" s="105"/>
      <c r="ED530" s="105"/>
      <c r="EE530" s="105"/>
      <c r="EF530" s="105"/>
      <c r="EG530" s="105"/>
      <c r="EH530" s="105"/>
      <c r="EI530" s="105"/>
      <c r="EJ530" s="105"/>
      <c r="EK530" s="105"/>
      <c r="EL530" s="105"/>
      <c r="EM530" s="105"/>
      <c r="EN530" s="105"/>
      <c r="EO530" s="105"/>
      <c r="EP530" s="105"/>
      <c r="EQ530" s="105"/>
      <c r="ER530" s="105"/>
      <c r="ES530" s="105"/>
      <c r="ET530" s="105"/>
      <c r="EU530" s="105"/>
      <c r="EV530" s="105"/>
      <c r="EW530" s="105"/>
      <c r="EX530" s="105"/>
      <c r="EY530" s="105"/>
      <c r="EZ530" s="105"/>
      <c r="FA530" s="105"/>
      <c r="FB530" s="105"/>
      <c r="FC530" s="105"/>
      <c r="FD530" s="105"/>
      <c r="FE530" s="105"/>
      <c r="FF530" s="105"/>
      <c r="FG530" s="105"/>
      <c r="FH530" s="105"/>
      <c r="FI530" s="105"/>
      <c r="FJ530" s="105"/>
      <c r="FK530" s="105"/>
      <c r="FL530" s="105"/>
      <c r="FM530" s="105"/>
      <c r="FN530" s="105"/>
      <c r="FO530" s="105"/>
      <c r="FP530" s="105"/>
      <c r="FQ530" s="105"/>
      <c r="FR530" s="105"/>
      <c r="FS530" s="105"/>
      <c r="FT530" s="105"/>
      <c r="FU530" s="105"/>
      <c r="FV530" s="105"/>
      <c r="FW530" s="105"/>
      <c r="FX530" s="105"/>
      <c r="FY530" s="105"/>
      <c r="FZ530" s="105"/>
      <c r="GA530" s="105"/>
      <c r="GB530" s="105"/>
      <c r="GC530" s="105"/>
      <c r="GD530" s="105"/>
      <c r="GE530" s="105"/>
      <c r="GF530" s="105"/>
      <c r="GG530" s="105"/>
      <c r="GH530" s="105"/>
      <c r="GI530" s="105"/>
      <c r="GJ530" s="105"/>
      <c r="GK530" s="105"/>
      <c r="GL530" s="105"/>
      <c r="GM530" s="105"/>
      <c r="GN530" s="105"/>
      <c r="GO530" s="105"/>
      <c r="GP530" s="105"/>
      <c r="GQ530" s="105"/>
      <c r="GR530" s="105"/>
      <c r="GS530" s="105"/>
      <c r="GT530" s="105"/>
      <c r="GU530" s="105"/>
      <c r="GV530" s="105"/>
      <c r="GW530" s="105"/>
      <c r="GX530" s="105"/>
      <c r="GY530" s="105"/>
      <c r="GZ530" s="105"/>
      <c r="HA530" s="105"/>
      <c r="HB530" s="105"/>
      <c r="HC530" s="105"/>
      <c r="HD530" s="105"/>
      <c r="HE530" s="105"/>
      <c r="HF530" s="105"/>
      <c r="HG530" s="105"/>
      <c r="HH530" s="105"/>
      <c r="HI530" s="105"/>
      <c r="HJ530" s="105"/>
      <c r="HK530" s="105"/>
      <c r="HL530" s="105"/>
      <c r="HM530" s="105"/>
      <c r="HN530" s="105"/>
      <c r="HO530" s="105"/>
      <c r="HP530" s="105"/>
      <c r="HQ530" s="105"/>
      <c r="HR530" s="105"/>
      <c r="HS530" s="105"/>
      <c r="HT530" s="105"/>
      <c r="HU530" s="105"/>
      <c r="HV530" s="105"/>
      <c r="HW530" s="105"/>
      <c r="HX530" s="105"/>
      <c r="HY530" s="105"/>
      <c r="HZ530" s="105"/>
      <c r="IA530" s="105"/>
      <c r="IB530" s="105"/>
      <c r="IC530" s="105"/>
      <c r="ID530" s="105"/>
      <c r="IE530" s="105"/>
      <c r="IF530" s="105"/>
      <c r="IG530" s="105"/>
      <c r="IH530" s="105"/>
      <c r="II530" s="105"/>
      <c r="IJ530" s="105"/>
      <c r="IK530" s="105"/>
      <c r="IL530" s="105"/>
      <c r="IM530" s="105"/>
      <c r="IN530" s="105"/>
      <c r="IO530" s="105"/>
      <c r="IP530" s="105"/>
      <c r="IQ530" s="105"/>
      <c r="IR530" s="105"/>
      <c r="IS530" s="105"/>
      <c r="IT530" s="105"/>
      <c r="IU530" s="105"/>
      <c r="IV530" s="105"/>
    </row>
    <row r="531" spans="1:256" s="64" customFormat="1" ht="13.5">
      <c r="A531" s="87"/>
      <c r="B531" s="71"/>
      <c r="C531" s="71"/>
      <c r="D531" s="71"/>
      <c r="E531" s="71"/>
      <c r="F531" s="71"/>
      <c r="G531" s="71"/>
      <c r="H531" s="71"/>
      <c r="I531" s="71"/>
      <c r="J531" s="75"/>
      <c r="K531" s="75"/>
      <c r="L531" s="71"/>
      <c r="M531" s="71"/>
      <c r="N531" s="71"/>
      <c r="O531" s="71"/>
      <c r="P531" s="71"/>
      <c r="Q531" s="71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  <c r="BT531" s="105"/>
      <c r="BU531" s="105"/>
      <c r="BV531" s="105"/>
      <c r="BW531" s="105"/>
      <c r="BX531" s="105"/>
      <c r="BY531" s="105"/>
      <c r="BZ531" s="105"/>
      <c r="CA531" s="105"/>
      <c r="CB531" s="105"/>
      <c r="CC531" s="105"/>
      <c r="CD531" s="105"/>
      <c r="CE531" s="105"/>
      <c r="CF531" s="105"/>
      <c r="CG531" s="105"/>
      <c r="CH531" s="105"/>
      <c r="CI531" s="105"/>
      <c r="CJ531" s="105"/>
      <c r="CK531" s="105"/>
      <c r="CL531" s="105"/>
      <c r="CM531" s="105"/>
      <c r="CN531" s="105"/>
      <c r="CO531" s="105"/>
      <c r="CP531" s="105"/>
      <c r="CQ531" s="105"/>
      <c r="CR531" s="105"/>
      <c r="CS531" s="105"/>
      <c r="CT531" s="105"/>
      <c r="CU531" s="105"/>
      <c r="CV531" s="105"/>
      <c r="CW531" s="105"/>
      <c r="CX531" s="105"/>
      <c r="CY531" s="105"/>
      <c r="CZ531" s="105"/>
      <c r="DA531" s="105"/>
      <c r="DB531" s="105"/>
      <c r="DC531" s="105"/>
      <c r="DD531" s="105"/>
      <c r="DE531" s="105"/>
      <c r="DF531" s="105"/>
      <c r="DG531" s="105"/>
      <c r="DH531" s="105"/>
      <c r="DI531" s="105"/>
      <c r="DJ531" s="105"/>
      <c r="DK531" s="105"/>
      <c r="DL531" s="105"/>
      <c r="DM531" s="105"/>
      <c r="DN531" s="105"/>
      <c r="DO531" s="105"/>
      <c r="DP531" s="105"/>
      <c r="DQ531" s="105"/>
      <c r="DR531" s="105"/>
      <c r="DS531" s="105"/>
      <c r="DT531" s="105"/>
      <c r="DU531" s="105"/>
      <c r="DV531" s="105"/>
      <c r="DW531" s="105"/>
      <c r="DX531" s="105"/>
      <c r="DY531" s="105"/>
      <c r="DZ531" s="105"/>
      <c r="EA531" s="105"/>
      <c r="EB531" s="105"/>
      <c r="EC531" s="105"/>
      <c r="ED531" s="105"/>
      <c r="EE531" s="105"/>
      <c r="EF531" s="105"/>
      <c r="EG531" s="105"/>
      <c r="EH531" s="105"/>
      <c r="EI531" s="105"/>
      <c r="EJ531" s="105"/>
      <c r="EK531" s="105"/>
      <c r="EL531" s="105"/>
      <c r="EM531" s="105"/>
      <c r="EN531" s="105"/>
      <c r="EO531" s="105"/>
      <c r="EP531" s="105"/>
      <c r="EQ531" s="105"/>
      <c r="ER531" s="105"/>
      <c r="ES531" s="105"/>
      <c r="ET531" s="105"/>
      <c r="EU531" s="105"/>
      <c r="EV531" s="105"/>
      <c r="EW531" s="105"/>
      <c r="EX531" s="105"/>
      <c r="EY531" s="105"/>
      <c r="EZ531" s="105"/>
      <c r="FA531" s="105"/>
      <c r="FB531" s="105"/>
      <c r="FC531" s="105"/>
      <c r="FD531" s="105"/>
      <c r="FE531" s="105"/>
      <c r="FF531" s="105"/>
      <c r="FG531" s="105"/>
      <c r="FH531" s="105"/>
      <c r="FI531" s="105"/>
      <c r="FJ531" s="105"/>
      <c r="FK531" s="105"/>
      <c r="FL531" s="105"/>
      <c r="FM531" s="105"/>
      <c r="FN531" s="105"/>
      <c r="FO531" s="105"/>
      <c r="FP531" s="105"/>
      <c r="FQ531" s="105"/>
      <c r="FR531" s="105"/>
      <c r="FS531" s="105"/>
      <c r="FT531" s="105"/>
      <c r="FU531" s="105"/>
      <c r="FV531" s="105"/>
      <c r="FW531" s="105"/>
      <c r="FX531" s="105"/>
      <c r="FY531" s="105"/>
      <c r="FZ531" s="105"/>
      <c r="GA531" s="105"/>
      <c r="GB531" s="105"/>
      <c r="GC531" s="105"/>
      <c r="GD531" s="105"/>
      <c r="GE531" s="105"/>
      <c r="GF531" s="105"/>
      <c r="GG531" s="105"/>
      <c r="GH531" s="105"/>
      <c r="GI531" s="105"/>
      <c r="GJ531" s="105"/>
      <c r="GK531" s="105"/>
      <c r="GL531" s="105"/>
      <c r="GM531" s="105"/>
      <c r="GN531" s="105"/>
      <c r="GO531" s="105"/>
      <c r="GP531" s="105"/>
      <c r="GQ531" s="105"/>
      <c r="GR531" s="105"/>
      <c r="GS531" s="105"/>
      <c r="GT531" s="105"/>
      <c r="GU531" s="105"/>
      <c r="GV531" s="105"/>
      <c r="GW531" s="105"/>
      <c r="GX531" s="105"/>
      <c r="GY531" s="105"/>
      <c r="GZ531" s="105"/>
      <c r="HA531" s="105"/>
      <c r="HB531" s="105"/>
      <c r="HC531" s="105"/>
      <c r="HD531" s="105"/>
      <c r="HE531" s="105"/>
      <c r="HF531" s="105"/>
      <c r="HG531" s="105"/>
      <c r="HH531" s="105"/>
      <c r="HI531" s="105"/>
      <c r="HJ531" s="105"/>
      <c r="HK531" s="105"/>
      <c r="HL531" s="105"/>
      <c r="HM531" s="105"/>
      <c r="HN531" s="105"/>
      <c r="HO531" s="105"/>
      <c r="HP531" s="105"/>
      <c r="HQ531" s="105"/>
      <c r="HR531" s="105"/>
      <c r="HS531" s="105"/>
      <c r="HT531" s="105"/>
      <c r="HU531" s="105"/>
      <c r="HV531" s="105"/>
      <c r="HW531" s="105"/>
      <c r="HX531" s="105"/>
      <c r="HY531" s="105"/>
      <c r="HZ531" s="105"/>
      <c r="IA531" s="105"/>
      <c r="IB531" s="105"/>
      <c r="IC531" s="105"/>
      <c r="ID531" s="105"/>
      <c r="IE531" s="105"/>
      <c r="IF531" s="105"/>
      <c r="IG531" s="105"/>
      <c r="IH531" s="105"/>
      <c r="II531" s="105"/>
      <c r="IJ531" s="105"/>
      <c r="IK531" s="105"/>
      <c r="IL531" s="105"/>
      <c r="IM531" s="105"/>
      <c r="IN531" s="105"/>
      <c r="IO531" s="105"/>
      <c r="IP531" s="105"/>
      <c r="IQ531" s="105"/>
      <c r="IR531" s="105"/>
      <c r="IS531" s="105"/>
      <c r="IT531" s="105"/>
      <c r="IU531" s="105"/>
      <c r="IV531" s="105"/>
    </row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</sheetData>
  <sheetProtection/>
  <mergeCells count="58">
    <mergeCell ref="I345:K345"/>
    <mergeCell ref="B346:C346"/>
    <mergeCell ref="C364:E365"/>
    <mergeCell ref="G364:H365"/>
    <mergeCell ref="D367:D368"/>
    <mergeCell ref="G367:H368"/>
    <mergeCell ref="C368:C369"/>
    <mergeCell ref="G369:H370"/>
    <mergeCell ref="B295:C295"/>
    <mergeCell ref="H295:J295"/>
    <mergeCell ref="B296:C296"/>
    <mergeCell ref="B343:C344"/>
    <mergeCell ref="D343:G344"/>
    <mergeCell ref="I343:K343"/>
    <mergeCell ref="I344:K344"/>
    <mergeCell ref="H271:J271"/>
    <mergeCell ref="B272:C272"/>
    <mergeCell ref="H272:J272"/>
    <mergeCell ref="B292:C293"/>
    <mergeCell ref="D292:H293"/>
    <mergeCell ref="H294:J294"/>
    <mergeCell ref="B163:C164"/>
    <mergeCell ref="D163:H164"/>
    <mergeCell ref="H165:J165"/>
    <mergeCell ref="B194:C194"/>
    <mergeCell ref="C236:D237"/>
    <mergeCell ref="E236:G237"/>
    <mergeCell ref="B166:C166"/>
    <mergeCell ref="H166:J166"/>
    <mergeCell ref="B80:C80"/>
    <mergeCell ref="I114:K114"/>
    <mergeCell ref="I115:K115"/>
    <mergeCell ref="B117:C117"/>
    <mergeCell ref="B114:C115"/>
    <mergeCell ref="D114:G115"/>
    <mergeCell ref="C269:D270"/>
    <mergeCell ref="E269:G270"/>
    <mergeCell ref="B191:C192"/>
    <mergeCell ref="D191:G192"/>
    <mergeCell ref="I191:K191"/>
    <mergeCell ref="I192:K192"/>
    <mergeCell ref="H238:J238"/>
    <mergeCell ref="B239:C239"/>
    <mergeCell ref="H239:J239"/>
    <mergeCell ref="B40:C41"/>
    <mergeCell ref="D40:F41"/>
    <mergeCell ref="I41:K41"/>
    <mergeCell ref="I42:K42"/>
    <mergeCell ref="B77:C78"/>
    <mergeCell ref="D77:G78"/>
    <mergeCell ref="I77:K77"/>
    <mergeCell ref="I78:K78"/>
    <mergeCell ref="B1:C2"/>
    <mergeCell ref="D1:G2"/>
    <mergeCell ref="I1:K1"/>
    <mergeCell ref="I2:K2"/>
    <mergeCell ref="I3:K3"/>
    <mergeCell ref="B4:C4"/>
  </mergeCells>
  <conditionalFormatting sqref="B131:B132">
    <cfRule type="expression" priority="3" dxfId="41">
      <formula>COUNTIF($I131,"女")</formula>
    </cfRule>
  </conditionalFormatting>
  <conditionalFormatting sqref="B103:C113 G103:G113 I103:I113">
    <cfRule type="expression" priority="10" dxfId="41">
      <formula>COUNTIF($I103,"女")</formula>
    </cfRule>
  </conditionalFormatting>
  <conditionalFormatting sqref="B118:C124 G118:G160 I118:I160">
    <cfRule type="expression" priority="1" dxfId="41">
      <formula>COUNTIF($I118,"女")</formula>
    </cfRule>
  </conditionalFormatting>
  <conditionalFormatting sqref="B126:C128 B130:C130 B133:C133 B135:C139 B141:C148 B150:C156">
    <cfRule type="expression" priority="4" dxfId="41">
      <formula>COUNTIF($I126,"女")</formula>
    </cfRule>
  </conditionalFormatting>
  <conditionalFormatting sqref="B158:C160">
    <cfRule type="expression" priority="5" dxfId="41">
      <formula>COUNTIF($I158,"女")</formula>
    </cfRule>
  </conditionalFormatting>
  <conditionalFormatting sqref="I347">
    <cfRule type="cellIs" priority="12" dxfId="41" operator="equal">
      <formula>"女"</formula>
    </cfRule>
    <cfRule type="cellIs" priority="13" dxfId="42" operator="equal">
      <formula>"女"</formula>
    </cfRule>
  </conditionalFormatting>
  <conditionalFormatting sqref="I360">
    <cfRule type="cellIs" priority="6" dxfId="41" operator="equal">
      <formula>"女"</formula>
    </cfRule>
    <cfRule type="cellIs" priority="7" dxfId="42" operator="equal">
      <formula>"女"</formula>
    </cfRule>
  </conditionalFormatting>
  <conditionalFormatting sqref="M103:M113">
    <cfRule type="expression" priority="9" dxfId="41">
      <formula>COUNTIF($M103,"東近江市")</formula>
    </cfRule>
  </conditionalFormatting>
  <conditionalFormatting sqref="M118:M160">
    <cfRule type="expression" priority="2" dxfId="41">
      <formula>COUNTIF($M118,"東近江市")</formula>
    </cfRule>
  </conditionalFormatting>
  <conditionalFormatting sqref="M347">
    <cfRule type="cellIs" priority="11" dxfId="41" operator="equal">
      <formula>"東近江市"</formula>
    </cfRule>
  </conditionalFormatting>
  <conditionalFormatting sqref="M360">
    <cfRule type="cellIs" priority="8" dxfId="41" operator="equal">
      <formula>"東近江市"</formula>
    </cfRule>
  </conditionalFormatting>
  <dataValidations count="3">
    <dataValidation type="list" allowBlank="1" showInputMessage="1" showErrorMessage="1" sqref="M360">
      <formula1>"東近江市,彦根市,愛荘町,長浜市,多賀町,"</formula1>
    </dataValidation>
    <dataValidation type="list" allowBlank="1" showInputMessage="1" showErrorMessage="1" sqref="I360">
      <formula1>"男,女,"</formula1>
    </dataValidation>
    <dataValidation type="list" allowBlank="1" showInputMessage="1" showErrorMessage="1" sqref="E358:E363">
      <formula1>"jr, ,"</formula1>
    </dataValidation>
  </dataValidations>
  <hyperlinks>
    <hyperlink ref="D163" r:id="rId1" display="kihokyoko75@gmail.com"/>
    <hyperlink ref="D292" r:id="rId2" display="ptkq67180@yahoo.co.jp"/>
    <hyperlink ref="D343" r:id="rId3" display="toru0150@gmail.com"/>
    <hyperlink ref="D114" r:id="rId4" display="k.n.1412.queen@gmail.com"/>
    <hyperlink ref="D40" r:id="rId5" display="ytennisjp2000@yahoo.co.jp"/>
    <hyperlink ref="D191" r:id="rId6" display="kyun-chosu0808@outlook.jp"/>
    <hyperlink ref="E236" r:id="rId7" display="kawanami0930@yahoo.co.jp"/>
    <hyperlink ref="E269" r:id="rId8" display="gametarou@nifty.com"/>
  </hyperlinks>
  <printOptions/>
  <pageMargins left="0.75" right="0.75" top="1" bottom="1" header="0.5111111111111111" footer="0.5111111111111111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User</cp:lastModifiedBy>
  <cp:lastPrinted>2023-05-14T10:49:48Z</cp:lastPrinted>
  <dcterms:created xsi:type="dcterms:W3CDTF">2011-05-12T22:51:52Z</dcterms:created>
  <dcterms:modified xsi:type="dcterms:W3CDTF">2023-05-14T12:23:11Z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1041-8.1.0.3156</vt:lpwstr>
  </property>
</Properties>
</file>