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C:\Users\User\OneDrive\ドキュメント\"/>
    </mc:Choice>
  </mc:AlternateContent>
  <xr:revisionPtr revIDLastSave="0" documentId="8_{C7A0927F-5E96-4A72-BD64-E3F98FFEE1D3}" xr6:coauthVersionLast="47" xr6:coauthVersionMax="47" xr10:uidLastSave="{00000000-0000-0000-0000-000000000000}"/>
  <bookViews>
    <workbookView xWindow="-120" yWindow="-120" windowWidth="29040" windowHeight="15720" tabRatio="846" xr2:uid="{00000000-000D-0000-FFFF-FFFF00000000}"/>
  </bookViews>
  <sheets>
    <sheet name="写真集" sheetId="19" r:id="rId1"/>
    <sheet name="ドロー" sheetId="13" r:id="rId2"/>
    <sheet name="メンバー表" sheetId="1" r:id="rId3"/>
    <sheet name="歴代入賞チーム" sheetId="11" r:id="rId4"/>
    <sheet name="登録ナンバー" sheetId="7" r:id="rId5"/>
  </sheets>
  <definedNames>
    <definedName name="_xlnm.Print_Area" localSheetId="4">登録ナンバー!$A$536:$C$610</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354" i="7" l="1"/>
  <c r="I49" i="1"/>
  <c r="H36" i="13"/>
  <c r="F36" i="13"/>
  <c r="D36" i="13"/>
  <c r="J7" i="13"/>
  <c r="H7" i="13"/>
  <c r="F7" i="13"/>
  <c r="D7" i="13"/>
  <c r="O157" i="1"/>
  <c r="M157" i="1"/>
  <c r="K157" i="1"/>
  <c r="I157" i="1"/>
  <c r="G157" i="1"/>
  <c r="E157" i="1"/>
  <c r="O153" i="1"/>
  <c r="M153" i="1"/>
  <c r="K153" i="1"/>
  <c r="I153" i="1"/>
  <c r="G153" i="1"/>
  <c r="E153" i="1"/>
  <c r="E149" i="1"/>
  <c r="O145" i="1"/>
  <c r="M145" i="1"/>
  <c r="K145" i="1"/>
  <c r="I145" i="1"/>
  <c r="G145" i="1"/>
  <c r="E145" i="1"/>
  <c r="O141" i="1"/>
  <c r="M141" i="1"/>
  <c r="K141" i="1"/>
  <c r="I141" i="1"/>
  <c r="G141" i="1"/>
  <c r="E141" i="1"/>
  <c r="E137" i="1"/>
  <c r="O133" i="1"/>
  <c r="M133" i="1"/>
  <c r="K133" i="1"/>
  <c r="I133" i="1"/>
  <c r="G133" i="1"/>
  <c r="E133" i="1"/>
  <c r="O129" i="1"/>
  <c r="M129" i="1"/>
  <c r="K129" i="1"/>
  <c r="I129" i="1"/>
  <c r="G129" i="1"/>
  <c r="E129" i="1"/>
  <c r="E125" i="1"/>
  <c r="K73" i="1"/>
  <c r="G140" i="7"/>
  <c r="E73" i="1"/>
  <c r="G338" i="7"/>
  <c r="G21" i="1"/>
  <c r="G211" i="7"/>
  <c r="G314" i="7"/>
  <c r="H74" i="7"/>
  <c r="G125" i="7"/>
  <c r="H2" i="7"/>
  <c r="H296" i="7"/>
  <c r="H37" i="7"/>
  <c r="G369" i="7"/>
  <c r="H242" i="7"/>
  <c r="G381" i="7"/>
  <c r="C381" i="7"/>
  <c r="G386" i="7"/>
  <c r="G375"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40" i="7"/>
  <c r="G41" i="7"/>
  <c r="G42" i="7"/>
  <c r="G43" i="7"/>
  <c r="G44" i="7"/>
  <c r="G45" i="7"/>
  <c r="G46" i="7"/>
  <c r="G47" i="7"/>
  <c r="G48" i="7"/>
  <c r="G49" i="7"/>
  <c r="G50" i="7"/>
  <c r="G51" i="7"/>
  <c r="G52" i="7"/>
  <c r="G53" i="7"/>
  <c r="G54" i="7"/>
  <c r="G55" i="7"/>
  <c r="G56" i="7"/>
  <c r="G57" i="7"/>
  <c r="G58" i="7"/>
  <c r="G59" i="7"/>
  <c r="G60" i="7"/>
  <c r="G61" i="7"/>
  <c r="G62" i="7"/>
  <c r="G63" i="7"/>
  <c r="G64" i="7"/>
  <c r="G66" i="7"/>
  <c r="G67" i="7"/>
  <c r="G68" i="7"/>
  <c r="G77" i="7"/>
  <c r="G78"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27" i="7"/>
  <c r="G128" i="7"/>
  <c r="G129" i="7"/>
  <c r="G130" i="7"/>
  <c r="G131" i="7"/>
  <c r="G132" i="7"/>
  <c r="G133" i="7"/>
  <c r="G134" i="7"/>
  <c r="G135" i="7"/>
  <c r="G136" i="7"/>
  <c r="G137" i="7"/>
  <c r="G138" i="7"/>
  <c r="G139" i="7"/>
  <c r="G141" i="7"/>
  <c r="G142" i="7"/>
  <c r="G145" i="7"/>
  <c r="G146" i="7"/>
  <c r="G147" i="7"/>
  <c r="G148" i="7"/>
  <c r="G157" i="7"/>
  <c r="G158" i="7"/>
  <c r="G159" i="7"/>
  <c r="G161" i="7"/>
  <c r="G162" i="7"/>
  <c r="G213" i="7"/>
  <c r="G214" i="7"/>
  <c r="G215" i="7"/>
  <c r="G216" i="7"/>
  <c r="G217" i="7"/>
  <c r="G218" i="7"/>
  <c r="G219" i="7"/>
  <c r="G220" i="7"/>
  <c r="G221" i="7"/>
  <c r="G222" i="7"/>
  <c r="G223" i="7"/>
  <c r="G224" i="7"/>
  <c r="G225" i="7"/>
  <c r="G226" i="7"/>
  <c r="G227" i="7"/>
  <c r="G228" i="7"/>
  <c r="G229" i="7"/>
  <c r="G230" i="7"/>
  <c r="G231" i="7"/>
  <c r="G232" i="7"/>
  <c r="G233" i="7"/>
  <c r="G234" i="7"/>
  <c r="G235" i="7"/>
  <c r="G236" i="7"/>
  <c r="G237" i="7"/>
  <c r="G244" i="7"/>
  <c r="G245" i="7"/>
  <c r="G246" i="7"/>
  <c r="G247" i="7"/>
  <c r="G248" i="7"/>
  <c r="G249" i="7"/>
  <c r="G250" i="7"/>
  <c r="G251" i="7"/>
  <c r="G252" i="7"/>
  <c r="G253" i="7"/>
  <c r="G254" i="7"/>
  <c r="G255" i="7"/>
  <c r="G256" i="7"/>
  <c r="G257" i="7"/>
  <c r="G258" i="7"/>
  <c r="G259" i="7"/>
  <c r="G260" i="7"/>
  <c r="G261" i="7"/>
  <c r="G262" i="7"/>
  <c r="G263" i="7"/>
  <c r="G264" i="7"/>
  <c r="G265" i="7"/>
  <c r="G266" i="7"/>
  <c r="G267" i="7"/>
  <c r="G268" i="7"/>
  <c r="G269" i="7"/>
  <c r="G270" i="7"/>
  <c r="G278" i="7"/>
  <c r="G280" i="7"/>
  <c r="G281" i="7"/>
  <c r="G282" i="7"/>
  <c r="G283" i="7"/>
  <c r="G284" i="7"/>
  <c r="G285" i="7"/>
  <c r="G286" i="7"/>
  <c r="G287" i="7"/>
  <c r="G288" i="7"/>
  <c r="G289" i="7"/>
  <c r="G290" i="7"/>
  <c r="G299" i="7"/>
  <c r="G300" i="7"/>
  <c r="G301" i="7"/>
  <c r="G302" i="7"/>
  <c r="G303" i="7"/>
  <c r="G304" i="7"/>
  <c r="G305" i="7"/>
  <c r="G316" i="7"/>
  <c r="G317" i="7"/>
  <c r="G318" i="7"/>
  <c r="G319" i="7"/>
  <c r="G320" i="7"/>
  <c r="G321" i="7"/>
  <c r="G322" i="7"/>
  <c r="G323" i="7"/>
  <c r="G324" i="7"/>
  <c r="G325" i="7"/>
  <c r="G326" i="7"/>
  <c r="G327" i="7"/>
  <c r="G328" i="7"/>
  <c r="G329" i="7"/>
  <c r="G330" i="7"/>
  <c r="G331" i="7"/>
  <c r="G332" i="7"/>
  <c r="G333" i="7"/>
  <c r="G334" i="7"/>
  <c r="G335" i="7"/>
  <c r="G336" i="7"/>
  <c r="G337" i="7"/>
  <c r="G339" i="7"/>
  <c r="G340" i="7"/>
  <c r="G341" i="7"/>
  <c r="G342" i="7"/>
  <c r="G343" i="7"/>
  <c r="G344" i="7"/>
  <c r="G345" i="7"/>
  <c r="G346" i="7"/>
  <c r="G347" i="7"/>
  <c r="G348" i="7"/>
  <c r="G349" i="7"/>
  <c r="G350" i="7"/>
  <c r="G351" i="7"/>
  <c r="G352" i="7"/>
  <c r="G353" i="7"/>
  <c r="G355" i="7"/>
  <c r="G356" i="7"/>
  <c r="G357" i="7"/>
  <c r="G358" i="7"/>
  <c r="G359" i="7"/>
  <c r="G360" i="7"/>
  <c r="G361" i="7"/>
  <c r="G362" i="7"/>
  <c r="G363" i="7"/>
  <c r="G364" i="7"/>
  <c r="G365" i="7"/>
  <c r="G371" i="7"/>
  <c r="G372" i="7"/>
  <c r="G373" i="7"/>
  <c r="G374" i="7"/>
  <c r="L375" i="7"/>
  <c r="K375" i="7"/>
  <c r="F375" i="7"/>
  <c r="L374" i="7"/>
  <c r="K374" i="7"/>
  <c r="F374" i="7"/>
  <c r="L373" i="7"/>
  <c r="K373" i="7"/>
  <c r="F373" i="7"/>
  <c r="L372" i="7"/>
  <c r="K372" i="7"/>
  <c r="F372" i="7"/>
  <c r="L371" i="7"/>
  <c r="K371" i="7"/>
  <c r="H371" i="7"/>
  <c r="F371" i="7"/>
  <c r="L370" i="7"/>
  <c r="H369" i="7"/>
  <c r="L365" i="7"/>
  <c r="K365" i="7"/>
  <c r="L364" i="7"/>
  <c r="K364" i="7"/>
  <c r="L363" i="7"/>
  <c r="K363" i="7"/>
  <c r="F363" i="7"/>
  <c r="L362" i="7"/>
  <c r="K362" i="7"/>
  <c r="F362" i="7"/>
  <c r="L361" i="7"/>
  <c r="K361" i="7"/>
  <c r="F361" i="7"/>
  <c r="L360" i="7"/>
  <c r="K360" i="7"/>
  <c r="F360" i="7"/>
  <c r="L359" i="7"/>
  <c r="K359" i="7"/>
  <c r="F359" i="7"/>
  <c r="L358" i="7"/>
  <c r="K358" i="7"/>
  <c r="F358" i="7"/>
  <c r="L357" i="7"/>
  <c r="K357" i="7"/>
  <c r="F357" i="7"/>
  <c r="L356" i="7"/>
  <c r="K356" i="7"/>
  <c r="F356" i="7"/>
  <c r="L355" i="7"/>
  <c r="K355" i="7"/>
  <c r="F355" i="7"/>
  <c r="L354" i="7"/>
  <c r="K354" i="7"/>
  <c r="F354" i="7"/>
  <c r="L353" i="7"/>
  <c r="K353" i="7"/>
  <c r="F353" i="7"/>
  <c r="L352" i="7"/>
  <c r="K352" i="7"/>
  <c r="F352" i="7"/>
  <c r="L351" i="7"/>
  <c r="K351" i="7"/>
  <c r="F351" i="7"/>
  <c r="L350" i="7"/>
  <c r="K350" i="7"/>
  <c r="F350" i="7"/>
  <c r="L349" i="7"/>
  <c r="K349" i="7"/>
  <c r="F349" i="7"/>
  <c r="L348" i="7"/>
  <c r="K348" i="7"/>
  <c r="F348" i="7"/>
  <c r="L347" i="7"/>
  <c r="K347" i="7"/>
  <c r="F347" i="7"/>
  <c r="L346" i="7"/>
  <c r="K346" i="7"/>
  <c r="F346" i="7"/>
  <c r="L345" i="7"/>
  <c r="K345" i="7"/>
  <c r="F345" i="7"/>
  <c r="L344" i="7"/>
  <c r="K344" i="7"/>
  <c r="F344" i="7"/>
  <c r="L343" i="7"/>
  <c r="K343" i="7"/>
  <c r="F343" i="7"/>
  <c r="L342" i="7"/>
  <c r="K342" i="7"/>
  <c r="F342" i="7"/>
  <c r="L341" i="7"/>
  <c r="K341" i="7"/>
  <c r="F341" i="7"/>
  <c r="L340" i="7"/>
  <c r="K340" i="7"/>
  <c r="F340" i="7"/>
  <c r="L339" i="7"/>
  <c r="K339" i="7"/>
  <c r="F339" i="7"/>
  <c r="L338" i="7"/>
  <c r="K338" i="7"/>
  <c r="F338" i="7"/>
  <c r="L337" i="7"/>
  <c r="K337" i="7"/>
  <c r="F337" i="7"/>
  <c r="L336" i="7"/>
  <c r="K336" i="7"/>
  <c r="F336" i="7"/>
  <c r="L335" i="7"/>
  <c r="K335" i="7"/>
  <c r="F335" i="7"/>
  <c r="L334" i="7"/>
  <c r="K334" i="7"/>
  <c r="F334" i="7"/>
  <c r="L333" i="7"/>
  <c r="K333" i="7"/>
  <c r="F333" i="7"/>
  <c r="L332" i="7"/>
  <c r="K332" i="7"/>
  <c r="F332" i="7"/>
  <c r="L331" i="7"/>
  <c r="K331" i="7"/>
  <c r="F331" i="7"/>
  <c r="L330" i="7"/>
  <c r="K330" i="7"/>
  <c r="F330" i="7"/>
  <c r="L329" i="7"/>
  <c r="K329" i="7"/>
  <c r="F329" i="7"/>
  <c r="L328" i="7"/>
  <c r="K328" i="7"/>
  <c r="F328" i="7"/>
  <c r="L327" i="7"/>
  <c r="K327" i="7"/>
  <c r="F327" i="7"/>
  <c r="L326" i="7"/>
  <c r="K326" i="7"/>
  <c r="F326" i="7"/>
  <c r="L325" i="7"/>
  <c r="K325" i="7"/>
  <c r="F325" i="7"/>
  <c r="L324" i="7"/>
  <c r="K324" i="7"/>
  <c r="F324" i="7"/>
  <c r="L323" i="7"/>
  <c r="K323" i="7"/>
  <c r="F323" i="7"/>
  <c r="L322" i="7"/>
  <c r="K322" i="7"/>
  <c r="F322" i="7"/>
  <c r="L321" i="7"/>
  <c r="K321" i="7"/>
  <c r="F321" i="7"/>
  <c r="L320" i="7"/>
  <c r="K320" i="7"/>
  <c r="F320" i="7"/>
  <c r="L319" i="7"/>
  <c r="K319" i="7"/>
  <c r="F319" i="7"/>
  <c r="L318" i="7"/>
  <c r="K318" i="7"/>
  <c r="F318" i="7"/>
  <c r="L317" i="7"/>
  <c r="K317" i="7"/>
  <c r="F317" i="7"/>
  <c r="L316" i="7"/>
  <c r="K316" i="7"/>
  <c r="F316" i="7"/>
  <c r="H314" i="7"/>
  <c r="L310" i="7"/>
  <c r="K310" i="7"/>
  <c r="L309" i="7"/>
  <c r="K309" i="7"/>
  <c r="L308" i="7"/>
  <c r="K308" i="7"/>
  <c r="L307" i="7"/>
  <c r="K307" i="7"/>
  <c r="L306" i="7"/>
  <c r="K306" i="7"/>
  <c r="L305" i="7"/>
  <c r="K305" i="7"/>
  <c r="F305" i="7"/>
  <c r="L304" i="7"/>
  <c r="K304" i="7"/>
  <c r="F304" i="7"/>
  <c r="L303" i="7"/>
  <c r="K303" i="7"/>
  <c r="F303" i="7"/>
  <c r="L302" i="7"/>
  <c r="K302" i="7"/>
  <c r="F302" i="7"/>
  <c r="L301" i="7"/>
  <c r="K301" i="7"/>
  <c r="F301" i="7"/>
  <c r="L300" i="7"/>
  <c r="K300" i="7"/>
  <c r="F300" i="7"/>
  <c r="L299" i="7"/>
  <c r="K299" i="7"/>
  <c r="F299" i="7"/>
  <c r="K298" i="7"/>
  <c r="L297" i="7"/>
  <c r="K297" i="7"/>
  <c r="L296" i="7"/>
  <c r="I296" i="7"/>
  <c r="L295" i="7"/>
  <c r="L290" i="7"/>
  <c r="K290" i="7"/>
  <c r="F290" i="7"/>
  <c r="L289" i="7"/>
  <c r="K289" i="7"/>
  <c r="F289" i="7"/>
  <c r="L288" i="7"/>
  <c r="K288" i="7"/>
  <c r="F288" i="7"/>
  <c r="L287" i="7"/>
  <c r="K287" i="7"/>
  <c r="F287" i="7"/>
  <c r="L286" i="7"/>
  <c r="K286" i="7"/>
  <c r="F286" i="7"/>
  <c r="L285" i="7"/>
  <c r="K285" i="7"/>
  <c r="F285" i="7"/>
  <c r="L284" i="7"/>
  <c r="K284" i="7"/>
  <c r="F284" i="7"/>
  <c r="L283" i="7"/>
  <c r="K283" i="7"/>
  <c r="F283" i="7"/>
  <c r="L282" i="7"/>
  <c r="K282" i="7"/>
  <c r="F282" i="7"/>
  <c r="L281" i="7"/>
  <c r="K281" i="7"/>
  <c r="F281" i="7"/>
  <c r="L280" i="7"/>
  <c r="K280" i="7"/>
  <c r="F280" i="7"/>
  <c r="L279" i="7"/>
  <c r="L276" i="7"/>
  <c r="L275" i="7"/>
  <c r="K275" i="7"/>
  <c r="L274" i="7"/>
  <c r="L273" i="7"/>
  <c r="L272" i="7"/>
  <c r="L271" i="7"/>
  <c r="L270" i="7"/>
  <c r="K270" i="7"/>
  <c r="F270" i="7"/>
  <c r="L269" i="7"/>
  <c r="K269" i="7"/>
  <c r="F269" i="7"/>
  <c r="L268" i="7"/>
  <c r="K268" i="7"/>
  <c r="F268" i="7"/>
  <c r="L267" i="7"/>
  <c r="K267" i="7"/>
  <c r="F267" i="7"/>
  <c r="L266" i="7"/>
  <c r="K266" i="7"/>
  <c r="F266" i="7"/>
  <c r="L265" i="7"/>
  <c r="K265" i="7"/>
  <c r="F265" i="7"/>
  <c r="L264" i="7"/>
  <c r="K264" i="7"/>
  <c r="F264" i="7"/>
  <c r="L263" i="7"/>
  <c r="K263" i="7"/>
  <c r="F263" i="7"/>
  <c r="L262" i="7"/>
  <c r="K262" i="7"/>
  <c r="F262" i="7"/>
  <c r="L261" i="7"/>
  <c r="K261" i="7"/>
  <c r="F261" i="7"/>
  <c r="L260" i="7"/>
  <c r="K260" i="7"/>
  <c r="F260" i="7"/>
  <c r="L259" i="7"/>
  <c r="K259" i="7"/>
  <c r="F259" i="7"/>
  <c r="L258" i="7"/>
  <c r="K258" i="7"/>
  <c r="F258" i="7"/>
  <c r="L257" i="7"/>
  <c r="K257" i="7"/>
  <c r="F257" i="7"/>
  <c r="L256" i="7"/>
  <c r="K256" i="7"/>
  <c r="F256" i="7"/>
  <c r="L255" i="7"/>
  <c r="K255" i="7"/>
  <c r="F255" i="7"/>
  <c r="L254" i="7"/>
  <c r="K254" i="7"/>
  <c r="F254" i="7"/>
  <c r="L253" i="7"/>
  <c r="K253" i="7"/>
  <c r="F253" i="7"/>
  <c r="L252" i="7"/>
  <c r="K252" i="7"/>
  <c r="F252" i="7"/>
  <c r="L251" i="7"/>
  <c r="K251" i="7"/>
  <c r="F251" i="7"/>
  <c r="L250" i="7"/>
  <c r="K250" i="7"/>
  <c r="F250" i="7"/>
  <c r="L249" i="7"/>
  <c r="K249" i="7"/>
  <c r="F249" i="7"/>
  <c r="L248" i="7"/>
  <c r="K248" i="7"/>
  <c r="F248" i="7"/>
  <c r="L247" i="7"/>
  <c r="K247" i="7"/>
  <c r="F247" i="7"/>
  <c r="L246" i="7"/>
  <c r="K246" i="7"/>
  <c r="F246" i="7"/>
  <c r="L245" i="7"/>
  <c r="K245" i="7"/>
  <c r="F245" i="7"/>
  <c r="L244" i="7"/>
  <c r="K244" i="7"/>
  <c r="F244" i="7"/>
  <c r="P242" i="7"/>
  <c r="I242" i="7"/>
  <c r="P241" i="7"/>
  <c r="P240" i="7"/>
  <c r="L240" i="7"/>
  <c r="L237" i="7"/>
  <c r="K237" i="7"/>
  <c r="F237" i="7"/>
  <c r="L236" i="7"/>
  <c r="K236" i="7"/>
  <c r="F236" i="7"/>
  <c r="L235" i="7"/>
  <c r="K235" i="7"/>
  <c r="F235" i="7"/>
  <c r="L234" i="7"/>
  <c r="K234" i="7"/>
  <c r="F234" i="7"/>
  <c r="L233" i="7"/>
  <c r="K233" i="7"/>
  <c r="F233" i="7"/>
  <c r="L232" i="7"/>
  <c r="K232" i="7"/>
  <c r="F232" i="7"/>
  <c r="L231" i="7"/>
  <c r="K231" i="7"/>
  <c r="F231" i="7"/>
  <c r="L230" i="7"/>
  <c r="K230" i="7"/>
  <c r="F230" i="7"/>
  <c r="L229" i="7"/>
  <c r="K229" i="7"/>
  <c r="F229" i="7"/>
  <c r="L228" i="7"/>
  <c r="K228" i="7"/>
  <c r="F228" i="7"/>
  <c r="L227" i="7"/>
  <c r="K227" i="7"/>
  <c r="F227" i="7"/>
  <c r="L226" i="7"/>
  <c r="K226" i="7"/>
  <c r="F226" i="7"/>
  <c r="L225" i="7"/>
  <c r="K225" i="7"/>
  <c r="F225" i="7"/>
  <c r="L224" i="7"/>
  <c r="K224" i="7"/>
  <c r="F224" i="7"/>
  <c r="L223" i="7"/>
  <c r="K223" i="7"/>
  <c r="F223" i="7"/>
  <c r="L222" i="7"/>
  <c r="K222" i="7"/>
  <c r="F222" i="7"/>
  <c r="L221" i="7"/>
  <c r="K221" i="7"/>
  <c r="F221" i="7"/>
  <c r="L220" i="7"/>
  <c r="K220" i="7"/>
  <c r="F220" i="7"/>
  <c r="L219" i="7"/>
  <c r="K219" i="7"/>
  <c r="F219" i="7"/>
  <c r="L218" i="7"/>
  <c r="K218" i="7"/>
  <c r="F218" i="7"/>
  <c r="L217" i="7"/>
  <c r="K217" i="7"/>
  <c r="F217" i="7"/>
  <c r="L216" i="7"/>
  <c r="K216" i="7"/>
  <c r="F216" i="7"/>
  <c r="L215" i="7"/>
  <c r="K215" i="7"/>
  <c r="F215" i="7"/>
  <c r="L214" i="7"/>
  <c r="K214" i="7"/>
  <c r="F214" i="7"/>
  <c r="L213" i="7"/>
  <c r="K213" i="7"/>
  <c r="F213" i="7"/>
  <c r="H211" i="7"/>
  <c r="L206" i="7"/>
  <c r="K206" i="7"/>
  <c r="L205" i="7"/>
  <c r="K205" i="7"/>
  <c r="L204" i="7"/>
  <c r="K204" i="7"/>
  <c r="L203" i="7"/>
  <c r="K203" i="7"/>
  <c r="L202" i="7"/>
  <c r="K202" i="7"/>
  <c r="L201" i="7"/>
  <c r="K201" i="7"/>
  <c r="L200" i="7"/>
  <c r="K200" i="7"/>
  <c r="L199" i="7"/>
  <c r="K199" i="7"/>
  <c r="L198" i="7"/>
  <c r="K198" i="7"/>
  <c r="L197" i="7"/>
  <c r="K197" i="7"/>
  <c r="L196" i="7"/>
  <c r="K196" i="7"/>
  <c r="L195" i="7"/>
  <c r="K195" i="7"/>
  <c r="L194" i="7"/>
  <c r="K194" i="7"/>
  <c r="L193" i="7"/>
  <c r="K193" i="7"/>
  <c r="L192" i="7"/>
  <c r="K192" i="7"/>
  <c r="L191" i="7"/>
  <c r="K191" i="7"/>
  <c r="L190" i="7"/>
  <c r="K190" i="7"/>
  <c r="L189" i="7"/>
  <c r="K189" i="7"/>
  <c r="L188" i="7"/>
  <c r="K188" i="7"/>
  <c r="L187" i="7"/>
  <c r="K187" i="7"/>
  <c r="L186" i="7"/>
  <c r="K186" i="7"/>
  <c r="L185" i="7"/>
  <c r="K185" i="7"/>
  <c r="L184" i="7"/>
  <c r="K184" i="7"/>
  <c r="L183" i="7"/>
  <c r="K183" i="7"/>
  <c r="L182" i="7"/>
  <c r="K182" i="7"/>
  <c r="L181" i="7"/>
  <c r="K181" i="7"/>
  <c r="L180" i="7"/>
  <c r="K180" i="7"/>
  <c r="L179" i="7"/>
  <c r="K179" i="7"/>
  <c r="L178" i="7"/>
  <c r="K178" i="7"/>
  <c r="L177" i="7"/>
  <c r="K177" i="7"/>
  <c r="L176" i="7"/>
  <c r="K176" i="7"/>
  <c r="L175" i="7"/>
  <c r="K175" i="7"/>
  <c r="L174" i="7"/>
  <c r="K174" i="7"/>
  <c r="L173" i="7"/>
  <c r="K173" i="7"/>
  <c r="L172" i="7"/>
  <c r="L171" i="7"/>
  <c r="L170" i="7"/>
  <c r="L162" i="7"/>
  <c r="K162" i="7"/>
  <c r="F162" i="7"/>
  <c r="L161" i="7"/>
  <c r="K161" i="7"/>
  <c r="F161" i="7"/>
  <c r="L160" i="7"/>
  <c r="K160" i="7"/>
  <c r="L159" i="7"/>
  <c r="K159" i="7"/>
  <c r="F159" i="7"/>
  <c r="L158" i="7"/>
  <c r="K158" i="7"/>
  <c r="F158" i="7"/>
  <c r="L157" i="7"/>
  <c r="K157" i="7"/>
  <c r="F157" i="7"/>
  <c r="L156" i="7"/>
  <c r="K156" i="7"/>
  <c r="L155" i="7"/>
  <c r="K155" i="7"/>
  <c r="L154" i="7"/>
  <c r="L153" i="7"/>
  <c r="L152" i="7"/>
  <c r="L148" i="7"/>
  <c r="K148" i="7"/>
  <c r="L147" i="7"/>
  <c r="K147" i="7"/>
  <c r="L146" i="7"/>
  <c r="K146" i="7"/>
  <c r="L145" i="7"/>
  <c r="K145" i="7"/>
  <c r="L144" i="7"/>
  <c r="K144" i="7"/>
  <c r="L143" i="7"/>
  <c r="K143" i="7"/>
  <c r="L142" i="7"/>
  <c r="K142" i="7"/>
  <c r="L141" i="7"/>
  <c r="K141" i="7"/>
  <c r="L140" i="7"/>
  <c r="K140" i="7"/>
  <c r="L139" i="7"/>
  <c r="K139" i="7"/>
  <c r="L138" i="7"/>
  <c r="K138" i="7"/>
  <c r="L137" i="7"/>
  <c r="K137" i="7"/>
  <c r="L136" i="7"/>
  <c r="K136" i="7"/>
  <c r="L135" i="7"/>
  <c r="K135" i="7"/>
  <c r="L134" i="7"/>
  <c r="K134" i="7"/>
  <c r="L133" i="7"/>
  <c r="K133" i="7"/>
  <c r="L132" i="7"/>
  <c r="K132" i="7"/>
  <c r="L131" i="7"/>
  <c r="K131" i="7"/>
  <c r="L130" i="7"/>
  <c r="K130" i="7"/>
  <c r="L129" i="7"/>
  <c r="K129" i="7"/>
  <c r="L128" i="7"/>
  <c r="K128" i="7"/>
  <c r="L127" i="7"/>
  <c r="K127" i="7"/>
  <c r="L126" i="7"/>
  <c r="K126" i="7"/>
  <c r="K125" i="7"/>
  <c r="H125" i="7"/>
  <c r="K124" i="7"/>
  <c r="F124" i="7"/>
  <c r="L123" i="7"/>
  <c r="K123" i="7"/>
  <c r="L122" i="7"/>
  <c r="K122" i="7"/>
  <c r="L121" i="7"/>
  <c r="K121" i="7"/>
  <c r="L120" i="7"/>
  <c r="K120" i="7"/>
  <c r="L115" i="7"/>
  <c r="K115" i="7"/>
  <c r="F115" i="7"/>
  <c r="L114" i="7"/>
  <c r="K114" i="7"/>
  <c r="F114" i="7"/>
  <c r="L113" i="7"/>
  <c r="K113" i="7"/>
  <c r="F113" i="7"/>
  <c r="L112" i="7"/>
  <c r="K112" i="7"/>
  <c r="F112" i="7"/>
  <c r="L111" i="7"/>
  <c r="K111" i="7"/>
  <c r="F111" i="7"/>
  <c r="L110" i="7"/>
  <c r="K110" i="7"/>
  <c r="F110" i="7"/>
  <c r="L109" i="7"/>
  <c r="K109" i="7"/>
  <c r="F109" i="7"/>
  <c r="L108" i="7"/>
  <c r="K108" i="7"/>
  <c r="F108" i="7"/>
  <c r="L107" i="7"/>
  <c r="K107" i="7"/>
  <c r="F107" i="7"/>
  <c r="L106" i="7"/>
  <c r="K106" i="7"/>
  <c r="F106" i="7"/>
  <c r="L105" i="7"/>
  <c r="K105" i="7"/>
  <c r="F105" i="7"/>
  <c r="L104" i="7"/>
  <c r="K104" i="7"/>
  <c r="F104" i="7"/>
  <c r="L103" i="7"/>
  <c r="K103" i="7"/>
  <c r="F103" i="7"/>
  <c r="L102" i="7"/>
  <c r="K102" i="7"/>
  <c r="F102" i="7"/>
  <c r="L101" i="7"/>
  <c r="K101" i="7"/>
  <c r="F101" i="7"/>
  <c r="L100" i="7"/>
  <c r="K100" i="7"/>
  <c r="F100" i="7"/>
  <c r="L99" i="7"/>
  <c r="K99" i="7"/>
  <c r="F99" i="7"/>
  <c r="L98" i="7"/>
  <c r="K98" i="7"/>
  <c r="F98" i="7"/>
  <c r="L97" i="7"/>
  <c r="K97" i="7"/>
  <c r="F97" i="7"/>
  <c r="L96" i="7"/>
  <c r="K96" i="7"/>
  <c r="F96" i="7"/>
  <c r="L95" i="7"/>
  <c r="K95" i="7"/>
  <c r="F95" i="7"/>
  <c r="L94" i="7"/>
  <c r="K94" i="7"/>
  <c r="F94" i="7"/>
  <c r="L93" i="7"/>
  <c r="K93" i="7"/>
  <c r="F93" i="7"/>
  <c r="L92" i="7"/>
  <c r="K92" i="7"/>
  <c r="F92" i="7"/>
  <c r="L91" i="7"/>
  <c r="K91" i="7"/>
  <c r="F91" i="7"/>
  <c r="L90" i="7"/>
  <c r="K90" i="7"/>
  <c r="F90" i="7"/>
  <c r="L89" i="7"/>
  <c r="K89" i="7"/>
  <c r="F89" i="7"/>
  <c r="L88" i="7"/>
  <c r="K88" i="7"/>
  <c r="F88" i="7"/>
  <c r="L87" i="7"/>
  <c r="K87" i="7"/>
  <c r="F87" i="7"/>
  <c r="L86" i="7"/>
  <c r="K86" i="7"/>
  <c r="F86" i="7"/>
  <c r="L85" i="7"/>
  <c r="K85" i="7"/>
  <c r="F85" i="7"/>
  <c r="L84" i="7"/>
  <c r="K84" i="7"/>
  <c r="F84" i="7"/>
  <c r="L83" i="7"/>
  <c r="K83" i="7"/>
  <c r="F83" i="7"/>
  <c r="L82" i="7"/>
  <c r="K82" i="7"/>
  <c r="F82" i="7"/>
  <c r="L81" i="7"/>
  <c r="K81" i="7"/>
  <c r="F81" i="7"/>
  <c r="L80" i="7"/>
  <c r="K80" i="7"/>
  <c r="F80" i="7"/>
  <c r="K79" i="7"/>
  <c r="F79" i="7"/>
  <c r="K78" i="7"/>
  <c r="F78" i="7"/>
  <c r="L77" i="7"/>
  <c r="K77" i="7"/>
  <c r="F77" i="7"/>
  <c r="K76" i="7"/>
  <c r="F76" i="7"/>
  <c r="F75" i="7"/>
  <c r="L74" i="7"/>
  <c r="I74" i="7"/>
  <c r="L73" i="7"/>
  <c r="L68" i="7"/>
  <c r="K68" i="7"/>
  <c r="F68" i="7"/>
  <c r="L67" i="7"/>
  <c r="K67" i="7"/>
  <c r="F67" i="7"/>
  <c r="L66" i="7"/>
  <c r="K66" i="7"/>
  <c r="F66" i="7"/>
  <c r="F65" i="7"/>
  <c r="L64" i="7"/>
  <c r="K64" i="7"/>
  <c r="H64" i="7"/>
  <c r="F64" i="7"/>
  <c r="D64" i="7"/>
  <c r="L63" i="7"/>
  <c r="K63" i="7"/>
  <c r="H63" i="7"/>
  <c r="F63" i="7"/>
  <c r="D63" i="7"/>
  <c r="L62" i="7"/>
  <c r="K62" i="7"/>
  <c r="H62" i="7"/>
  <c r="F62" i="7"/>
  <c r="D62" i="7"/>
  <c r="L61" i="7"/>
  <c r="K61" i="7"/>
  <c r="H61" i="7"/>
  <c r="F61" i="7"/>
  <c r="D61" i="7"/>
  <c r="L60" i="7"/>
  <c r="K60" i="7"/>
  <c r="H60" i="7"/>
  <c r="F60" i="7"/>
  <c r="D60" i="7"/>
  <c r="L59" i="7"/>
  <c r="K59" i="7"/>
  <c r="H59" i="7"/>
  <c r="F59" i="7"/>
  <c r="D59" i="7"/>
  <c r="L58" i="7"/>
  <c r="K58" i="7"/>
  <c r="H58" i="7"/>
  <c r="F58" i="7"/>
  <c r="D58" i="7"/>
  <c r="L57" i="7"/>
  <c r="K57" i="7"/>
  <c r="H57" i="7"/>
  <c r="F57" i="7"/>
  <c r="D57" i="7"/>
  <c r="L56" i="7"/>
  <c r="K56" i="7"/>
  <c r="H56" i="7"/>
  <c r="F56" i="7"/>
  <c r="D56" i="7"/>
  <c r="L55" i="7"/>
  <c r="K55" i="7"/>
  <c r="H55" i="7"/>
  <c r="F55" i="7"/>
  <c r="D55" i="7"/>
  <c r="L54" i="7"/>
  <c r="K54" i="7"/>
  <c r="H54" i="7"/>
  <c r="F54" i="7"/>
  <c r="D54" i="7"/>
  <c r="L53" i="7"/>
  <c r="K53" i="7"/>
  <c r="H53" i="7"/>
  <c r="F53" i="7"/>
  <c r="D53" i="7"/>
  <c r="L52" i="7"/>
  <c r="K52" i="7"/>
  <c r="H52" i="7"/>
  <c r="F52" i="7"/>
  <c r="D52" i="7"/>
  <c r="L51" i="7"/>
  <c r="K51" i="7"/>
  <c r="H51" i="7"/>
  <c r="F51" i="7"/>
  <c r="D51" i="7"/>
  <c r="L50" i="7"/>
  <c r="K50" i="7"/>
  <c r="H50" i="7"/>
  <c r="F50" i="7"/>
  <c r="D50" i="7"/>
  <c r="L49" i="7"/>
  <c r="K49" i="7"/>
  <c r="H49" i="7"/>
  <c r="F49" i="7"/>
  <c r="D49" i="7"/>
  <c r="L48" i="7"/>
  <c r="K48" i="7"/>
  <c r="H48" i="7"/>
  <c r="F48" i="7"/>
  <c r="D48" i="7"/>
  <c r="L47" i="7"/>
  <c r="K47" i="7"/>
  <c r="H47" i="7"/>
  <c r="F47" i="7"/>
  <c r="D47" i="7"/>
  <c r="L46" i="7"/>
  <c r="K46" i="7"/>
  <c r="H46" i="7"/>
  <c r="F46" i="7"/>
  <c r="D46" i="7"/>
  <c r="L45" i="7"/>
  <c r="K45" i="7"/>
  <c r="H45" i="7"/>
  <c r="F45" i="7"/>
  <c r="D45" i="7"/>
  <c r="L44" i="7"/>
  <c r="K44" i="7"/>
  <c r="H44" i="7"/>
  <c r="F44" i="7"/>
  <c r="D44" i="7"/>
  <c r="L43" i="7"/>
  <c r="K43" i="7"/>
  <c r="H43" i="7"/>
  <c r="F43" i="7"/>
  <c r="D43" i="7"/>
  <c r="L42" i="7"/>
  <c r="K42" i="7"/>
  <c r="H42" i="7"/>
  <c r="F42" i="7"/>
  <c r="D42" i="7"/>
  <c r="L41" i="7"/>
  <c r="K41" i="7"/>
  <c r="H41" i="7"/>
  <c r="F41" i="7"/>
  <c r="D41" i="7"/>
  <c r="L40" i="7"/>
  <c r="K40" i="7"/>
  <c r="H40" i="7"/>
  <c r="F40" i="7"/>
  <c r="D40" i="7"/>
  <c r="K39" i="7"/>
  <c r="K38" i="7"/>
  <c r="I37" i="7"/>
  <c r="L35" i="7"/>
  <c r="L32" i="7"/>
  <c r="K32" i="7"/>
  <c r="H32" i="7"/>
  <c r="F32" i="7"/>
  <c r="D32" i="7"/>
  <c r="L31" i="7"/>
  <c r="K31" i="7"/>
  <c r="H31" i="7"/>
  <c r="F31" i="7"/>
  <c r="D31" i="7"/>
  <c r="L30" i="7"/>
  <c r="K30" i="7"/>
  <c r="H30" i="7"/>
  <c r="F30" i="7"/>
  <c r="D30" i="7"/>
  <c r="L29" i="7"/>
  <c r="K29" i="7"/>
  <c r="H29" i="7"/>
  <c r="F29" i="7"/>
  <c r="D29" i="7"/>
  <c r="L28" i="7"/>
  <c r="K28" i="7"/>
  <c r="H28" i="7"/>
  <c r="F28" i="7"/>
  <c r="D28" i="7"/>
  <c r="L27" i="7"/>
  <c r="K27" i="7"/>
  <c r="H27" i="7"/>
  <c r="F27" i="7"/>
  <c r="D27" i="7"/>
  <c r="L26" i="7"/>
  <c r="K26" i="7"/>
  <c r="H26" i="7"/>
  <c r="F26" i="7"/>
  <c r="D26" i="7"/>
  <c r="L25" i="7"/>
  <c r="K25" i="7"/>
  <c r="H25" i="7"/>
  <c r="F25" i="7"/>
  <c r="D25" i="7"/>
  <c r="L24" i="7"/>
  <c r="K24" i="7"/>
  <c r="H24" i="7"/>
  <c r="F24" i="7"/>
  <c r="D24" i="7"/>
  <c r="L23" i="7"/>
  <c r="K23" i="7"/>
  <c r="H23" i="7"/>
  <c r="F23" i="7"/>
  <c r="D23" i="7"/>
  <c r="L22" i="7"/>
  <c r="K22" i="7"/>
  <c r="H22" i="7"/>
  <c r="F22" i="7"/>
  <c r="D22" i="7"/>
  <c r="L21" i="7"/>
  <c r="K21" i="7"/>
  <c r="H21" i="7"/>
  <c r="F21" i="7"/>
  <c r="D21" i="7"/>
  <c r="L20" i="7"/>
  <c r="K20" i="7"/>
  <c r="H20" i="7"/>
  <c r="F20" i="7"/>
  <c r="D20" i="7"/>
  <c r="L19" i="7"/>
  <c r="K19" i="7"/>
  <c r="H19" i="7"/>
  <c r="F19" i="7"/>
  <c r="D19" i="7"/>
  <c r="L18" i="7"/>
  <c r="K18" i="7"/>
  <c r="H18" i="7"/>
  <c r="F18" i="7"/>
  <c r="D18" i="7"/>
  <c r="L17" i="7"/>
  <c r="K17" i="7"/>
  <c r="H17" i="7"/>
  <c r="F17" i="7"/>
  <c r="D17" i="7"/>
  <c r="L16" i="7"/>
  <c r="K16" i="7"/>
  <c r="H16" i="7"/>
  <c r="F16" i="7"/>
  <c r="D16" i="7"/>
  <c r="L15" i="7"/>
  <c r="K15" i="7"/>
  <c r="H15" i="7"/>
  <c r="F15" i="7"/>
  <c r="D15" i="7"/>
  <c r="L14" i="7"/>
  <c r="K14" i="7"/>
  <c r="H14" i="7"/>
  <c r="F14" i="7"/>
  <c r="D14" i="7"/>
  <c r="L13" i="7"/>
  <c r="K13" i="7"/>
  <c r="H13" i="7"/>
  <c r="F13" i="7"/>
  <c r="D13" i="7"/>
  <c r="L12" i="7"/>
  <c r="K12" i="7"/>
  <c r="H12" i="7"/>
  <c r="F12" i="7"/>
  <c r="D12" i="7"/>
  <c r="L11" i="7"/>
  <c r="K11" i="7"/>
  <c r="H11" i="7"/>
  <c r="F11" i="7"/>
  <c r="D11" i="7"/>
  <c r="L10" i="7"/>
  <c r="K10" i="7"/>
  <c r="H10" i="7"/>
  <c r="F10" i="7"/>
  <c r="D10" i="7"/>
  <c r="L9" i="7"/>
  <c r="K9" i="7"/>
  <c r="H9" i="7"/>
  <c r="F9" i="7"/>
  <c r="D9" i="7"/>
  <c r="L8" i="7"/>
  <c r="K8" i="7"/>
  <c r="H8" i="7"/>
  <c r="F8" i="7"/>
  <c r="D8" i="7"/>
  <c r="L7" i="7"/>
  <c r="K7" i="7"/>
  <c r="H7" i="7"/>
  <c r="F7" i="7"/>
  <c r="D7" i="7"/>
  <c r="L6" i="7"/>
  <c r="K6" i="7"/>
  <c r="H6" i="7"/>
  <c r="F6" i="7"/>
  <c r="D6" i="7"/>
  <c r="L5" i="7"/>
  <c r="K5" i="7"/>
  <c r="H5" i="7"/>
  <c r="F5" i="7"/>
  <c r="D5" i="7"/>
  <c r="K4" i="7"/>
  <c r="F4" i="7"/>
  <c r="I3" i="7"/>
  <c r="F3" i="7"/>
  <c r="E121" i="1"/>
  <c r="I117" i="1"/>
  <c r="O121" i="1"/>
  <c r="M121" i="1"/>
  <c r="K121" i="1"/>
  <c r="I121" i="1"/>
  <c r="G121" i="1"/>
  <c r="O117" i="1"/>
  <c r="M117" i="1"/>
  <c r="K117" i="1"/>
  <c r="G117" i="1"/>
  <c r="E117" i="1"/>
  <c r="E113" i="1"/>
  <c r="O109" i="1"/>
  <c r="M109" i="1"/>
  <c r="K109" i="1"/>
  <c r="I109" i="1"/>
  <c r="G109" i="1"/>
  <c r="E109" i="1"/>
  <c r="O105" i="1"/>
  <c r="M105" i="1"/>
  <c r="K105" i="1"/>
  <c r="I105" i="1"/>
  <c r="G105" i="1"/>
  <c r="E105" i="1"/>
  <c r="E101" i="1"/>
  <c r="O97" i="1"/>
  <c r="M97" i="1"/>
  <c r="K97" i="1"/>
  <c r="I97" i="1"/>
  <c r="G97" i="1"/>
  <c r="E97" i="1"/>
  <c r="O93" i="1"/>
  <c r="M93" i="1"/>
  <c r="K93" i="1"/>
  <c r="I93" i="1"/>
  <c r="G93" i="1"/>
  <c r="E93" i="1"/>
  <c r="E89" i="1"/>
  <c r="O85" i="1"/>
  <c r="M85" i="1"/>
  <c r="K85" i="1"/>
  <c r="I85" i="1"/>
  <c r="G85" i="1"/>
  <c r="E85" i="1"/>
  <c r="O81" i="1"/>
  <c r="M81" i="1"/>
  <c r="K81" i="1"/>
  <c r="I81" i="1"/>
  <c r="G81" i="1"/>
  <c r="E81" i="1"/>
  <c r="E77" i="1"/>
  <c r="O73" i="1"/>
  <c r="M73" i="1"/>
  <c r="I73" i="1"/>
  <c r="G73" i="1"/>
  <c r="O69" i="1"/>
  <c r="M69" i="1"/>
  <c r="K69" i="1"/>
  <c r="I69" i="1"/>
  <c r="E69" i="1"/>
  <c r="E65" i="1"/>
  <c r="O61" i="1"/>
  <c r="M61" i="1"/>
  <c r="K61" i="1"/>
  <c r="I61" i="1"/>
  <c r="G61" i="1"/>
  <c r="E61" i="1"/>
  <c r="O57" i="1"/>
  <c r="M57" i="1"/>
  <c r="K57" i="1"/>
  <c r="I57" i="1"/>
  <c r="G57" i="1"/>
  <c r="E57" i="1"/>
  <c r="E53" i="1"/>
  <c r="O49" i="1"/>
  <c r="M49" i="1"/>
  <c r="K49" i="1"/>
  <c r="G49" i="1"/>
  <c r="E49" i="1"/>
  <c r="O45" i="1"/>
  <c r="M45" i="1"/>
  <c r="K45" i="1"/>
  <c r="I45" i="1"/>
  <c r="G45" i="1"/>
  <c r="E45" i="1"/>
  <c r="E41" i="1"/>
  <c r="O37" i="1"/>
  <c r="M37" i="1"/>
  <c r="K37" i="1"/>
  <c r="I37" i="1"/>
  <c r="G37" i="1"/>
  <c r="E37" i="1"/>
  <c r="O33" i="1"/>
  <c r="M33" i="1"/>
  <c r="K33" i="1"/>
  <c r="I33" i="1"/>
  <c r="G33" i="1"/>
  <c r="E33" i="1"/>
  <c r="E29" i="1"/>
  <c r="O25" i="1"/>
  <c r="M25" i="1"/>
  <c r="K25" i="1"/>
  <c r="I25" i="1"/>
  <c r="G25" i="1"/>
  <c r="E25" i="1"/>
  <c r="O21" i="1"/>
  <c r="M21" i="1"/>
  <c r="K21" i="1"/>
  <c r="I21" i="1"/>
  <c r="E21" i="1"/>
  <c r="E17" i="1"/>
  <c r="O13" i="1"/>
  <c r="M13" i="1"/>
  <c r="K13" i="1"/>
  <c r="I13" i="1"/>
  <c r="G13" i="1"/>
  <c r="E13" i="1"/>
  <c r="O9" i="1"/>
  <c r="M9" i="1"/>
  <c r="K9" i="1"/>
  <c r="I9" i="1"/>
  <c r="G9" i="1"/>
  <c r="E9" i="1"/>
  <c r="E5" i="1"/>
</calcChain>
</file>

<file path=xl/sharedStrings.xml><?xml version="1.0" encoding="utf-8"?>
<sst xmlns="http://schemas.openxmlformats.org/spreadsheetml/2006/main" count="2972" uniqueCount="1359">
  <si>
    <t>男</t>
  </si>
  <si>
    <t>岡本</t>
  </si>
  <si>
    <t>坪田</t>
  </si>
  <si>
    <t>女</t>
  </si>
  <si>
    <t>池端</t>
    <rPh sb="0" eb="2">
      <t>イケバタ</t>
    </rPh>
    <phoneticPr fontId="4"/>
  </si>
  <si>
    <t>誠治</t>
    <rPh sb="0" eb="2">
      <t>セイジ</t>
    </rPh>
    <phoneticPr fontId="4"/>
  </si>
  <si>
    <t>ぼんズ</t>
    <phoneticPr fontId="4"/>
  </si>
  <si>
    <t>太郎</t>
    <rPh sb="0" eb="2">
      <t>タロウ</t>
    </rPh>
    <phoneticPr fontId="4"/>
  </si>
  <si>
    <t>谷口</t>
    <rPh sb="0" eb="2">
      <t>タニグチ</t>
    </rPh>
    <phoneticPr fontId="4"/>
  </si>
  <si>
    <t>成宮</t>
    <rPh sb="0" eb="2">
      <t>ナルミヤ</t>
    </rPh>
    <phoneticPr fontId="4"/>
  </si>
  <si>
    <t>康弘</t>
    <rPh sb="0" eb="2">
      <t>ヤスヒロ</t>
    </rPh>
    <phoneticPr fontId="4"/>
  </si>
  <si>
    <t>西川</t>
    <rPh sb="0" eb="2">
      <t>ニシカワ</t>
    </rPh>
    <phoneticPr fontId="4"/>
  </si>
  <si>
    <t>橋本</t>
    <rPh sb="0" eb="2">
      <t>ハシモト</t>
    </rPh>
    <phoneticPr fontId="4"/>
  </si>
  <si>
    <t>古市</t>
    <rPh sb="0" eb="2">
      <t>フルイチ</t>
    </rPh>
    <phoneticPr fontId="4"/>
  </si>
  <si>
    <t>松本</t>
    <rPh sb="0" eb="2">
      <t>マツモト</t>
    </rPh>
    <phoneticPr fontId="4"/>
  </si>
  <si>
    <t>啓吾</t>
    <rPh sb="0" eb="2">
      <t>ケイゴ</t>
    </rPh>
    <phoneticPr fontId="4"/>
  </si>
  <si>
    <t>村上</t>
    <rPh sb="0" eb="2">
      <t>ムラカミ</t>
    </rPh>
    <phoneticPr fontId="4"/>
  </si>
  <si>
    <t>山口</t>
    <rPh sb="0" eb="2">
      <t>ヤマグチ</t>
    </rPh>
    <phoneticPr fontId="4"/>
  </si>
  <si>
    <t>山本</t>
    <rPh sb="0" eb="2">
      <t>ヤマモト</t>
    </rPh>
    <phoneticPr fontId="4"/>
  </si>
  <si>
    <t>将義</t>
    <rPh sb="0" eb="2">
      <t>マサヨシ</t>
    </rPh>
    <phoneticPr fontId="4"/>
  </si>
  <si>
    <t>伊吹</t>
    <rPh sb="0" eb="2">
      <t>イブキ</t>
    </rPh>
    <phoneticPr fontId="4"/>
  </si>
  <si>
    <t>中村</t>
    <rPh sb="0" eb="2">
      <t>ナカムラ</t>
    </rPh>
    <phoneticPr fontId="4"/>
  </si>
  <si>
    <t>京セラTC</t>
  </si>
  <si>
    <t>京セラ</t>
  </si>
  <si>
    <t>竹村</t>
  </si>
  <si>
    <t>廣瀬</t>
  </si>
  <si>
    <t>智也</t>
  </si>
  <si>
    <t>太田</t>
  </si>
  <si>
    <t>圭亮</t>
  </si>
  <si>
    <t>上村</t>
  </si>
  <si>
    <t>　武</t>
  </si>
  <si>
    <t>馬場</t>
  </si>
  <si>
    <t>英年</t>
  </si>
  <si>
    <t>西村</t>
  </si>
  <si>
    <t>坂元</t>
  </si>
  <si>
    <t>智成</t>
  </si>
  <si>
    <t>吉本</t>
  </si>
  <si>
    <t>泰二</t>
  </si>
  <si>
    <t>宮道</t>
  </si>
  <si>
    <t>祐介</t>
  </si>
  <si>
    <t>曽我</t>
  </si>
  <si>
    <t>卓矢</t>
  </si>
  <si>
    <t>理和</t>
  </si>
  <si>
    <t>牛尾</t>
  </si>
  <si>
    <t>紳之介</t>
  </si>
  <si>
    <t>淳</t>
  </si>
  <si>
    <t>青木</t>
    <rPh sb="0" eb="2">
      <t>アオキ</t>
    </rPh>
    <phoneticPr fontId="4"/>
  </si>
  <si>
    <t>久保</t>
    <rPh sb="0" eb="2">
      <t>クボ</t>
    </rPh>
    <phoneticPr fontId="4"/>
  </si>
  <si>
    <t>貴</t>
    <rPh sb="0" eb="1">
      <t>タカシ</t>
    </rPh>
    <phoneticPr fontId="4"/>
  </si>
  <si>
    <t>清水</t>
    <rPh sb="0" eb="2">
      <t>シミズ</t>
    </rPh>
    <phoneticPr fontId="4"/>
  </si>
  <si>
    <t>岩崎</t>
    <rPh sb="0" eb="2">
      <t>イワサキ</t>
    </rPh>
    <phoneticPr fontId="4"/>
  </si>
  <si>
    <t>佳子</t>
    <rPh sb="0" eb="2">
      <t>ヨシコ</t>
    </rPh>
    <phoneticPr fontId="4"/>
  </si>
  <si>
    <t>筒井</t>
    <rPh sb="0" eb="2">
      <t>ツツイ</t>
    </rPh>
    <phoneticPr fontId="4"/>
  </si>
  <si>
    <t>珠世</t>
    <rPh sb="0" eb="2">
      <t>タマヨ</t>
    </rPh>
    <phoneticPr fontId="4"/>
  </si>
  <si>
    <t>藤村</t>
    <rPh sb="0" eb="2">
      <t>フジムラ</t>
    </rPh>
    <phoneticPr fontId="4"/>
  </si>
  <si>
    <t>加代子</t>
    <rPh sb="0" eb="3">
      <t>カヨコ</t>
    </rPh>
    <phoneticPr fontId="4"/>
  </si>
  <si>
    <t>松井</t>
    <rPh sb="0" eb="2">
      <t>マツイ</t>
    </rPh>
    <phoneticPr fontId="4"/>
  </si>
  <si>
    <t>美和子</t>
    <rPh sb="0" eb="3">
      <t>ミワコ</t>
    </rPh>
    <phoneticPr fontId="4"/>
  </si>
  <si>
    <t>松井美和子</t>
    <rPh sb="0" eb="2">
      <t>マツイ</t>
    </rPh>
    <rPh sb="2" eb="5">
      <t>ミワコ</t>
    </rPh>
    <phoneticPr fontId="4"/>
  </si>
  <si>
    <t>美弥子</t>
    <rPh sb="0" eb="3">
      <t>ミヤコ</t>
    </rPh>
    <phoneticPr fontId="4"/>
  </si>
  <si>
    <t>陽子</t>
    <rPh sb="0" eb="2">
      <t>ヨウコ</t>
    </rPh>
    <phoneticPr fontId="4"/>
  </si>
  <si>
    <t>吉岡</t>
    <rPh sb="0" eb="2">
      <t>ヨシオカ</t>
    </rPh>
    <phoneticPr fontId="4"/>
  </si>
  <si>
    <t>京子</t>
    <rPh sb="0" eb="2">
      <t>キョウコ</t>
    </rPh>
    <phoneticPr fontId="4"/>
  </si>
  <si>
    <t>吉岡京子</t>
    <rPh sb="0" eb="2">
      <t>ヨシオカ</t>
    </rPh>
    <rPh sb="2" eb="4">
      <t>キョウコ</t>
    </rPh>
    <phoneticPr fontId="4"/>
  </si>
  <si>
    <t>福島</t>
    <rPh sb="0" eb="2">
      <t>フクシマ</t>
    </rPh>
    <phoneticPr fontId="4"/>
  </si>
  <si>
    <t>豊</t>
    <rPh sb="0" eb="1">
      <t>ユタカ</t>
    </rPh>
    <phoneticPr fontId="4"/>
  </si>
  <si>
    <t>男</t>
    <phoneticPr fontId="4"/>
  </si>
  <si>
    <t>岡</t>
    <rPh sb="0" eb="1">
      <t>オカ</t>
    </rPh>
    <phoneticPr fontId="4"/>
  </si>
  <si>
    <t>グリフィンズ</t>
    <phoneticPr fontId="4"/>
  </si>
  <si>
    <t>女</t>
    <phoneticPr fontId="4"/>
  </si>
  <si>
    <t>川上</t>
  </si>
  <si>
    <t>稲岡</t>
  </si>
  <si>
    <t>和紀</t>
  </si>
  <si>
    <t>Kテニス</t>
  </si>
  <si>
    <t>Ｋテニスカレッジ</t>
  </si>
  <si>
    <t>川並</t>
  </si>
  <si>
    <t>和之</t>
  </si>
  <si>
    <t>　治</t>
  </si>
  <si>
    <t>真嘉</t>
  </si>
  <si>
    <t>永里</t>
  </si>
  <si>
    <t>裕次</t>
  </si>
  <si>
    <t>山口</t>
  </si>
  <si>
    <t>直彦</t>
  </si>
  <si>
    <t>真彦</t>
  </si>
  <si>
    <t>福永</t>
  </si>
  <si>
    <t>裕美</t>
  </si>
  <si>
    <t>川上</t>
    <phoneticPr fontId="4"/>
  </si>
  <si>
    <t>岡川</t>
  </si>
  <si>
    <t>謙二</t>
  </si>
  <si>
    <t>杉山</t>
  </si>
  <si>
    <t>邦夫</t>
  </si>
  <si>
    <t>英二</t>
  </si>
  <si>
    <t>泉谷</t>
  </si>
  <si>
    <t>純也</t>
  </si>
  <si>
    <t>浅田</t>
  </si>
  <si>
    <t>隆昭</t>
  </si>
  <si>
    <t>大脇</t>
  </si>
  <si>
    <t>和世</t>
  </si>
  <si>
    <t>堀田</t>
  </si>
  <si>
    <t>明子</t>
  </si>
  <si>
    <t>湖東プラチナ</t>
    <rPh sb="0" eb="2">
      <t>コトウ</t>
    </rPh>
    <phoneticPr fontId="4"/>
  </si>
  <si>
    <t>哲也</t>
    <rPh sb="0" eb="2">
      <t>テツヤ</t>
    </rPh>
    <phoneticPr fontId="4"/>
  </si>
  <si>
    <t>原</t>
    <rPh sb="0" eb="1">
      <t>ハラ</t>
    </rPh>
    <phoneticPr fontId="4"/>
  </si>
  <si>
    <t>竹下</t>
  </si>
  <si>
    <t>英伸</t>
  </si>
  <si>
    <t>高瀬</t>
  </si>
  <si>
    <t>うさかめ</t>
  </si>
  <si>
    <t>片岡</t>
    <rPh sb="0" eb="2">
      <t>カタオカ</t>
    </rPh>
    <phoneticPr fontId="4"/>
  </si>
  <si>
    <t>一寿</t>
    <rPh sb="0" eb="2">
      <t>カズトシ</t>
    </rPh>
    <phoneticPr fontId="4"/>
  </si>
  <si>
    <t>竹田</t>
    <rPh sb="0" eb="2">
      <t>タケダ</t>
    </rPh>
    <phoneticPr fontId="4"/>
  </si>
  <si>
    <t>圭佑</t>
    <rPh sb="0" eb="2">
      <t>ケイスケ</t>
    </rPh>
    <phoneticPr fontId="4"/>
  </si>
  <si>
    <t>昌紀</t>
    <rPh sb="0" eb="2">
      <t>マサノリ</t>
    </rPh>
    <phoneticPr fontId="4"/>
  </si>
  <si>
    <t>浩之</t>
    <rPh sb="0" eb="2">
      <t>ヒロユキ</t>
    </rPh>
    <phoneticPr fontId="4"/>
  </si>
  <si>
    <t>有紀</t>
    <rPh sb="0" eb="2">
      <t>ユキ</t>
    </rPh>
    <phoneticPr fontId="4"/>
  </si>
  <si>
    <t>苗村</t>
    <rPh sb="0" eb="2">
      <t>ナエムラ</t>
    </rPh>
    <phoneticPr fontId="4"/>
  </si>
  <si>
    <t>直子</t>
    <rPh sb="0" eb="2">
      <t>ナオコ</t>
    </rPh>
    <phoneticPr fontId="4"/>
  </si>
  <si>
    <t>田中</t>
    <phoneticPr fontId="4"/>
  </si>
  <si>
    <t>登録ナンバー</t>
    <phoneticPr fontId="4"/>
  </si>
  <si>
    <t>女</t>
    <rPh sb="0" eb="1">
      <t>オンナ</t>
    </rPh>
    <phoneticPr fontId="4"/>
  </si>
  <si>
    <t>SUPER CUP 歴代入賞チーム</t>
    <rPh sb="10" eb="12">
      <t>レキダイ</t>
    </rPh>
    <rPh sb="12" eb="14">
      <t>ニュウショウ</t>
    </rPh>
    <phoneticPr fontId="4"/>
  </si>
  <si>
    <t>優　勝</t>
    <rPh sb="0" eb="1">
      <t>ユウ</t>
    </rPh>
    <rPh sb="2" eb="3">
      <t>カツ</t>
    </rPh>
    <phoneticPr fontId="4"/>
  </si>
  <si>
    <t>準優勝</t>
    <rPh sb="0" eb="1">
      <t>ジュン</t>
    </rPh>
    <rPh sb="1" eb="3">
      <t>ユウショウ</t>
    </rPh>
    <phoneticPr fontId="4"/>
  </si>
  <si>
    <t>3　位</t>
    <rPh sb="2" eb="3">
      <t>イ</t>
    </rPh>
    <phoneticPr fontId="4"/>
  </si>
  <si>
    <t>第1回　2009年</t>
    <rPh sb="0" eb="1">
      <t>ダイ</t>
    </rPh>
    <rPh sb="2" eb="3">
      <t>カイ</t>
    </rPh>
    <rPh sb="8" eb="9">
      <t>ネン</t>
    </rPh>
    <phoneticPr fontId="4"/>
  </si>
  <si>
    <t>ドラゴンワン</t>
    <phoneticPr fontId="4"/>
  </si>
  <si>
    <t>ＫテニスカレッジＡ</t>
    <phoneticPr fontId="4"/>
  </si>
  <si>
    <t>小菅真一</t>
    <rPh sb="0" eb="2">
      <t>コスガ</t>
    </rPh>
    <rPh sb="2" eb="4">
      <t>シンイチ</t>
    </rPh>
    <phoneticPr fontId="4"/>
  </si>
  <si>
    <t>藤田博美</t>
    <rPh sb="0" eb="2">
      <t>フジタ</t>
    </rPh>
    <rPh sb="2" eb="4">
      <t>ヒロミ</t>
    </rPh>
    <phoneticPr fontId="4"/>
  </si>
  <si>
    <t>由利　亨</t>
    <rPh sb="0" eb="2">
      <t>ユリ</t>
    </rPh>
    <phoneticPr fontId="4"/>
  </si>
  <si>
    <t>矢花万里</t>
    <rPh sb="0" eb="2">
      <t>ヤバナ</t>
    </rPh>
    <rPh sb="2" eb="3">
      <t>マン</t>
    </rPh>
    <rPh sb="3" eb="4">
      <t>リ</t>
    </rPh>
    <phoneticPr fontId="4"/>
  </si>
  <si>
    <t>川並和之</t>
    <rPh sb="0" eb="2">
      <t>カワナミ</t>
    </rPh>
    <rPh sb="2" eb="4">
      <t>カズユキ</t>
    </rPh>
    <phoneticPr fontId="4"/>
  </si>
  <si>
    <t>田中和枝</t>
    <rPh sb="0" eb="2">
      <t>タナカ</t>
    </rPh>
    <rPh sb="2" eb="4">
      <t>カズエ</t>
    </rPh>
    <phoneticPr fontId="4"/>
  </si>
  <si>
    <t>鈴木英夫</t>
    <rPh sb="0" eb="2">
      <t>スズキ</t>
    </rPh>
    <rPh sb="2" eb="4">
      <t>ヒデオ</t>
    </rPh>
    <phoneticPr fontId="4"/>
  </si>
  <si>
    <t>土肥祐子</t>
    <rPh sb="0" eb="2">
      <t>ドイ</t>
    </rPh>
    <rPh sb="2" eb="4">
      <t>ユウコ</t>
    </rPh>
    <phoneticPr fontId="4"/>
  </si>
  <si>
    <t>坪田真嘉</t>
    <rPh sb="0" eb="2">
      <t>ツボタ</t>
    </rPh>
    <rPh sb="2" eb="3">
      <t>シン</t>
    </rPh>
    <rPh sb="3" eb="4">
      <t>カ</t>
    </rPh>
    <phoneticPr fontId="4"/>
  </si>
  <si>
    <t>石原はる美</t>
    <rPh sb="0" eb="2">
      <t>イシハラ</t>
    </rPh>
    <rPh sb="4" eb="5">
      <t>ビ</t>
    </rPh>
    <phoneticPr fontId="4"/>
  </si>
  <si>
    <t>辻　義規</t>
    <rPh sb="0" eb="1">
      <t>ツジ</t>
    </rPh>
    <rPh sb="2" eb="3">
      <t>ギ</t>
    </rPh>
    <rPh sb="3" eb="4">
      <t>キ</t>
    </rPh>
    <phoneticPr fontId="4"/>
  </si>
  <si>
    <t>佐竹昌子</t>
    <rPh sb="0" eb="2">
      <t>サタケ</t>
    </rPh>
    <rPh sb="2" eb="4">
      <t>マサコ</t>
    </rPh>
    <phoneticPr fontId="4"/>
  </si>
  <si>
    <t>藤田　諭</t>
    <rPh sb="0" eb="2">
      <t>フジタ</t>
    </rPh>
    <rPh sb="3" eb="4">
      <t>サトシ</t>
    </rPh>
    <phoneticPr fontId="4"/>
  </si>
  <si>
    <t>三代梨絵</t>
    <rPh sb="0" eb="2">
      <t>ミシロ</t>
    </rPh>
    <rPh sb="2" eb="4">
      <t>リエ</t>
    </rPh>
    <phoneticPr fontId="4"/>
  </si>
  <si>
    <t>宮村知宏</t>
    <rPh sb="0" eb="2">
      <t>ミヤムラ</t>
    </rPh>
    <rPh sb="2" eb="4">
      <t>トモヒロ</t>
    </rPh>
    <phoneticPr fontId="4"/>
  </si>
  <si>
    <t>永松貴子</t>
    <rPh sb="0" eb="2">
      <t>ナガマツ</t>
    </rPh>
    <rPh sb="2" eb="4">
      <t>タカコ</t>
    </rPh>
    <phoneticPr fontId="4"/>
  </si>
  <si>
    <t>古市卓志</t>
    <rPh sb="0" eb="2">
      <t>フルイチ</t>
    </rPh>
    <rPh sb="2" eb="4">
      <t>タクシ</t>
    </rPh>
    <phoneticPr fontId="4"/>
  </si>
  <si>
    <t>森　薫史</t>
    <rPh sb="0" eb="1">
      <t>モリ</t>
    </rPh>
    <rPh sb="2" eb="3">
      <t>カオル</t>
    </rPh>
    <rPh sb="3" eb="4">
      <t>シ</t>
    </rPh>
    <phoneticPr fontId="4"/>
  </si>
  <si>
    <t>村地直也</t>
    <rPh sb="0" eb="1">
      <t>ムラ</t>
    </rPh>
    <rPh sb="1" eb="2">
      <t>チ</t>
    </rPh>
    <rPh sb="2" eb="4">
      <t>ナオヤ</t>
    </rPh>
    <phoneticPr fontId="4"/>
  </si>
  <si>
    <t>宮村朋子</t>
    <rPh sb="0" eb="2">
      <t>ミヤムラ</t>
    </rPh>
    <rPh sb="2" eb="4">
      <t>トモコ</t>
    </rPh>
    <phoneticPr fontId="4"/>
  </si>
  <si>
    <t>第2回　2010年</t>
    <rPh sb="0" eb="1">
      <t>ダイ</t>
    </rPh>
    <rPh sb="2" eb="3">
      <t>カイ</t>
    </rPh>
    <rPh sb="8" eb="9">
      <t>ネン</t>
    </rPh>
    <phoneticPr fontId="4"/>
  </si>
  <si>
    <t>今井順子</t>
    <rPh sb="0" eb="2">
      <t>イマイ</t>
    </rPh>
    <rPh sb="2" eb="4">
      <t>ジュンコ</t>
    </rPh>
    <phoneticPr fontId="4"/>
  </si>
  <si>
    <t>池端誠治</t>
    <rPh sb="0" eb="2">
      <t>イケハタ</t>
    </rPh>
    <rPh sb="2" eb="4">
      <t>セイジ</t>
    </rPh>
    <phoneticPr fontId="4"/>
  </si>
  <si>
    <t>伊吹邦子</t>
    <rPh sb="0" eb="2">
      <t>イブキ</t>
    </rPh>
    <rPh sb="2" eb="4">
      <t>クニコ</t>
    </rPh>
    <phoneticPr fontId="4"/>
  </si>
  <si>
    <t>山口直彦</t>
    <rPh sb="0" eb="2">
      <t>ヤマグチ</t>
    </rPh>
    <rPh sb="2" eb="4">
      <t>ナオヒコ</t>
    </rPh>
    <phoneticPr fontId="4"/>
  </si>
  <si>
    <t>山崎正雄</t>
    <rPh sb="0" eb="2">
      <t>ヤマザキ</t>
    </rPh>
    <rPh sb="2" eb="4">
      <t>マサオ</t>
    </rPh>
    <phoneticPr fontId="4"/>
  </si>
  <si>
    <t>藤川和美</t>
    <rPh sb="0" eb="2">
      <t>フジカワ</t>
    </rPh>
    <rPh sb="2" eb="4">
      <t>カズミ</t>
    </rPh>
    <phoneticPr fontId="4"/>
  </si>
  <si>
    <t>宮嶋利行</t>
    <rPh sb="0" eb="2">
      <t>ミヤジマ</t>
    </rPh>
    <rPh sb="2" eb="4">
      <t>トシユキ</t>
    </rPh>
    <phoneticPr fontId="4"/>
  </si>
  <si>
    <t>浅田亜祐子</t>
    <rPh sb="0" eb="2">
      <t>アサダ</t>
    </rPh>
    <rPh sb="2" eb="5">
      <t>アユコ</t>
    </rPh>
    <phoneticPr fontId="4"/>
  </si>
  <si>
    <t>津田侑季</t>
    <rPh sb="0" eb="2">
      <t>ツダ</t>
    </rPh>
    <rPh sb="2" eb="3">
      <t>ユウ</t>
    </rPh>
    <rPh sb="3" eb="4">
      <t>キ</t>
    </rPh>
    <phoneticPr fontId="4"/>
  </si>
  <si>
    <t>第3回　2011年</t>
    <rPh sb="0" eb="1">
      <t>ダイ</t>
    </rPh>
    <rPh sb="2" eb="3">
      <t>カイ</t>
    </rPh>
    <rPh sb="8" eb="9">
      <t>ネン</t>
    </rPh>
    <phoneticPr fontId="4"/>
  </si>
  <si>
    <t>ドラゴンワンA</t>
    <phoneticPr fontId="4"/>
  </si>
  <si>
    <t>三代康成</t>
    <rPh sb="0" eb="2">
      <t>ミシロ</t>
    </rPh>
    <rPh sb="2" eb="4">
      <t>ヤスナリ</t>
    </rPh>
    <phoneticPr fontId="4"/>
  </si>
  <si>
    <t>清水善弘</t>
    <rPh sb="0" eb="2">
      <t>シミズ</t>
    </rPh>
    <rPh sb="2" eb="4">
      <t>ヨシヒロ</t>
    </rPh>
    <phoneticPr fontId="4"/>
  </si>
  <si>
    <t>八木篤司</t>
    <rPh sb="0" eb="2">
      <t>ヤギ</t>
    </rPh>
    <rPh sb="2" eb="4">
      <t>アツシ</t>
    </rPh>
    <phoneticPr fontId="4"/>
  </si>
  <si>
    <t>山口真彦</t>
    <rPh sb="0" eb="2">
      <t>ヤマグチ</t>
    </rPh>
    <rPh sb="2" eb="4">
      <t>マサヒコ</t>
    </rPh>
    <phoneticPr fontId="4"/>
  </si>
  <si>
    <t>上原悠希</t>
    <rPh sb="0" eb="2">
      <t>ウエハラ</t>
    </rPh>
    <rPh sb="2" eb="3">
      <t>ユウ</t>
    </rPh>
    <phoneticPr fontId="4"/>
  </si>
  <si>
    <t>水本淳史</t>
    <rPh sb="0" eb="2">
      <t>ミズモト</t>
    </rPh>
    <rPh sb="2" eb="4">
      <t>アツシ</t>
    </rPh>
    <phoneticPr fontId="4"/>
  </si>
  <si>
    <t>藤田泰子</t>
    <rPh sb="0" eb="2">
      <t>フジタ</t>
    </rPh>
    <rPh sb="2" eb="4">
      <t>ヤスコ</t>
    </rPh>
    <phoneticPr fontId="4"/>
  </si>
  <si>
    <t>第４回　2012年</t>
    <rPh sb="0" eb="1">
      <t>ダイ</t>
    </rPh>
    <rPh sb="2" eb="3">
      <t>カイ</t>
    </rPh>
    <rPh sb="8" eb="9">
      <t>ネン</t>
    </rPh>
    <phoneticPr fontId="4"/>
  </si>
  <si>
    <t>代表　落合　良弘</t>
    <rPh sb="3" eb="5">
      <t>オチアイ</t>
    </rPh>
    <rPh sb="6" eb="8">
      <t>ヨシヒロ</t>
    </rPh>
    <phoneticPr fontId="4"/>
  </si>
  <si>
    <t xml:space="preserve">chai828@nifty.com  </t>
    <phoneticPr fontId="4"/>
  </si>
  <si>
    <t>東近江市民</t>
  </si>
  <si>
    <t>東近江市民率</t>
  </si>
  <si>
    <t>アビック</t>
    <phoneticPr fontId="4"/>
  </si>
  <si>
    <t>略称</t>
  </si>
  <si>
    <t>アビックＢＢ</t>
    <phoneticPr fontId="4"/>
  </si>
  <si>
    <t>正式名称</t>
  </si>
  <si>
    <t>あ０１</t>
    <phoneticPr fontId="4"/>
  </si>
  <si>
    <t>昌一</t>
    <rPh sb="0" eb="2">
      <t>マサカズ</t>
    </rPh>
    <phoneticPr fontId="4"/>
  </si>
  <si>
    <t>彦根市</t>
    <rPh sb="0" eb="3">
      <t>ヒコネシ</t>
    </rPh>
    <phoneticPr fontId="4"/>
  </si>
  <si>
    <t>あ０２</t>
    <phoneticPr fontId="4"/>
  </si>
  <si>
    <t>重之</t>
    <rPh sb="0" eb="2">
      <t>シゲユキ</t>
    </rPh>
    <phoneticPr fontId="4"/>
  </si>
  <si>
    <t>草津市</t>
    <rPh sb="0" eb="3">
      <t>クサツシ</t>
    </rPh>
    <phoneticPr fontId="4"/>
  </si>
  <si>
    <t>あ０３</t>
    <phoneticPr fontId="4"/>
  </si>
  <si>
    <t>あ０４</t>
    <phoneticPr fontId="4"/>
  </si>
  <si>
    <t>京都市</t>
    <rPh sb="0" eb="3">
      <t>キョウトシ</t>
    </rPh>
    <phoneticPr fontId="4"/>
  </si>
  <si>
    <t>あ０５</t>
    <phoneticPr fontId="4"/>
  </si>
  <si>
    <t>亨</t>
    <rPh sb="0" eb="1">
      <t>トオル</t>
    </rPh>
    <phoneticPr fontId="4"/>
  </si>
  <si>
    <t>あ０６</t>
    <phoneticPr fontId="4"/>
  </si>
  <si>
    <t>谷崎</t>
    <rPh sb="0" eb="2">
      <t>タニザキ</t>
    </rPh>
    <phoneticPr fontId="4"/>
  </si>
  <si>
    <t>真也</t>
    <rPh sb="0" eb="2">
      <t>シンヤ</t>
    </rPh>
    <phoneticPr fontId="4"/>
  </si>
  <si>
    <t>甲賀市</t>
    <rPh sb="0" eb="2">
      <t>コウカ</t>
    </rPh>
    <rPh sb="2" eb="3">
      <t>シ</t>
    </rPh>
    <phoneticPr fontId="4"/>
  </si>
  <si>
    <t>あ０７</t>
    <phoneticPr fontId="4"/>
  </si>
  <si>
    <t>小路</t>
    <rPh sb="0" eb="2">
      <t>ショウジ</t>
    </rPh>
    <phoneticPr fontId="4"/>
  </si>
  <si>
    <t>あ０８</t>
    <phoneticPr fontId="4"/>
  </si>
  <si>
    <t>齋田</t>
    <rPh sb="0" eb="2">
      <t>サイダ</t>
    </rPh>
    <phoneticPr fontId="4"/>
  </si>
  <si>
    <t>優子</t>
    <rPh sb="0" eb="2">
      <t>ユウコ</t>
    </rPh>
    <phoneticPr fontId="4"/>
  </si>
  <si>
    <t>あ０９</t>
    <phoneticPr fontId="4"/>
  </si>
  <si>
    <t>平居</t>
    <rPh sb="0" eb="2">
      <t>ヒライ</t>
    </rPh>
    <phoneticPr fontId="4"/>
  </si>
  <si>
    <t>崇</t>
    <rPh sb="0" eb="1">
      <t>タカシ</t>
    </rPh>
    <phoneticPr fontId="4"/>
  </si>
  <si>
    <t>多賀町</t>
    <rPh sb="0" eb="3">
      <t>タガチョウ</t>
    </rPh>
    <phoneticPr fontId="4"/>
  </si>
  <si>
    <t>あ１０</t>
    <phoneticPr fontId="4"/>
  </si>
  <si>
    <t>大林</t>
    <rPh sb="0" eb="2">
      <t>オオバヤシ</t>
    </rPh>
    <phoneticPr fontId="4"/>
  </si>
  <si>
    <t>弘典</t>
    <rPh sb="0" eb="2">
      <t>ヒロノリ</t>
    </rPh>
    <phoneticPr fontId="4"/>
  </si>
  <si>
    <t>長浜市</t>
    <rPh sb="0" eb="3">
      <t>ナガハマシ</t>
    </rPh>
    <phoneticPr fontId="4"/>
  </si>
  <si>
    <t>あ１１</t>
    <phoneticPr fontId="4"/>
  </si>
  <si>
    <t>あ１２</t>
    <phoneticPr fontId="4"/>
  </si>
  <si>
    <t>西山</t>
    <rPh sb="0" eb="2">
      <t>ニシヤマ</t>
    </rPh>
    <phoneticPr fontId="4"/>
  </si>
  <si>
    <t>抄千代</t>
    <rPh sb="0" eb="1">
      <t>ショウ</t>
    </rPh>
    <rPh sb="1" eb="3">
      <t>チヨ</t>
    </rPh>
    <phoneticPr fontId="4"/>
  </si>
  <si>
    <t>米原市</t>
    <rPh sb="0" eb="3">
      <t>マイバラシ</t>
    </rPh>
    <phoneticPr fontId="4"/>
  </si>
  <si>
    <t>あ１３</t>
    <phoneticPr fontId="4"/>
  </si>
  <si>
    <t>三原</t>
    <rPh sb="0" eb="2">
      <t>ミハラ</t>
    </rPh>
    <phoneticPr fontId="4"/>
  </si>
  <si>
    <t>啓子</t>
    <rPh sb="0" eb="2">
      <t>ケイコ</t>
    </rPh>
    <phoneticPr fontId="4"/>
  </si>
  <si>
    <t>あ１４</t>
    <phoneticPr fontId="4"/>
  </si>
  <si>
    <t>落合</t>
    <rPh sb="0" eb="2">
      <t>オチアイ</t>
    </rPh>
    <phoneticPr fontId="4"/>
  </si>
  <si>
    <t>良弘</t>
    <rPh sb="0" eb="2">
      <t>ヨシヒロ</t>
    </rPh>
    <phoneticPr fontId="4"/>
  </si>
  <si>
    <t>あ１５</t>
    <phoneticPr fontId="4"/>
  </si>
  <si>
    <t>徹</t>
    <rPh sb="0" eb="1">
      <t>トオル</t>
    </rPh>
    <phoneticPr fontId="4"/>
  </si>
  <si>
    <t>あ１６</t>
    <phoneticPr fontId="4"/>
  </si>
  <si>
    <t>東近江市</t>
    <rPh sb="0" eb="1">
      <t>ヒガシ</t>
    </rPh>
    <rPh sb="1" eb="3">
      <t>オウミ</t>
    </rPh>
    <rPh sb="3" eb="4">
      <t>シ</t>
    </rPh>
    <phoneticPr fontId="4"/>
  </si>
  <si>
    <t>あ１７</t>
    <phoneticPr fontId="4"/>
  </si>
  <si>
    <t xml:space="preserve">傳樹 </t>
  </si>
  <si>
    <t>あ１８</t>
    <phoneticPr fontId="4"/>
  </si>
  <si>
    <t>治田</t>
    <rPh sb="0" eb="1">
      <t>ジ</t>
    </rPh>
    <rPh sb="1" eb="2">
      <t>タ</t>
    </rPh>
    <phoneticPr fontId="4"/>
  </si>
  <si>
    <t>あ１９</t>
    <phoneticPr fontId="4"/>
  </si>
  <si>
    <t>あ２０</t>
  </si>
  <si>
    <t>まき</t>
    <phoneticPr fontId="4"/>
  </si>
  <si>
    <t>あ２１</t>
    <phoneticPr fontId="4"/>
  </si>
  <si>
    <t>あ２２</t>
    <phoneticPr fontId="4"/>
  </si>
  <si>
    <t>代表　上津慶和</t>
    <rPh sb="0" eb="2">
      <t>ダイヒョウ</t>
    </rPh>
    <rPh sb="3" eb="4">
      <t>ウワ</t>
    </rPh>
    <rPh sb="4" eb="5">
      <t>ツ</t>
    </rPh>
    <rPh sb="5" eb="7">
      <t>ヨシカズ</t>
    </rPh>
    <phoneticPr fontId="4"/>
  </si>
  <si>
    <t>smile.yu5052@gmail.com</t>
    <phoneticPr fontId="4"/>
  </si>
  <si>
    <t>アンヴァース</t>
    <phoneticPr fontId="4"/>
  </si>
  <si>
    <t>あん０１</t>
    <phoneticPr fontId="4"/>
  </si>
  <si>
    <t>青木</t>
  </si>
  <si>
    <t>知里</t>
  </si>
  <si>
    <t>彦根市</t>
  </si>
  <si>
    <t>あん０２</t>
    <phoneticPr fontId="4"/>
  </si>
  <si>
    <t>栗東市</t>
    <rPh sb="0" eb="3">
      <t>リットウシ</t>
    </rPh>
    <phoneticPr fontId="4"/>
  </si>
  <si>
    <t>あん０３</t>
  </si>
  <si>
    <t>あん０４</t>
  </si>
  <si>
    <t>片桐</t>
    <rPh sb="0" eb="2">
      <t>カタギリ</t>
    </rPh>
    <phoneticPr fontId="4"/>
  </si>
  <si>
    <t>美里</t>
    <rPh sb="0" eb="2">
      <t>ミサト</t>
    </rPh>
    <phoneticPr fontId="4"/>
  </si>
  <si>
    <t>あん０５</t>
  </si>
  <si>
    <t>末木</t>
  </si>
  <si>
    <t>久美子</t>
  </si>
  <si>
    <t>垂井町</t>
  </si>
  <si>
    <t>あん０６</t>
  </si>
  <si>
    <t>西野</t>
    <rPh sb="0" eb="2">
      <t>ニシノ</t>
    </rPh>
    <phoneticPr fontId="4"/>
  </si>
  <si>
    <t>美恵</t>
    <rPh sb="0" eb="2">
      <t>ミエ</t>
    </rPh>
    <phoneticPr fontId="4"/>
  </si>
  <si>
    <t>あん０７</t>
  </si>
  <si>
    <t>津曲</t>
    <rPh sb="0" eb="2">
      <t>ツマガリ</t>
    </rPh>
    <phoneticPr fontId="4"/>
  </si>
  <si>
    <t>崇志</t>
    <rPh sb="0" eb="2">
      <t>タカシ</t>
    </rPh>
    <phoneticPr fontId="4"/>
  </si>
  <si>
    <t>湖南市</t>
    <rPh sb="0" eb="2">
      <t>コナン</t>
    </rPh>
    <rPh sb="2" eb="3">
      <t>シ</t>
    </rPh>
    <phoneticPr fontId="4"/>
  </si>
  <si>
    <t>あん０８</t>
  </si>
  <si>
    <t>越智</t>
    <rPh sb="0" eb="2">
      <t>オチ</t>
    </rPh>
    <phoneticPr fontId="4"/>
  </si>
  <si>
    <t>友基</t>
    <rPh sb="0" eb="2">
      <t>トモキ</t>
    </rPh>
    <phoneticPr fontId="4"/>
  </si>
  <si>
    <t>野洲市</t>
    <rPh sb="0" eb="3">
      <t>ヤスシ</t>
    </rPh>
    <phoneticPr fontId="4"/>
  </si>
  <si>
    <t>あん０９</t>
  </si>
  <si>
    <t>辻本</t>
    <rPh sb="0" eb="2">
      <t>ツジモト</t>
    </rPh>
    <phoneticPr fontId="4"/>
  </si>
  <si>
    <t>将士</t>
    <rPh sb="0" eb="2">
      <t>マサシ</t>
    </rPh>
    <phoneticPr fontId="4"/>
  </si>
  <si>
    <t>あん１０</t>
  </si>
  <si>
    <t>智則</t>
    <rPh sb="0" eb="2">
      <t>トモノリ</t>
    </rPh>
    <phoneticPr fontId="4"/>
  </si>
  <si>
    <t>男</t>
    <rPh sb="0" eb="1">
      <t>オトコ</t>
    </rPh>
    <phoneticPr fontId="4"/>
  </si>
  <si>
    <t>あん１１</t>
  </si>
  <si>
    <t>蒲生郡</t>
    <rPh sb="0" eb="3">
      <t>ガモウグン</t>
    </rPh>
    <phoneticPr fontId="4"/>
  </si>
  <si>
    <t>あん１２</t>
  </si>
  <si>
    <t>ピーター</t>
    <phoneticPr fontId="4"/>
  </si>
  <si>
    <t>リーダー</t>
    <phoneticPr fontId="4"/>
  </si>
  <si>
    <t>あん１３</t>
  </si>
  <si>
    <t>鍋内</t>
    <rPh sb="0" eb="2">
      <t>ナベウチ</t>
    </rPh>
    <phoneticPr fontId="4"/>
  </si>
  <si>
    <t>雄樹</t>
    <rPh sb="0" eb="2">
      <t>ユウキ</t>
    </rPh>
    <phoneticPr fontId="4"/>
  </si>
  <si>
    <t>あん１４</t>
  </si>
  <si>
    <t>上津</t>
    <rPh sb="0" eb="1">
      <t>ウワ</t>
    </rPh>
    <rPh sb="1" eb="2">
      <t>ツ</t>
    </rPh>
    <phoneticPr fontId="4"/>
  </si>
  <si>
    <t>慶和</t>
    <rPh sb="0" eb="2">
      <t>ヨシカズ</t>
    </rPh>
    <phoneticPr fontId="4"/>
  </si>
  <si>
    <t>あん１５</t>
  </si>
  <si>
    <t>猪飼</t>
    <rPh sb="0" eb="2">
      <t>イガイ</t>
    </rPh>
    <phoneticPr fontId="4"/>
  </si>
  <si>
    <t>尚輝</t>
    <rPh sb="0" eb="2">
      <t>ナオキ</t>
    </rPh>
    <phoneticPr fontId="4"/>
  </si>
  <si>
    <t>あん１６</t>
  </si>
  <si>
    <t>栄介</t>
    <rPh sb="0" eb="1">
      <t>エイ</t>
    </rPh>
    <rPh sb="1" eb="2">
      <t>スケ</t>
    </rPh>
    <phoneticPr fontId="4"/>
  </si>
  <si>
    <t>あん１７</t>
  </si>
  <si>
    <t>西嶌</t>
    <phoneticPr fontId="4"/>
  </si>
  <si>
    <t>達也</t>
    <rPh sb="0" eb="2">
      <t>タツヤ</t>
    </rPh>
    <phoneticPr fontId="4"/>
  </si>
  <si>
    <t>あん１８</t>
  </si>
  <si>
    <t>長浜市</t>
  </si>
  <si>
    <t>あん１９</t>
  </si>
  <si>
    <t>寺元</t>
  </si>
  <si>
    <t>翔太</t>
  </si>
  <si>
    <t>あん２０</t>
  </si>
  <si>
    <t>あん２１</t>
  </si>
  <si>
    <t>鈴木</t>
    <rPh sb="0" eb="2">
      <t>スズキ</t>
    </rPh>
    <phoneticPr fontId="4"/>
  </si>
  <si>
    <t>智彦</t>
    <rPh sb="0" eb="2">
      <t>トモヒコ</t>
    </rPh>
    <phoneticPr fontId="4"/>
  </si>
  <si>
    <t>大垣市</t>
    <rPh sb="0" eb="3">
      <t>オオガキシ</t>
    </rPh>
    <phoneticPr fontId="4"/>
  </si>
  <si>
    <t>あん２２</t>
  </si>
  <si>
    <t>洋平</t>
    <rPh sb="0" eb="2">
      <t>ヨウヘイ</t>
    </rPh>
    <phoneticPr fontId="4"/>
  </si>
  <si>
    <t>あん２３</t>
  </si>
  <si>
    <t>あん２４</t>
  </si>
  <si>
    <t>あん２５</t>
  </si>
  <si>
    <t>大津市</t>
    <rPh sb="0" eb="3">
      <t>オオツシ</t>
    </rPh>
    <phoneticPr fontId="4"/>
  </si>
  <si>
    <t>あん２６</t>
  </si>
  <si>
    <t>松村</t>
    <rPh sb="0" eb="2">
      <t>マツムラ</t>
    </rPh>
    <phoneticPr fontId="4"/>
  </si>
  <si>
    <t>友喜</t>
    <rPh sb="0" eb="1">
      <t>トモ</t>
    </rPh>
    <rPh sb="1" eb="2">
      <t>キ</t>
    </rPh>
    <phoneticPr fontId="4"/>
  </si>
  <si>
    <t>あん２７</t>
  </si>
  <si>
    <t>あん２８</t>
  </si>
  <si>
    <t>あん２９</t>
  </si>
  <si>
    <t>東近江市民</t>
    <phoneticPr fontId="4"/>
  </si>
  <si>
    <t>東近江市民率</t>
    <phoneticPr fontId="4"/>
  </si>
  <si>
    <t>京セラTC</t>
    <rPh sb="0" eb="1">
      <t>キョウ</t>
    </rPh>
    <phoneticPr fontId="4"/>
  </si>
  <si>
    <t>き０１</t>
    <phoneticPr fontId="4"/>
  </si>
  <si>
    <t>赤木</t>
    <rPh sb="0" eb="2">
      <t>アカギ</t>
    </rPh>
    <phoneticPr fontId="4"/>
  </si>
  <si>
    <t>拓</t>
    <rPh sb="0" eb="1">
      <t>タク</t>
    </rPh>
    <phoneticPr fontId="4"/>
  </si>
  <si>
    <t>近江八幡市</t>
    <rPh sb="0" eb="5">
      <t>オウミハチマンシ</t>
    </rPh>
    <phoneticPr fontId="4"/>
  </si>
  <si>
    <t>浅田</t>
    <rPh sb="0" eb="2">
      <t>アサダ</t>
    </rPh>
    <phoneticPr fontId="4"/>
  </si>
  <si>
    <t>き０３</t>
  </si>
  <si>
    <t>井澤　</t>
  </si>
  <si>
    <t>匡志</t>
    <phoneticPr fontId="4"/>
  </si>
  <si>
    <t>野洲市</t>
    <rPh sb="0" eb="2">
      <t>ヤス</t>
    </rPh>
    <rPh sb="2" eb="3">
      <t>シ</t>
    </rPh>
    <phoneticPr fontId="4"/>
  </si>
  <si>
    <t>き０４</t>
  </si>
  <si>
    <t>石田</t>
    <rPh sb="0" eb="2">
      <t>イシダ</t>
    </rPh>
    <phoneticPr fontId="4"/>
  </si>
  <si>
    <t>文彦</t>
    <rPh sb="0" eb="2">
      <t>フミヒコ</t>
    </rPh>
    <phoneticPr fontId="4"/>
  </si>
  <si>
    <t>石田文彦</t>
  </si>
  <si>
    <t>東近江市</t>
    <rPh sb="0" eb="4">
      <t>ヒガシオウミシ</t>
    </rPh>
    <phoneticPr fontId="4"/>
  </si>
  <si>
    <t>き０５</t>
  </si>
  <si>
    <t>一色</t>
    <phoneticPr fontId="4"/>
  </si>
  <si>
    <t>翼</t>
    <phoneticPr fontId="4"/>
  </si>
  <si>
    <t>き０６</t>
  </si>
  <si>
    <t>き０７</t>
  </si>
  <si>
    <t>き０８</t>
  </si>
  <si>
    <t>き０９</t>
  </si>
  <si>
    <t>き１０</t>
  </si>
  <si>
    <t>京セラ</t>
    <phoneticPr fontId="4"/>
  </si>
  <si>
    <t>き１１</t>
  </si>
  <si>
    <t>き１２</t>
  </si>
  <si>
    <t>片渕</t>
    <rPh sb="0" eb="2">
      <t>カタブチ</t>
    </rPh>
    <phoneticPr fontId="4"/>
  </si>
  <si>
    <t>友結</t>
    <rPh sb="0" eb="1">
      <t>トモ</t>
    </rPh>
    <rPh sb="1" eb="2">
      <t>ムス</t>
    </rPh>
    <phoneticPr fontId="4"/>
  </si>
  <si>
    <t>き１３</t>
  </si>
  <si>
    <t>大津市</t>
    <phoneticPr fontId="4"/>
  </si>
  <si>
    <t>き１４</t>
  </si>
  <si>
    <t>き１５</t>
  </si>
  <si>
    <t>櫻井</t>
    <rPh sb="0" eb="2">
      <t>サクライ</t>
    </rPh>
    <phoneticPr fontId="4"/>
  </si>
  <si>
    <t>貴哉</t>
    <phoneticPr fontId="4"/>
  </si>
  <si>
    <t>き１６</t>
  </si>
  <si>
    <t>澤田</t>
    <rPh sb="0" eb="2">
      <t>サワダ</t>
    </rPh>
    <phoneticPr fontId="4"/>
  </si>
  <si>
    <t>啓一</t>
    <rPh sb="0" eb="2">
      <t>ケイイチ</t>
    </rPh>
    <phoneticPr fontId="4"/>
  </si>
  <si>
    <t>き１７</t>
  </si>
  <si>
    <t>篠原</t>
    <rPh sb="0" eb="2">
      <t>シノハラ</t>
    </rPh>
    <phoneticPr fontId="4"/>
  </si>
  <si>
    <t>弘法</t>
    <rPh sb="0" eb="2">
      <t>ヒロノリ</t>
    </rPh>
    <phoneticPr fontId="4"/>
  </si>
  <si>
    <t>守山市</t>
    <rPh sb="0" eb="3">
      <t>モリヤマシ</t>
    </rPh>
    <phoneticPr fontId="4"/>
  </si>
  <si>
    <t>き１８</t>
  </si>
  <si>
    <t>き１９</t>
  </si>
  <si>
    <t>清水</t>
    <phoneticPr fontId="4"/>
  </si>
  <si>
    <t>陽介</t>
    <phoneticPr fontId="4"/>
  </si>
  <si>
    <t>き２０</t>
  </si>
  <si>
    <t>き２１</t>
  </si>
  <si>
    <t>き２２</t>
  </si>
  <si>
    <t>中元寺</t>
    <phoneticPr fontId="4"/>
  </si>
  <si>
    <t>功貴</t>
    <phoneticPr fontId="4"/>
  </si>
  <si>
    <t>き２３</t>
  </si>
  <si>
    <t>湖南市</t>
    <rPh sb="0" eb="3">
      <t>コナンシ</t>
    </rPh>
    <phoneticPr fontId="4"/>
  </si>
  <si>
    <t>き２４</t>
  </si>
  <si>
    <t>き２５</t>
  </si>
  <si>
    <t>一瀬</t>
    <rPh sb="0" eb="1">
      <t>ヒト</t>
    </rPh>
    <rPh sb="1" eb="2">
      <t>セ</t>
    </rPh>
    <phoneticPr fontId="4"/>
  </si>
  <si>
    <t>翔太</t>
    <phoneticPr fontId="4"/>
  </si>
  <si>
    <t>き２６</t>
  </si>
  <si>
    <t>き２７</t>
  </si>
  <si>
    <t>松島</t>
    <rPh sb="0" eb="2">
      <t>マツシマ</t>
    </rPh>
    <phoneticPr fontId="4"/>
  </si>
  <si>
    <t>き２８</t>
  </si>
  <si>
    <t>き２９</t>
  </si>
  <si>
    <t>村西</t>
    <phoneticPr fontId="4"/>
  </si>
  <si>
    <t>徹</t>
    <phoneticPr fontId="4"/>
  </si>
  <si>
    <t>守山市</t>
    <phoneticPr fontId="4"/>
  </si>
  <si>
    <t>き３０</t>
  </si>
  <si>
    <t>森</t>
    <phoneticPr fontId="4"/>
  </si>
  <si>
    <t>涼花</t>
    <phoneticPr fontId="4"/>
  </si>
  <si>
    <t>き３１</t>
  </si>
  <si>
    <t>愛捺花</t>
    <phoneticPr fontId="4"/>
  </si>
  <si>
    <t>き３２</t>
  </si>
  <si>
    <t>き３３</t>
  </si>
  <si>
    <t>山本</t>
    <phoneticPr fontId="4"/>
  </si>
  <si>
    <t>和樹</t>
    <phoneticPr fontId="4"/>
  </si>
  <si>
    <t>き３４</t>
  </si>
  <si>
    <t>き３５</t>
  </si>
  <si>
    <t>き３６</t>
  </si>
  <si>
    <t>き３７</t>
  </si>
  <si>
    <t>勇輔</t>
    <rPh sb="0" eb="2">
      <t>ユウスケ</t>
    </rPh>
    <phoneticPr fontId="4"/>
  </si>
  <si>
    <t>き３８</t>
  </si>
  <si>
    <t>中尾</t>
    <rPh sb="0" eb="2">
      <t>ナカオ</t>
    </rPh>
    <phoneticPr fontId="4"/>
  </si>
  <si>
    <t>慶太</t>
    <rPh sb="0" eb="2">
      <t>ケイタ</t>
    </rPh>
    <phoneticPr fontId="4"/>
  </si>
  <si>
    <t>奥田</t>
    <rPh sb="0" eb="2">
      <t>オクダ</t>
    </rPh>
    <phoneticPr fontId="4"/>
  </si>
  <si>
    <t>濵口</t>
    <rPh sb="0" eb="2">
      <t>ハマグチ</t>
    </rPh>
    <phoneticPr fontId="4"/>
  </si>
  <si>
    <t>里穂</t>
    <rPh sb="0" eb="2">
      <t>リホ</t>
    </rPh>
    <phoneticPr fontId="4"/>
  </si>
  <si>
    <t>大峯</t>
    <rPh sb="0" eb="2">
      <t>オオミネ</t>
    </rPh>
    <phoneticPr fontId="4"/>
  </si>
  <si>
    <t>啓志</t>
    <rPh sb="0" eb="2">
      <t>ケイシ</t>
    </rPh>
    <phoneticPr fontId="4"/>
  </si>
  <si>
    <t>miwako-matsui-216@hotmail.co.jp</t>
    <phoneticPr fontId="4"/>
  </si>
  <si>
    <t>略称</t>
    <rPh sb="0" eb="2">
      <t>リャクショウ</t>
    </rPh>
    <phoneticPr fontId="4"/>
  </si>
  <si>
    <t>正式名称</t>
    <rPh sb="0" eb="2">
      <t>セイシキ</t>
    </rPh>
    <rPh sb="2" eb="4">
      <t>メイショウ</t>
    </rPh>
    <phoneticPr fontId="4"/>
  </si>
  <si>
    <t>ふ０１</t>
    <phoneticPr fontId="4"/>
  </si>
  <si>
    <t>水本</t>
    <rPh sb="0" eb="2">
      <t>ミズモト</t>
    </rPh>
    <phoneticPr fontId="4"/>
  </si>
  <si>
    <t>淳史</t>
    <rPh sb="0" eb="1">
      <t>ジュン</t>
    </rPh>
    <rPh sb="1" eb="2">
      <t>シ</t>
    </rPh>
    <phoneticPr fontId="4"/>
  </si>
  <si>
    <t>フレンズ</t>
    <phoneticPr fontId="4"/>
  </si>
  <si>
    <t>ふ０２</t>
    <phoneticPr fontId="4"/>
  </si>
  <si>
    <t>善弘</t>
    <rPh sb="0" eb="1">
      <t>ヨシ</t>
    </rPh>
    <rPh sb="1" eb="2">
      <t>ヒロ</t>
    </rPh>
    <phoneticPr fontId="4"/>
  </si>
  <si>
    <t>ふ０３</t>
  </si>
  <si>
    <t>岡本</t>
    <rPh sb="0" eb="2">
      <t>オカモト</t>
    </rPh>
    <phoneticPr fontId="4"/>
  </si>
  <si>
    <t>大樹</t>
    <rPh sb="0" eb="2">
      <t>タイジュ</t>
    </rPh>
    <phoneticPr fontId="4"/>
  </si>
  <si>
    <t>ふ０４</t>
  </si>
  <si>
    <t>北野</t>
    <rPh sb="0" eb="2">
      <t>キタノ</t>
    </rPh>
    <phoneticPr fontId="4"/>
  </si>
  <si>
    <t>照幸</t>
    <rPh sb="0" eb="1">
      <t>テル</t>
    </rPh>
    <rPh sb="1" eb="2">
      <t>サチ</t>
    </rPh>
    <phoneticPr fontId="4"/>
  </si>
  <si>
    <t>ふ０５</t>
  </si>
  <si>
    <t>ふ０６</t>
  </si>
  <si>
    <t>ふ０７</t>
  </si>
  <si>
    <t>ふ０８</t>
  </si>
  <si>
    <t>平塚</t>
    <rPh sb="0" eb="2">
      <t>ヒラツカ</t>
    </rPh>
    <phoneticPr fontId="4"/>
  </si>
  <si>
    <t xml:space="preserve"> 聡</t>
    <rPh sb="1" eb="2">
      <t>サトシ</t>
    </rPh>
    <phoneticPr fontId="4"/>
  </si>
  <si>
    <t>ふ０９</t>
  </si>
  <si>
    <t>ふ１０</t>
  </si>
  <si>
    <t>三代</t>
    <rPh sb="0" eb="2">
      <t>ミシロ</t>
    </rPh>
    <phoneticPr fontId="4"/>
  </si>
  <si>
    <t>康成</t>
    <rPh sb="0" eb="1">
      <t>ヤス</t>
    </rPh>
    <rPh sb="1" eb="2">
      <t>ナリ</t>
    </rPh>
    <phoneticPr fontId="4"/>
  </si>
  <si>
    <t>ふ１１</t>
  </si>
  <si>
    <t>卓志</t>
    <rPh sb="0" eb="1">
      <t>タク</t>
    </rPh>
    <rPh sb="1" eb="2">
      <t>シ</t>
    </rPh>
    <phoneticPr fontId="4"/>
  </si>
  <si>
    <t>ふ１２</t>
  </si>
  <si>
    <t>ふ１３</t>
  </si>
  <si>
    <t>ふ１４</t>
  </si>
  <si>
    <t>ふ１５</t>
  </si>
  <si>
    <t>梨絵</t>
    <rPh sb="0" eb="2">
      <t>リエ</t>
    </rPh>
    <phoneticPr fontId="4"/>
  </si>
  <si>
    <t>ふ１６</t>
  </si>
  <si>
    <t>土肥</t>
    <rPh sb="0" eb="2">
      <t>ドヒ</t>
    </rPh>
    <phoneticPr fontId="4"/>
  </si>
  <si>
    <t>祐子</t>
    <rPh sb="0" eb="2">
      <t>ユウコ</t>
    </rPh>
    <phoneticPr fontId="4"/>
  </si>
  <si>
    <t>ふ１７</t>
  </si>
  <si>
    <t>岡野</t>
    <rPh sb="0" eb="2">
      <t>オカノ</t>
    </rPh>
    <phoneticPr fontId="4"/>
  </si>
  <si>
    <t>羽</t>
    <rPh sb="0" eb="1">
      <t>ハネ</t>
    </rPh>
    <phoneticPr fontId="4"/>
  </si>
  <si>
    <t>ふ１８</t>
  </si>
  <si>
    <t>明香</t>
    <rPh sb="0" eb="2">
      <t>トモカ</t>
    </rPh>
    <phoneticPr fontId="4"/>
  </si>
  <si>
    <t>松村明香</t>
    <rPh sb="0" eb="2">
      <t>マツムラ</t>
    </rPh>
    <rPh sb="2" eb="3">
      <t>アキラ</t>
    </rPh>
    <rPh sb="3" eb="4">
      <t>カオリ</t>
    </rPh>
    <phoneticPr fontId="4"/>
  </si>
  <si>
    <t>宇治市</t>
    <rPh sb="0" eb="3">
      <t>ウジシ</t>
    </rPh>
    <phoneticPr fontId="4"/>
  </si>
  <si>
    <t>ふ１９</t>
  </si>
  <si>
    <t>ふ２０</t>
  </si>
  <si>
    <t>鍵弥</t>
    <rPh sb="0" eb="1">
      <t>カギ</t>
    </rPh>
    <rPh sb="1" eb="2">
      <t>ヤ</t>
    </rPh>
    <phoneticPr fontId="4"/>
  </si>
  <si>
    <t>初美</t>
    <rPh sb="0" eb="2">
      <t>ハツミ</t>
    </rPh>
    <phoneticPr fontId="4"/>
  </si>
  <si>
    <t>鍵弥初美</t>
    <rPh sb="0" eb="2">
      <t>カギヤ</t>
    </rPh>
    <rPh sb="2" eb="4">
      <t>ハツミ</t>
    </rPh>
    <phoneticPr fontId="4"/>
  </si>
  <si>
    <t>ふ２１</t>
  </si>
  <si>
    <t>愛荘町</t>
    <rPh sb="0" eb="2">
      <t>アイショウ</t>
    </rPh>
    <rPh sb="2" eb="3">
      <t>チョウ</t>
    </rPh>
    <phoneticPr fontId="4"/>
  </si>
  <si>
    <t>ふ２２</t>
  </si>
  <si>
    <t>礼</t>
    <rPh sb="0" eb="1">
      <t>レイ</t>
    </rPh>
    <phoneticPr fontId="4"/>
  </si>
  <si>
    <t>出縄</t>
    <rPh sb="0" eb="1">
      <t>デ</t>
    </rPh>
    <rPh sb="1" eb="2">
      <t>ナワ</t>
    </rPh>
    <phoneticPr fontId="4"/>
  </si>
  <si>
    <t>久子</t>
    <rPh sb="0" eb="2">
      <t>ヒサコ</t>
    </rPh>
    <phoneticPr fontId="4"/>
  </si>
  <si>
    <t>甲賀市</t>
    <rPh sb="0" eb="2">
      <t>コウガ</t>
    </rPh>
    <rPh sb="2" eb="3">
      <t>シ</t>
    </rPh>
    <phoneticPr fontId="4"/>
  </si>
  <si>
    <t>代表　鍵谷　浩太</t>
    <rPh sb="3" eb="5">
      <t>カギタニ</t>
    </rPh>
    <rPh sb="6" eb="8">
      <t>コウタ</t>
    </rPh>
    <phoneticPr fontId="4"/>
  </si>
  <si>
    <t>東近江グリフィンズ</t>
    <rPh sb="0" eb="3">
      <t>ヒガシオウミ</t>
    </rPh>
    <phoneticPr fontId="4"/>
  </si>
  <si>
    <t>鍵谷</t>
    <rPh sb="0" eb="2">
      <t>カギタニ</t>
    </rPh>
    <phoneticPr fontId="4"/>
  </si>
  <si>
    <t>浩太</t>
    <rPh sb="0" eb="2">
      <t>コウタ</t>
    </rPh>
    <phoneticPr fontId="4"/>
  </si>
  <si>
    <t>恵亮</t>
    <rPh sb="0" eb="2">
      <t>ケイスケ</t>
    </rPh>
    <phoneticPr fontId="4"/>
  </si>
  <si>
    <t>中西</t>
    <rPh sb="0" eb="2">
      <t>ナカニシ</t>
    </rPh>
    <phoneticPr fontId="4"/>
  </si>
  <si>
    <t>泰輝</t>
    <rPh sb="0" eb="2">
      <t>タイキ</t>
    </rPh>
    <phoneticPr fontId="4"/>
  </si>
  <si>
    <t>侑暉</t>
    <rPh sb="0" eb="1">
      <t>ユウ</t>
    </rPh>
    <rPh sb="1" eb="2">
      <t>カガヤ</t>
    </rPh>
    <phoneticPr fontId="4"/>
  </si>
  <si>
    <t>井ノ口</t>
    <rPh sb="0" eb="1">
      <t>イ</t>
    </rPh>
    <rPh sb="2" eb="3">
      <t>グチ</t>
    </rPh>
    <phoneticPr fontId="4"/>
  </si>
  <si>
    <t>幹也</t>
    <rPh sb="0" eb="2">
      <t>ミキヤ</t>
    </rPh>
    <phoneticPr fontId="4"/>
  </si>
  <si>
    <t>漆原</t>
    <rPh sb="0" eb="2">
      <t>ウルシハラ</t>
    </rPh>
    <phoneticPr fontId="4"/>
  </si>
  <si>
    <t>大介</t>
    <rPh sb="0" eb="2">
      <t>ダイスケ</t>
    </rPh>
    <phoneticPr fontId="4"/>
  </si>
  <si>
    <t>漆原大介</t>
    <rPh sb="0" eb="2">
      <t>ウルシハラ</t>
    </rPh>
    <rPh sb="2" eb="4">
      <t>ダイスケ</t>
    </rPh>
    <phoneticPr fontId="4"/>
  </si>
  <si>
    <t>土田</t>
    <rPh sb="0" eb="2">
      <t>ツチダ</t>
    </rPh>
    <phoneticPr fontId="4"/>
  </si>
  <si>
    <t>土田哲也</t>
    <rPh sb="0" eb="2">
      <t>ツチダ</t>
    </rPh>
    <rPh sb="2" eb="4">
      <t>テツヤ</t>
    </rPh>
    <phoneticPr fontId="4"/>
  </si>
  <si>
    <t>金谷</t>
    <rPh sb="0" eb="2">
      <t>カナタニ</t>
    </rPh>
    <phoneticPr fontId="4"/>
  </si>
  <si>
    <t>金谷太郎</t>
    <rPh sb="0" eb="2">
      <t>カネタニ</t>
    </rPh>
    <rPh sb="2" eb="4">
      <t>タロウ</t>
    </rPh>
    <phoneticPr fontId="4"/>
  </si>
  <si>
    <t>佐野</t>
    <rPh sb="0" eb="2">
      <t>サノ</t>
    </rPh>
    <phoneticPr fontId="4"/>
  </si>
  <si>
    <t>望</t>
    <rPh sb="0" eb="1">
      <t>ノゾ</t>
    </rPh>
    <phoneticPr fontId="4"/>
  </si>
  <si>
    <t>佐野望</t>
    <rPh sb="0" eb="2">
      <t>サノ</t>
    </rPh>
    <rPh sb="2" eb="3">
      <t>ノゾミ</t>
    </rPh>
    <phoneticPr fontId="4"/>
  </si>
  <si>
    <t>吉野</t>
    <rPh sb="0" eb="2">
      <t>ヨシノ</t>
    </rPh>
    <phoneticPr fontId="4"/>
  </si>
  <si>
    <t>淳也</t>
    <rPh sb="0" eb="2">
      <t>ジュンヤ</t>
    </rPh>
    <phoneticPr fontId="4"/>
  </si>
  <si>
    <t>吉野淳也</t>
    <rPh sb="0" eb="2">
      <t>ヨシノ</t>
    </rPh>
    <rPh sb="2" eb="4">
      <t>ジュンヤ</t>
    </rPh>
    <phoneticPr fontId="4"/>
  </si>
  <si>
    <t>中山</t>
    <rPh sb="0" eb="2">
      <t>ナカヤマ</t>
    </rPh>
    <phoneticPr fontId="4"/>
  </si>
  <si>
    <t>幸典</t>
    <rPh sb="0" eb="2">
      <t>ユキノリ</t>
    </rPh>
    <phoneticPr fontId="4"/>
  </si>
  <si>
    <t>中山幸典</t>
    <rPh sb="0" eb="2">
      <t>ナカヤマ</t>
    </rPh>
    <rPh sb="2" eb="4">
      <t>ユキノリ</t>
    </rPh>
    <phoneticPr fontId="4"/>
  </si>
  <si>
    <t>卓</t>
    <rPh sb="0" eb="1">
      <t>タク</t>
    </rPh>
    <phoneticPr fontId="4"/>
  </si>
  <si>
    <t>村上卓</t>
    <rPh sb="0" eb="2">
      <t>ムラカミ</t>
    </rPh>
    <rPh sb="2" eb="3">
      <t>タク</t>
    </rPh>
    <phoneticPr fontId="4"/>
  </si>
  <si>
    <t>山本将義</t>
    <rPh sb="0" eb="2">
      <t>ヤマモト</t>
    </rPh>
    <rPh sb="2" eb="4">
      <t>マサヨシ</t>
    </rPh>
    <phoneticPr fontId="4"/>
  </si>
  <si>
    <t>森</t>
    <rPh sb="0" eb="1">
      <t>モリ</t>
    </rPh>
    <phoneticPr fontId="4"/>
  </si>
  <si>
    <t>寿人</t>
    <rPh sb="0" eb="2">
      <t>カズト</t>
    </rPh>
    <phoneticPr fontId="4"/>
  </si>
  <si>
    <t>森寿人</t>
    <rPh sb="0" eb="1">
      <t>モリ</t>
    </rPh>
    <rPh sb="1" eb="3">
      <t>カズト</t>
    </rPh>
    <phoneticPr fontId="4"/>
  </si>
  <si>
    <t>藤井</t>
    <rPh sb="0" eb="2">
      <t>フジイ</t>
    </rPh>
    <phoneticPr fontId="4"/>
  </si>
  <si>
    <t>正和</t>
    <rPh sb="0" eb="2">
      <t>マサカズ</t>
    </rPh>
    <phoneticPr fontId="4"/>
  </si>
  <si>
    <t>藤井正和</t>
    <rPh sb="0" eb="2">
      <t>フジイ</t>
    </rPh>
    <rPh sb="2" eb="4">
      <t>マサカズ</t>
    </rPh>
    <phoneticPr fontId="4"/>
  </si>
  <si>
    <t>武藤</t>
    <rPh sb="0" eb="2">
      <t>ムトウ</t>
    </rPh>
    <phoneticPr fontId="4"/>
  </si>
  <si>
    <t>幸宏</t>
    <rPh sb="0" eb="2">
      <t>ユキヒロ</t>
    </rPh>
    <phoneticPr fontId="4"/>
  </si>
  <si>
    <t>武藤幸宏</t>
    <rPh sb="0" eb="2">
      <t>ムトウ</t>
    </rPh>
    <rPh sb="2" eb="4">
      <t>ユキヒロ</t>
    </rPh>
    <phoneticPr fontId="4"/>
  </si>
  <si>
    <t>京都府</t>
    <rPh sb="0" eb="3">
      <t>キョウトフ</t>
    </rPh>
    <phoneticPr fontId="4"/>
  </si>
  <si>
    <t>小出</t>
    <rPh sb="0" eb="2">
      <t>コイデ</t>
    </rPh>
    <phoneticPr fontId="4"/>
  </si>
  <si>
    <t>周平</t>
    <rPh sb="0" eb="2">
      <t>シュウヘイ</t>
    </rPh>
    <phoneticPr fontId="4"/>
  </si>
  <si>
    <t>小出周平</t>
    <rPh sb="0" eb="2">
      <t>コイデ</t>
    </rPh>
    <rPh sb="2" eb="4">
      <t>シュウヘイ</t>
    </rPh>
    <phoneticPr fontId="4"/>
  </si>
  <si>
    <t>中根</t>
    <rPh sb="0" eb="2">
      <t>ナカネ</t>
    </rPh>
    <phoneticPr fontId="4"/>
  </si>
  <si>
    <t>啓伍</t>
    <rPh sb="0" eb="2">
      <t>ケイゴ</t>
    </rPh>
    <phoneticPr fontId="4"/>
  </si>
  <si>
    <t>中根啓伍</t>
    <rPh sb="0" eb="2">
      <t>ナカネ</t>
    </rPh>
    <rPh sb="2" eb="4">
      <t>ケイゴ</t>
    </rPh>
    <phoneticPr fontId="4"/>
  </si>
  <si>
    <t>瀬古</t>
    <rPh sb="0" eb="2">
      <t>セコ</t>
    </rPh>
    <phoneticPr fontId="4"/>
  </si>
  <si>
    <t>悠貴</t>
    <rPh sb="0" eb="2">
      <t>ユキ</t>
    </rPh>
    <phoneticPr fontId="4"/>
  </si>
  <si>
    <t>瀬古悠貴</t>
    <rPh sb="0" eb="2">
      <t>セコ</t>
    </rPh>
    <rPh sb="2" eb="4">
      <t>ユウキ</t>
    </rPh>
    <phoneticPr fontId="4"/>
  </si>
  <si>
    <t>菊地</t>
    <rPh sb="0" eb="2">
      <t>キクチ</t>
    </rPh>
    <phoneticPr fontId="4"/>
  </si>
  <si>
    <t>健太郎</t>
    <rPh sb="0" eb="3">
      <t>ケンタロウ</t>
    </rPh>
    <phoneticPr fontId="4"/>
  </si>
  <si>
    <t>菊地健太郎</t>
    <rPh sb="0" eb="2">
      <t>キクチ</t>
    </rPh>
    <rPh sb="2" eb="5">
      <t>ケンタロウ</t>
    </rPh>
    <phoneticPr fontId="4"/>
  </si>
  <si>
    <t>鹿野</t>
    <rPh sb="0" eb="2">
      <t>シカノ</t>
    </rPh>
    <phoneticPr fontId="4"/>
  </si>
  <si>
    <t>雄大</t>
    <rPh sb="0" eb="2">
      <t>ユウダイ</t>
    </rPh>
    <phoneticPr fontId="4"/>
  </si>
  <si>
    <t>鹿野雄大</t>
    <rPh sb="0" eb="2">
      <t>シカノ</t>
    </rPh>
    <rPh sb="2" eb="4">
      <t>ユウダイ</t>
    </rPh>
    <phoneticPr fontId="4"/>
  </si>
  <si>
    <t>澁谷</t>
    <rPh sb="0" eb="1">
      <t>シブ</t>
    </rPh>
    <rPh sb="1" eb="2">
      <t>タニ</t>
    </rPh>
    <phoneticPr fontId="4"/>
  </si>
  <si>
    <t>晃大</t>
    <rPh sb="0" eb="2">
      <t>コウダイ</t>
    </rPh>
    <phoneticPr fontId="4"/>
  </si>
  <si>
    <t>澁谷晃大</t>
    <rPh sb="0" eb="2">
      <t>シブヤ</t>
    </rPh>
    <rPh sb="2" eb="4">
      <t>コウダイ</t>
    </rPh>
    <phoneticPr fontId="4"/>
  </si>
  <si>
    <t>遼太郎</t>
    <rPh sb="0" eb="3">
      <t>リョウタロウ</t>
    </rPh>
    <phoneticPr fontId="4"/>
  </si>
  <si>
    <t>松本遼太郎</t>
    <rPh sb="0" eb="2">
      <t>マツモト</t>
    </rPh>
    <rPh sb="2" eb="5">
      <t>リョウタロウ</t>
    </rPh>
    <phoneticPr fontId="4"/>
  </si>
  <si>
    <t>友里</t>
    <rPh sb="0" eb="2">
      <t>ユリ</t>
    </rPh>
    <phoneticPr fontId="4"/>
  </si>
  <si>
    <t>漆原友里</t>
    <rPh sb="0" eb="2">
      <t>ウルシハラ</t>
    </rPh>
    <rPh sb="2" eb="4">
      <t>ユリ</t>
    </rPh>
    <phoneticPr fontId="4"/>
  </si>
  <si>
    <t>和田</t>
    <rPh sb="0" eb="2">
      <t>ワダ</t>
    </rPh>
    <phoneticPr fontId="4"/>
  </si>
  <si>
    <t>桃子</t>
    <rPh sb="0" eb="2">
      <t>モモコ</t>
    </rPh>
    <phoneticPr fontId="4"/>
  </si>
  <si>
    <t>和田桃子</t>
    <rPh sb="0" eb="2">
      <t>ワダ</t>
    </rPh>
    <rPh sb="2" eb="4">
      <t>モモコ</t>
    </rPh>
    <phoneticPr fontId="4"/>
  </si>
  <si>
    <t>藤岡美智子</t>
    <rPh sb="0" eb="2">
      <t>フジオカ</t>
    </rPh>
    <rPh sb="2" eb="5">
      <t>ミチコ</t>
    </rPh>
    <phoneticPr fontId="4"/>
  </si>
  <si>
    <t>順子</t>
    <rPh sb="0" eb="2">
      <t>ジュンコ</t>
    </rPh>
    <phoneticPr fontId="4"/>
  </si>
  <si>
    <t>岩崎順子</t>
    <rPh sb="0" eb="2">
      <t>イワサキ</t>
    </rPh>
    <rPh sb="2" eb="4">
      <t>ジュンコ</t>
    </rPh>
    <phoneticPr fontId="4"/>
  </si>
  <si>
    <t>吉村</t>
    <rPh sb="0" eb="2">
      <t>ヨシムラ</t>
    </rPh>
    <phoneticPr fontId="4"/>
  </si>
  <si>
    <t>安梨佐</t>
    <rPh sb="0" eb="1">
      <t>ヤス</t>
    </rPh>
    <rPh sb="1" eb="2">
      <t>リ</t>
    </rPh>
    <rPh sb="2" eb="3">
      <t>サ</t>
    </rPh>
    <phoneticPr fontId="4"/>
  </si>
  <si>
    <t>吉村安梨佐</t>
    <rPh sb="0" eb="2">
      <t>ヨシムラ</t>
    </rPh>
    <rPh sb="2" eb="3">
      <t>ヤス</t>
    </rPh>
    <rPh sb="3" eb="4">
      <t>ナシ</t>
    </rPh>
    <rPh sb="4" eb="5">
      <t>サ</t>
    </rPh>
    <phoneticPr fontId="4"/>
  </si>
  <si>
    <t>荒木麻友</t>
    <rPh sb="0" eb="2">
      <t>アラキ</t>
    </rPh>
    <rPh sb="2" eb="4">
      <t>マユ</t>
    </rPh>
    <phoneticPr fontId="4"/>
  </si>
  <si>
    <t>草野</t>
    <rPh sb="0" eb="2">
      <t>クサノ</t>
    </rPh>
    <phoneticPr fontId="4"/>
  </si>
  <si>
    <t>菜摘</t>
    <rPh sb="0" eb="2">
      <t>ナツミ</t>
    </rPh>
    <phoneticPr fontId="4"/>
  </si>
  <si>
    <t>草野菜摘</t>
    <rPh sb="0" eb="2">
      <t>クサノ</t>
    </rPh>
    <rPh sb="2" eb="4">
      <t>ナツミ</t>
    </rPh>
    <phoneticPr fontId="4"/>
  </si>
  <si>
    <t>武田</t>
    <rPh sb="0" eb="2">
      <t>タケダ</t>
    </rPh>
    <phoneticPr fontId="4"/>
  </si>
  <si>
    <t>亜加梨</t>
    <rPh sb="0" eb="3">
      <t>アカリ</t>
    </rPh>
    <phoneticPr fontId="4"/>
  </si>
  <si>
    <t>武田亜加梨</t>
    <rPh sb="0" eb="2">
      <t>タケダ</t>
    </rPh>
    <rPh sb="2" eb="5">
      <t>アカリ</t>
    </rPh>
    <phoneticPr fontId="4"/>
  </si>
  <si>
    <t>千恵</t>
    <rPh sb="0" eb="2">
      <t>チエ</t>
    </rPh>
    <phoneticPr fontId="4"/>
  </si>
  <si>
    <t>山口千恵</t>
    <rPh sb="0" eb="2">
      <t>ヤマグチ</t>
    </rPh>
    <rPh sb="2" eb="4">
      <t>チエ</t>
    </rPh>
    <phoneticPr fontId="4"/>
  </si>
  <si>
    <t>植田</t>
    <rPh sb="0" eb="2">
      <t>ウエダ</t>
    </rPh>
    <phoneticPr fontId="4"/>
  </si>
  <si>
    <t>早耶</t>
    <rPh sb="0" eb="2">
      <t>サヤ</t>
    </rPh>
    <phoneticPr fontId="4"/>
  </si>
  <si>
    <t>け０１</t>
  </si>
  <si>
    <t>東近江市</t>
  </si>
  <si>
    <t>け０２</t>
    <phoneticPr fontId="4"/>
  </si>
  <si>
    <t>政治</t>
  </si>
  <si>
    <t>け０３</t>
  </si>
  <si>
    <t>け０４</t>
  </si>
  <si>
    <t>悠作</t>
  </si>
  <si>
    <t>け０５</t>
  </si>
  <si>
    <t>け０６</t>
  </si>
  <si>
    <t>犬上郡</t>
  </si>
  <si>
    <t>け０７</t>
  </si>
  <si>
    <t>日野町</t>
  </si>
  <si>
    <t>け０８</t>
  </si>
  <si>
    <t>け０９</t>
  </si>
  <si>
    <t>三重県</t>
  </si>
  <si>
    <t>け１０</t>
  </si>
  <si>
    <t>け１１</t>
  </si>
  <si>
    <t>け１２</t>
  </si>
  <si>
    <t>け１３</t>
  </si>
  <si>
    <t>池尻</t>
  </si>
  <si>
    <t>陽香</t>
  </si>
  <si>
    <t>守山市</t>
  </si>
  <si>
    <t>け１４</t>
  </si>
  <si>
    <t>姫欧</t>
  </si>
  <si>
    <t>け１５</t>
  </si>
  <si>
    <t>け１６</t>
  </si>
  <si>
    <t>け１７</t>
  </si>
  <si>
    <t>け１８</t>
  </si>
  <si>
    <t>美由希</t>
  </si>
  <si>
    <t>け１９</t>
  </si>
  <si>
    <t>け２０</t>
  </si>
  <si>
    <t>福永</t>
    <phoneticPr fontId="4"/>
  </si>
  <si>
    <t>一典</t>
    <rPh sb="0" eb="2">
      <t>カズノリ</t>
    </rPh>
    <phoneticPr fontId="4"/>
  </si>
  <si>
    <t>近江八幡市</t>
  </si>
  <si>
    <t>け２１</t>
  </si>
  <si>
    <t>梅田</t>
    <rPh sb="0" eb="2">
      <t>ウメダ</t>
    </rPh>
    <phoneticPr fontId="4"/>
  </si>
  <si>
    <t>け２３</t>
  </si>
  <si>
    <t>け２４</t>
  </si>
  <si>
    <t>小澤</t>
    <rPh sb="0" eb="2">
      <t>コザワ</t>
    </rPh>
    <phoneticPr fontId="4"/>
  </si>
  <si>
    <t>藤信</t>
    <rPh sb="0" eb="2">
      <t>フジノブ</t>
    </rPh>
    <phoneticPr fontId="4"/>
  </si>
  <si>
    <t>け２５</t>
  </si>
  <si>
    <t>疋田</t>
    <rPh sb="0" eb="2">
      <t>ヒキダ</t>
    </rPh>
    <phoneticPr fontId="4"/>
  </si>
  <si>
    <t>之宏</t>
    <rPh sb="0" eb="1">
      <t>コレ</t>
    </rPh>
    <rPh sb="1" eb="2">
      <t>ヒロシ</t>
    </rPh>
    <phoneticPr fontId="4"/>
  </si>
  <si>
    <t>東近江市</t>
    <phoneticPr fontId="4"/>
  </si>
  <si>
    <t>朝日</t>
    <rPh sb="0" eb="2">
      <t>アサヒ</t>
    </rPh>
    <phoneticPr fontId="4"/>
  </si>
  <si>
    <t>尚紀</t>
    <rPh sb="0" eb="1">
      <t>ナオ</t>
    </rPh>
    <rPh sb="1" eb="2">
      <t>キ</t>
    </rPh>
    <phoneticPr fontId="4"/>
  </si>
  <si>
    <t>三重県</t>
    <phoneticPr fontId="4"/>
  </si>
  <si>
    <t>智美</t>
    <rPh sb="0" eb="2">
      <t>トモミ</t>
    </rPh>
    <phoneticPr fontId="4"/>
  </si>
  <si>
    <t>健治</t>
    <rPh sb="0" eb="2">
      <t>ケンジ</t>
    </rPh>
    <phoneticPr fontId="4"/>
  </si>
  <si>
    <t>彦根市</t>
    <phoneticPr fontId="4"/>
  </si>
  <si>
    <t>本多</t>
    <rPh sb="0" eb="2">
      <t>ホンダ</t>
    </rPh>
    <phoneticPr fontId="4"/>
  </si>
  <si>
    <t>勇輝</t>
    <rPh sb="0" eb="2">
      <t>ユウキ</t>
    </rPh>
    <phoneticPr fontId="4"/>
  </si>
  <si>
    <t>浩一</t>
    <rPh sb="0" eb="2">
      <t>コウイチ</t>
    </rPh>
    <phoneticPr fontId="4"/>
  </si>
  <si>
    <t>村田ＴＣ</t>
  </si>
  <si>
    <t>村田八日市ＴＣ</t>
  </si>
  <si>
    <t>徳永</t>
    <phoneticPr fontId="4"/>
  </si>
  <si>
    <t>剛</t>
    <phoneticPr fontId="4"/>
  </si>
  <si>
    <t>栗東市</t>
    <phoneticPr fontId="4"/>
  </si>
  <si>
    <t>む０３</t>
  </si>
  <si>
    <t>む０４</t>
  </si>
  <si>
    <t>む０５</t>
  </si>
  <si>
    <t>む０６</t>
  </si>
  <si>
    <t>む０７</t>
  </si>
  <si>
    <t>森永</t>
  </si>
  <si>
    <t>洋介</t>
  </si>
  <si>
    <t>む０８</t>
  </si>
  <si>
    <t>辰巳</t>
  </si>
  <si>
    <t>悟朗</t>
  </si>
  <si>
    <t>む０９</t>
  </si>
  <si>
    <t>む１０</t>
  </si>
  <si>
    <t>む１１</t>
  </si>
  <si>
    <t>愛知郡</t>
  </si>
  <si>
    <t>む１２</t>
  </si>
  <si>
    <t>村田</t>
  </si>
  <si>
    <t>彩子</t>
  </si>
  <si>
    <t>む１３</t>
  </si>
  <si>
    <t>村川</t>
  </si>
  <si>
    <t>庸子</t>
  </si>
  <si>
    <t>む１４</t>
  </si>
  <si>
    <t>国太郎</t>
  </si>
  <si>
    <t>む１５</t>
  </si>
  <si>
    <t>Jr</t>
  </si>
  <si>
    <t>む１６</t>
  </si>
  <si>
    <t>藤原</t>
    <phoneticPr fontId="4"/>
  </si>
  <si>
    <t>まい</t>
    <phoneticPr fontId="4"/>
  </si>
  <si>
    <t>む１７</t>
  </si>
  <si>
    <t>並河</t>
    <phoneticPr fontId="4"/>
  </si>
  <si>
    <t>康訓</t>
    <phoneticPr fontId="4"/>
  </si>
  <si>
    <t>近江八幡市</t>
    <phoneticPr fontId="4"/>
  </si>
  <si>
    <t>む１８</t>
  </si>
  <si>
    <t>む１９</t>
  </si>
  <si>
    <t>的場</t>
    <phoneticPr fontId="4"/>
  </si>
  <si>
    <t>弘明</t>
    <phoneticPr fontId="4"/>
  </si>
  <si>
    <t>野洲市</t>
    <phoneticPr fontId="4"/>
  </si>
  <si>
    <t>む２０</t>
  </si>
  <si>
    <t>典人</t>
    <rPh sb="0" eb="1">
      <t>ノリ</t>
    </rPh>
    <rPh sb="1" eb="2">
      <t>ヒト</t>
    </rPh>
    <phoneticPr fontId="4"/>
  </si>
  <si>
    <t>む２１</t>
  </si>
  <si>
    <t>荒深</t>
    <rPh sb="0" eb="1">
      <t>アラ</t>
    </rPh>
    <rPh sb="1" eb="2">
      <t>フカシ</t>
    </rPh>
    <phoneticPr fontId="4"/>
  </si>
  <si>
    <t>透</t>
    <rPh sb="0" eb="1">
      <t>トオ</t>
    </rPh>
    <phoneticPr fontId="4"/>
  </si>
  <si>
    <t>む２２</t>
  </si>
  <si>
    <t>む２３</t>
  </si>
  <si>
    <t>む２４</t>
  </si>
  <si>
    <t>美和</t>
    <rPh sb="0" eb="2">
      <t>ミワ</t>
    </rPh>
    <phoneticPr fontId="4"/>
  </si>
  <si>
    <t>tani0429@e-omi.ne.jp</t>
  </si>
  <si>
    <t xml:space="preserve"> </t>
    <phoneticPr fontId="4"/>
  </si>
  <si>
    <t>国村</t>
    <rPh sb="0" eb="2">
      <t>クニムラ</t>
    </rPh>
    <phoneticPr fontId="4"/>
  </si>
  <si>
    <t>平野</t>
    <rPh sb="0" eb="2">
      <t>ヒラノ</t>
    </rPh>
    <phoneticPr fontId="4"/>
  </si>
  <si>
    <t>上原</t>
    <rPh sb="0" eb="2">
      <t>ウエハラ</t>
    </rPh>
    <phoneticPr fontId="4"/>
  </si>
  <si>
    <t>永友</t>
    <rPh sb="0" eb="2">
      <t>ナガトモ</t>
    </rPh>
    <phoneticPr fontId="4"/>
  </si>
  <si>
    <t>草津市</t>
    <rPh sb="0" eb="2">
      <t>クサツ</t>
    </rPh>
    <rPh sb="2" eb="3">
      <t>シ</t>
    </rPh>
    <phoneticPr fontId="4"/>
  </si>
  <si>
    <t>白井</t>
    <rPh sb="0" eb="2">
      <t>シライ</t>
    </rPh>
    <phoneticPr fontId="4"/>
  </si>
  <si>
    <t>秀幸</t>
    <rPh sb="0" eb="2">
      <t>ヒデユキ</t>
    </rPh>
    <phoneticPr fontId="4"/>
  </si>
  <si>
    <t>雄介</t>
    <rPh sb="0" eb="2">
      <t>ユウスケ</t>
    </rPh>
    <phoneticPr fontId="4"/>
  </si>
  <si>
    <t>代表　片岡一寿</t>
    <rPh sb="0" eb="2">
      <t>ダイヒョウ</t>
    </rPh>
    <rPh sb="3" eb="5">
      <t>カタオカ</t>
    </rPh>
    <rPh sb="5" eb="7">
      <t>カズトシ</t>
    </rPh>
    <phoneticPr fontId="4"/>
  </si>
  <si>
    <t>ptkq67180＠yahoo.co.jp</t>
    <phoneticPr fontId="4"/>
  </si>
  <si>
    <t>石岡</t>
    <rPh sb="0" eb="2">
      <t>イシオカ</t>
    </rPh>
    <phoneticPr fontId="4"/>
  </si>
  <si>
    <t>良典</t>
    <rPh sb="0" eb="2">
      <t>ヨシノリ</t>
    </rPh>
    <phoneticPr fontId="4"/>
  </si>
  <si>
    <t>うさぎとかめの集い</t>
    <rPh sb="7" eb="8">
      <t>ツド</t>
    </rPh>
    <phoneticPr fontId="4"/>
  </si>
  <si>
    <t>小倉</t>
    <rPh sb="0" eb="2">
      <t>オグラ</t>
    </rPh>
    <phoneticPr fontId="4"/>
  </si>
  <si>
    <t>俊郎</t>
    <rPh sb="0" eb="1">
      <t>トシ</t>
    </rPh>
    <rPh sb="1" eb="2">
      <t>ロウ</t>
    </rPh>
    <phoneticPr fontId="4"/>
  </si>
  <si>
    <t>う０３</t>
  </si>
  <si>
    <t>う０４</t>
  </si>
  <si>
    <t>長谷出</t>
    <rPh sb="0" eb="2">
      <t>ナガタニ</t>
    </rPh>
    <rPh sb="2" eb="3">
      <t>デ</t>
    </rPh>
    <phoneticPr fontId="4"/>
  </si>
  <si>
    <t xml:space="preserve"> 浩</t>
    <rPh sb="1" eb="2">
      <t>ヒロシ</t>
    </rPh>
    <phoneticPr fontId="4"/>
  </si>
  <si>
    <t>う０５</t>
  </si>
  <si>
    <t xml:space="preserve">山崎 </t>
    <rPh sb="0" eb="2">
      <t>ヤマザキ</t>
    </rPh>
    <phoneticPr fontId="4"/>
  </si>
  <si>
    <t xml:space="preserve"> 豊</t>
    <rPh sb="1" eb="2">
      <t>ユタカ</t>
    </rPh>
    <phoneticPr fontId="4"/>
  </si>
  <si>
    <t>う０６</t>
  </si>
  <si>
    <t>う０７</t>
  </si>
  <si>
    <t>う０８</t>
  </si>
  <si>
    <t>う０９</t>
  </si>
  <si>
    <t>久保田</t>
    <rPh sb="0" eb="3">
      <t>クボタ</t>
    </rPh>
    <phoneticPr fontId="4"/>
  </si>
  <si>
    <t>勉</t>
    <rPh sb="0" eb="1">
      <t>ツトム</t>
    </rPh>
    <phoneticPr fontId="4"/>
  </si>
  <si>
    <t>う１０</t>
  </si>
  <si>
    <t>甲賀市</t>
    <rPh sb="0" eb="3">
      <t>コウカシ</t>
    </rPh>
    <phoneticPr fontId="4"/>
  </si>
  <si>
    <t>う１１</t>
  </si>
  <si>
    <t>う１２</t>
  </si>
  <si>
    <t>堤内</t>
    <rPh sb="0" eb="1">
      <t>ツツミ</t>
    </rPh>
    <rPh sb="1" eb="2">
      <t>ウチ</t>
    </rPh>
    <phoneticPr fontId="4"/>
  </si>
  <si>
    <t>昭仁</t>
    <rPh sb="0" eb="2">
      <t>アキヒト</t>
    </rPh>
    <phoneticPr fontId="4"/>
  </si>
  <si>
    <t>う１３</t>
  </si>
  <si>
    <t>中田</t>
    <rPh sb="0" eb="2">
      <t>ナカタ</t>
    </rPh>
    <phoneticPr fontId="4"/>
  </si>
  <si>
    <t>富憲</t>
    <rPh sb="0" eb="1">
      <t>フ</t>
    </rPh>
    <rPh sb="1" eb="2">
      <t>ケン</t>
    </rPh>
    <phoneticPr fontId="4"/>
  </si>
  <si>
    <t>う１４</t>
  </si>
  <si>
    <t>深田</t>
    <rPh sb="0" eb="2">
      <t>フカダ</t>
    </rPh>
    <phoneticPr fontId="4"/>
  </si>
  <si>
    <t>う１５</t>
  </si>
  <si>
    <t>峰　</t>
  </si>
  <si>
    <t>祥靖</t>
  </si>
  <si>
    <t>う１６</t>
  </si>
  <si>
    <t>健一</t>
    <rPh sb="0" eb="2">
      <t>ケンイチ</t>
    </rPh>
    <phoneticPr fontId="4"/>
  </si>
  <si>
    <t>う１７</t>
  </si>
  <si>
    <t>う１８</t>
  </si>
  <si>
    <t>う１９</t>
  </si>
  <si>
    <t>う２０</t>
  </si>
  <si>
    <t>う２１</t>
  </si>
  <si>
    <t>う２２</t>
  </si>
  <si>
    <t>眞志</t>
  </si>
  <si>
    <t>う２３</t>
  </si>
  <si>
    <t>う２４</t>
  </si>
  <si>
    <t>恭平</t>
    <rPh sb="0" eb="2">
      <t>キョウヘイ</t>
    </rPh>
    <phoneticPr fontId="4"/>
  </si>
  <si>
    <t>う２５</t>
  </si>
  <si>
    <t>う２６</t>
  </si>
  <si>
    <t>う２７</t>
  </si>
  <si>
    <t>う２８</t>
  </si>
  <si>
    <t>奥内</t>
    <rPh sb="0" eb="1">
      <t>オク</t>
    </rPh>
    <rPh sb="1" eb="2">
      <t>ウチ</t>
    </rPh>
    <phoneticPr fontId="4"/>
  </si>
  <si>
    <t>栄治</t>
    <rPh sb="0" eb="2">
      <t>エイジ</t>
    </rPh>
    <phoneticPr fontId="4"/>
  </si>
  <si>
    <t>う２９</t>
  </si>
  <si>
    <t>脇野</t>
    <rPh sb="0" eb="2">
      <t>ワキノ</t>
    </rPh>
    <phoneticPr fontId="4"/>
  </si>
  <si>
    <t>佳邦</t>
    <rPh sb="0" eb="1">
      <t>ヨシ</t>
    </rPh>
    <rPh sb="1" eb="2">
      <t>クニ</t>
    </rPh>
    <phoneticPr fontId="4"/>
  </si>
  <si>
    <t>う３０</t>
  </si>
  <si>
    <t>牛道</t>
    <rPh sb="0" eb="1">
      <t>ウシ</t>
    </rPh>
    <rPh sb="1" eb="2">
      <t>ミチ</t>
    </rPh>
    <phoneticPr fontId="4"/>
  </si>
  <si>
    <t>う３１</t>
  </si>
  <si>
    <t>野村</t>
  </si>
  <si>
    <t>良平</t>
  </si>
  <si>
    <t>う３２</t>
  </si>
  <si>
    <t>土肥</t>
    <rPh sb="0" eb="2">
      <t>ドイ</t>
    </rPh>
    <phoneticPr fontId="4"/>
  </si>
  <si>
    <t>将博</t>
    <rPh sb="0" eb="2">
      <t>マサヒロ</t>
    </rPh>
    <phoneticPr fontId="4"/>
  </si>
  <si>
    <t>う３３</t>
  </si>
  <si>
    <t>利光</t>
  </si>
  <si>
    <t>う３４</t>
  </si>
  <si>
    <t>う３５</t>
  </si>
  <si>
    <t>う３６</t>
  </si>
  <si>
    <t>う３７</t>
  </si>
  <si>
    <t>植垣</t>
    <rPh sb="0" eb="2">
      <t>ウエガキ</t>
    </rPh>
    <phoneticPr fontId="4"/>
  </si>
  <si>
    <t>貴美子</t>
    <rPh sb="0" eb="3">
      <t>キミコ</t>
    </rPh>
    <phoneticPr fontId="4"/>
  </si>
  <si>
    <t>う３８</t>
  </si>
  <si>
    <t>う３９</t>
  </si>
  <si>
    <t>辻</t>
    <rPh sb="0" eb="1">
      <t>ツジ</t>
    </rPh>
    <phoneticPr fontId="4"/>
  </si>
  <si>
    <t>う４０</t>
  </si>
  <si>
    <t>西崎</t>
    <rPh sb="0" eb="2">
      <t>ニシザキ</t>
    </rPh>
    <phoneticPr fontId="4"/>
  </si>
  <si>
    <t>友香</t>
    <rPh sb="0" eb="2">
      <t>ユカ</t>
    </rPh>
    <phoneticPr fontId="4"/>
  </si>
  <si>
    <t>う４１</t>
  </si>
  <si>
    <t>う４２</t>
  </si>
  <si>
    <t>う４３</t>
  </si>
  <si>
    <t>光代</t>
    <rPh sb="0" eb="2">
      <t>ミツヨ</t>
    </rPh>
    <phoneticPr fontId="4"/>
  </si>
  <si>
    <t>う４４</t>
  </si>
  <si>
    <t>う４５</t>
  </si>
  <si>
    <t>姫井</t>
  </si>
  <si>
    <t>亜利沙</t>
  </si>
  <si>
    <t>竜王町</t>
    <rPh sb="0" eb="2">
      <t>リュウオウ</t>
    </rPh>
    <rPh sb="2" eb="3">
      <t>チョウ</t>
    </rPh>
    <phoneticPr fontId="4"/>
  </si>
  <si>
    <t>こ０１</t>
    <phoneticPr fontId="4"/>
  </si>
  <si>
    <t>安達</t>
    <rPh sb="0" eb="2">
      <t>アダチ</t>
    </rPh>
    <phoneticPr fontId="4"/>
  </si>
  <si>
    <t>隆一</t>
    <rPh sb="0" eb="2">
      <t>リュウイチ</t>
    </rPh>
    <phoneticPr fontId="4"/>
  </si>
  <si>
    <t>個人登録</t>
    <rPh sb="0" eb="4">
      <t>コジントウロク</t>
    </rPh>
    <phoneticPr fontId="4"/>
  </si>
  <si>
    <t>愛知郡</t>
    <phoneticPr fontId="4"/>
  </si>
  <si>
    <t>こ０３</t>
  </si>
  <si>
    <t>征矢</t>
    <rPh sb="0" eb="2">
      <t>ソヤ</t>
    </rPh>
    <phoneticPr fontId="4"/>
  </si>
  <si>
    <t>こ０４</t>
  </si>
  <si>
    <t>寺村</t>
    <rPh sb="0" eb="2">
      <t>テラムラ</t>
    </rPh>
    <phoneticPr fontId="4"/>
  </si>
  <si>
    <t>義弘</t>
    <rPh sb="0" eb="2">
      <t>ヨシヒロ</t>
    </rPh>
    <phoneticPr fontId="4"/>
  </si>
  <si>
    <t>松原</t>
    <rPh sb="0" eb="2">
      <t>マツバラ</t>
    </rPh>
    <phoneticPr fontId="4"/>
  </si>
  <si>
    <t>日野町</t>
    <rPh sb="0" eb="3">
      <t>ヒノチョウ</t>
    </rPh>
    <phoneticPr fontId="4"/>
  </si>
  <si>
    <t>個人登録</t>
    <rPh sb="0" eb="2">
      <t>コジン</t>
    </rPh>
    <rPh sb="2" eb="4">
      <t>トウロク</t>
    </rPh>
    <phoneticPr fontId="4"/>
  </si>
  <si>
    <t>國本</t>
    <rPh sb="0" eb="2">
      <t>クニモト</t>
    </rPh>
    <phoneticPr fontId="4"/>
  </si>
  <si>
    <t>東近江市　市民率</t>
  </si>
  <si>
    <t>松本麻由</t>
    <phoneticPr fontId="4"/>
  </si>
  <si>
    <t>塩田浩三</t>
    <phoneticPr fontId="4"/>
  </si>
  <si>
    <t>永里裕次</t>
    <phoneticPr fontId="4"/>
  </si>
  <si>
    <t>浅野木奈子</t>
    <phoneticPr fontId="4"/>
  </si>
  <si>
    <t>松本啓吾</t>
    <phoneticPr fontId="4"/>
  </si>
  <si>
    <t>　</t>
    <phoneticPr fontId="4"/>
  </si>
  <si>
    <t>第5回　2013年</t>
    <rPh sb="0" eb="1">
      <t>ダイ</t>
    </rPh>
    <rPh sb="2" eb="3">
      <t>カイ</t>
    </rPh>
    <rPh sb="8" eb="9">
      <t>ネン</t>
    </rPh>
    <phoneticPr fontId="4"/>
  </si>
  <si>
    <t>フレンズA</t>
    <phoneticPr fontId="4"/>
  </si>
  <si>
    <t>グリフィンズK</t>
    <phoneticPr fontId="4"/>
  </si>
  <si>
    <t>ぼんズF</t>
    <phoneticPr fontId="4"/>
  </si>
  <si>
    <t>清水善弘</t>
    <phoneticPr fontId="4"/>
  </si>
  <si>
    <t>三代梨絵</t>
    <phoneticPr fontId="4"/>
  </si>
  <si>
    <t>北村　健</t>
    <phoneticPr fontId="4"/>
  </si>
  <si>
    <t>福島麻公</t>
    <phoneticPr fontId="4"/>
  </si>
  <si>
    <t>佐野　望</t>
    <phoneticPr fontId="4"/>
  </si>
  <si>
    <t>藤田博美</t>
    <phoneticPr fontId="4"/>
  </si>
  <si>
    <t>三代康成</t>
    <phoneticPr fontId="4"/>
  </si>
  <si>
    <t>土肥祐子</t>
    <phoneticPr fontId="4"/>
  </si>
  <si>
    <t>岡　仁史</t>
    <phoneticPr fontId="4"/>
  </si>
  <si>
    <t>山本あづさ</t>
    <phoneticPr fontId="4"/>
  </si>
  <si>
    <t>古市卓志</t>
    <phoneticPr fontId="4"/>
  </si>
  <si>
    <t>伊吹邦子</t>
    <phoneticPr fontId="4"/>
  </si>
  <si>
    <t>長谷出　浩</t>
    <phoneticPr fontId="4"/>
  </si>
  <si>
    <t>奥内菜々</t>
    <phoneticPr fontId="4"/>
  </si>
  <si>
    <t>遠地建介</t>
    <phoneticPr fontId="4"/>
  </si>
  <si>
    <t>深尾純子</t>
    <phoneticPr fontId="4"/>
  </si>
  <si>
    <t>池端誠治</t>
    <phoneticPr fontId="4"/>
  </si>
  <si>
    <t>橋本真里</t>
    <phoneticPr fontId="4"/>
  </si>
  <si>
    <t>水本淳史</t>
    <phoneticPr fontId="4"/>
  </si>
  <si>
    <t>石橋和基</t>
    <phoneticPr fontId="4"/>
  </si>
  <si>
    <t>金谷太郎</t>
    <phoneticPr fontId="4"/>
  </si>
  <si>
    <t>田端加津子</t>
    <phoneticPr fontId="4"/>
  </si>
  <si>
    <t>第6回　2014年</t>
    <rPh sb="0" eb="1">
      <t>ダイ</t>
    </rPh>
    <rPh sb="2" eb="3">
      <t>カイ</t>
    </rPh>
    <rPh sb="8" eb="9">
      <t>ネン</t>
    </rPh>
    <phoneticPr fontId="4"/>
  </si>
  <si>
    <t>岡田真樹</t>
    <rPh sb="0" eb="2">
      <t>オカダ</t>
    </rPh>
    <rPh sb="2" eb="4">
      <t>マキ</t>
    </rPh>
    <phoneticPr fontId="4"/>
  </si>
  <si>
    <t>藤原泰子</t>
    <rPh sb="0" eb="2">
      <t>フジワラ</t>
    </rPh>
    <rPh sb="2" eb="4">
      <t>ヤスコ</t>
    </rPh>
    <phoneticPr fontId="4"/>
  </si>
  <si>
    <t>飛鷹強志</t>
    <rPh sb="0" eb="2">
      <t>ヒダカ</t>
    </rPh>
    <rPh sb="2" eb="4">
      <t>ツヨシ</t>
    </rPh>
    <phoneticPr fontId="4"/>
  </si>
  <si>
    <t>木村美香</t>
    <rPh sb="0" eb="2">
      <t>キムラ</t>
    </rPh>
    <rPh sb="2" eb="4">
      <t>ミカ</t>
    </rPh>
    <phoneticPr fontId="4"/>
  </si>
  <si>
    <t>土肥将博</t>
    <rPh sb="2" eb="3">
      <t>ショウ</t>
    </rPh>
    <rPh sb="3" eb="4">
      <t>ヒロシ</t>
    </rPh>
    <phoneticPr fontId="4"/>
  </si>
  <si>
    <t>西川昌一</t>
    <rPh sb="0" eb="2">
      <t>ニシカワ</t>
    </rPh>
    <rPh sb="2" eb="4">
      <t>ショウイチ</t>
    </rPh>
    <phoneticPr fontId="4"/>
  </si>
  <si>
    <t>日高真規子</t>
    <rPh sb="0" eb="2">
      <t>ヒダカ</t>
    </rPh>
    <rPh sb="2" eb="3">
      <t>シン</t>
    </rPh>
    <rPh sb="3" eb="4">
      <t>キ</t>
    </rPh>
    <rPh sb="4" eb="5">
      <t>コ</t>
    </rPh>
    <phoneticPr fontId="4"/>
  </si>
  <si>
    <t>第7回　2015年</t>
    <rPh sb="0" eb="1">
      <t>ダイ</t>
    </rPh>
    <rPh sb="2" eb="3">
      <t>カイ</t>
    </rPh>
    <rPh sb="8" eb="9">
      <t>ネン</t>
    </rPh>
    <phoneticPr fontId="4"/>
  </si>
  <si>
    <t>グリフィンズＢ</t>
    <phoneticPr fontId="4"/>
  </si>
  <si>
    <t>フレンズＡ</t>
    <phoneticPr fontId="4"/>
  </si>
  <si>
    <t>吉野淳也</t>
    <rPh sb="0" eb="2">
      <t>ヨシノ</t>
    </rPh>
    <rPh sb="2" eb="3">
      <t>ジュン</t>
    </rPh>
    <rPh sb="3" eb="4">
      <t>ヤ</t>
    </rPh>
    <phoneticPr fontId="4"/>
  </si>
  <si>
    <t>山下莉沙</t>
    <rPh sb="0" eb="2">
      <t>ヤマシタ</t>
    </rPh>
    <rPh sb="2" eb="3">
      <t>リ</t>
    </rPh>
    <rPh sb="3" eb="4">
      <t>サ</t>
    </rPh>
    <phoneticPr fontId="4"/>
  </si>
  <si>
    <t>金谷太郎</t>
    <rPh sb="0" eb="2">
      <t>カナタニ</t>
    </rPh>
    <rPh sb="2" eb="4">
      <t>タロウ</t>
    </rPh>
    <phoneticPr fontId="4"/>
  </si>
  <si>
    <t>岩本龍</t>
    <rPh sb="0" eb="2">
      <t>イワモト</t>
    </rPh>
    <rPh sb="2" eb="3">
      <t>リュウ</t>
    </rPh>
    <phoneticPr fontId="4"/>
  </si>
  <si>
    <t>奥内栄治</t>
    <rPh sb="0" eb="1">
      <t>オク</t>
    </rPh>
    <rPh sb="1" eb="2">
      <t>ウチ</t>
    </rPh>
    <rPh sb="2" eb="4">
      <t>エイジ</t>
    </rPh>
    <phoneticPr fontId="4"/>
  </si>
  <si>
    <t>浅田恵亮</t>
    <rPh sb="0" eb="2">
      <t>アサダ</t>
    </rPh>
    <rPh sb="2" eb="3">
      <t>ケイ</t>
    </rPh>
    <rPh sb="3" eb="4">
      <t>リョウ</t>
    </rPh>
    <phoneticPr fontId="4"/>
  </si>
  <si>
    <t>中村遥華</t>
    <rPh sb="0" eb="2">
      <t>ナカムラ</t>
    </rPh>
    <rPh sb="2" eb="3">
      <t>ハルカ</t>
    </rPh>
    <rPh sb="3" eb="4">
      <t>ハナ</t>
    </rPh>
    <phoneticPr fontId="4"/>
  </si>
  <si>
    <t>奥内奈々</t>
    <rPh sb="0" eb="1">
      <t>オク</t>
    </rPh>
    <rPh sb="1" eb="2">
      <t>ウチ</t>
    </rPh>
    <rPh sb="2" eb="4">
      <t>ナナ</t>
    </rPh>
    <phoneticPr fontId="4"/>
  </si>
  <si>
    <t>浅田洋史</t>
    <rPh sb="0" eb="2">
      <t>アサダ</t>
    </rPh>
    <phoneticPr fontId="4"/>
  </si>
  <si>
    <t>鍵谷初美</t>
    <rPh sb="0" eb="1">
      <t>カギ</t>
    </rPh>
    <rPh sb="1" eb="2">
      <t>ヤ</t>
    </rPh>
    <rPh sb="2" eb="4">
      <t>ハツミ</t>
    </rPh>
    <phoneticPr fontId="4"/>
  </si>
  <si>
    <t>成宮康弘</t>
    <rPh sb="0" eb="2">
      <t>ナルミヤ</t>
    </rPh>
    <rPh sb="2" eb="4">
      <t>ヤスヒロ</t>
    </rPh>
    <phoneticPr fontId="4"/>
  </si>
  <si>
    <t>筒井珠世</t>
    <rPh sb="0" eb="2">
      <t>ツツイ</t>
    </rPh>
    <phoneticPr fontId="4"/>
  </si>
  <si>
    <t>第8回　2016年</t>
    <rPh sb="0" eb="1">
      <t>ダイ</t>
    </rPh>
    <rPh sb="2" eb="3">
      <t>カイ</t>
    </rPh>
    <rPh sb="8" eb="9">
      <t>ネン</t>
    </rPh>
    <phoneticPr fontId="4"/>
  </si>
  <si>
    <t>グリフィンズＡ</t>
    <phoneticPr fontId="4"/>
  </si>
  <si>
    <t>吉野淳也</t>
  </si>
  <si>
    <t>津田悠花</t>
    <rPh sb="0" eb="2">
      <t>ツダ</t>
    </rPh>
    <rPh sb="2" eb="3">
      <t>ユウ</t>
    </rPh>
    <rPh sb="3" eb="4">
      <t>ハナ</t>
    </rPh>
    <phoneticPr fontId="4"/>
  </si>
  <si>
    <t>井ノ口幹也</t>
    <rPh sb="0" eb="1">
      <t>イ</t>
    </rPh>
    <rPh sb="2" eb="3">
      <t>グチ</t>
    </rPh>
    <rPh sb="3" eb="5">
      <t>ミキヤ</t>
    </rPh>
    <phoneticPr fontId="4"/>
  </si>
  <si>
    <t>金武　恵</t>
    <rPh sb="0" eb="1">
      <t>カネ</t>
    </rPh>
    <rPh sb="1" eb="2">
      <t>タケ</t>
    </rPh>
    <rPh sb="3" eb="4">
      <t>メグ</t>
    </rPh>
    <phoneticPr fontId="4"/>
  </si>
  <si>
    <t>山崎　豊</t>
    <rPh sb="0" eb="2">
      <t>ヤマザキ</t>
    </rPh>
    <rPh sb="3" eb="4">
      <t>ユタカ</t>
    </rPh>
    <phoneticPr fontId="4"/>
  </si>
  <si>
    <t>岩渕光紀</t>
    <rPh sb="0" eb="1">
      <t>イワ</t>
    </rPh>
    <rPh sb="1" eb="2">
      <t>フチ</t>
    </rPh>
    <rPh sb="2" eb="3">
      <t>ヒカル</t>
    </rPh>
    <rPh sb="3" eb="4">
      <t>ノリ</t>
    </rPh>
    <phoneticPr fontId="4"/>
  </si>
  <si>
    <t>稲継　馨　</t>
    <rPh sb="0" eb="1">
      <t>イナ</t>
    </rPh>
    <rPh sb="1" eb="2">
      <t>ケイ</t>
    </rPh>
    <phoneticPr fontId="4"/>
  </si>
  <si>
    <t>金武寿憲</t>
    <rPh sb="0" eb="1">
      <t>カネ</t>
    </rPh>
    <rPh sb="1" eb="2">
      <t>タケ</t>
    </rPh>
    <rPh sb="2" eb="3">
      <t>コトブキ</t>
    </rPh>
    <rPh sb="3" eb="4">
      <t>ノリ</t>
    </rPh>
    <phoneticPr fontId="4"/>
  </si>
  <si>
    <t>佐々木恵子</t>
    <rPh sb="0" eb="2">
      <t>ササ</t>
    </rPh>
    <rPh sb="2" eb="3">
      <t>キ</t>
    </rPh>
    <rPh sb="3" eb="5">
      <t>ケイコ</t>
    </rPh>
    <phoneticPr fontId="4"/>
  </si>
  <si>
    <t>中西泰輝</t>
    <rPh sb="0" eb="2">
      <t>ナカニシ</t>
    </rPh>
    <rPh sb="2" eb="3">
      <t>ヤス</t>
    </rPh>
    <rPh sb="3" eb="4">
      <t>テル</t>
    </rPh>
    <phoneticPr fontId="4"/>
  </si>
  <si>
    <t>池尻陽香</t>
    <rPh sb="0" eb="2">
      <t>イケジリ</t>
    </rPh>
    <rPh sb="2" eb="3">
      <t>ヨウ</t>
    </rPh>
    <rPh sb="3" eb="4">
      <t>カ</t>
    </rPh>
    <phoneticPr fontId="4"/>
  </si>
  <si>
    <t>山本あづさ</t>
    <rPh sb="0" eb="2">
      <t>ヤマモト</t>
    </rPh>
    <phoneticPr fontId="4"/>
  </si>
  <si>
    <t>奥内菜々</t>
    <rPh sb="0" eb="1">
      <t>オク</t>
    </rPh>
    <rPh sb="1" eb="2">
      <t>ウチ</t>
    </rPh>
    <rPh sb="2" eb="4">
      <t>ナナ</t>
    </rPh>
    <phoneticPr fontId="4"/>
  </si>
  <si>
    <t>梅津　圭</t>
    <rPh sb="0" eb="2">
      <t>ウメツ</t>
    </rPh>
    <rPh sb="3" eb="4">
      <t>ケイ</t>
    </rPh>
    <phoneticPr fontId="4"/>
  </si>
  <si>
    <t>久保侑暉</t>
    <rPh sb="0" eb="2">
      <t>クボ</t>
    </rPh>
    <rPh sb="2" eb="3">
      <t>ユウ</t>
    </rPh>
    <rPh sb="3" eb="4">
      <t>キ</t>
    </rPh>
    <phoneticPr fontId="4"/>
  </si>
  <si>
    <t>高田貴代美</t>
    <rPh sb="0" eb="2">
      <t>タカダ</t>
    </rPh>
    <rPh sb="2" eb="5">
      <t>キヨミ</t>
    </rPh>
    <phoneticPr fontId="4"/>
  </si>
  <si>
    <t xml:space="preserve">第9回　2017年
</t>
    <rPh sb="0" eb="1">
      <t>ダイ</t>
    </rPh>
    <rPh sb="2" eb="3">
      <t>カイ</t>
    </rPh>
    <rPh sb="8" eb="9">
      <t>ネン</t>
    </rPh>
    <phoneticPr fontId="4"/>
  </si>
  <si>
    <t>平塚聡</t>
    <rPh sb="0" eb="2">
      <t>ヒラツカ</t>
    </rPh>
    <rPh sb="2" eb="3">
      <t>サトシ</t>
    </rPh>
    <phoneticPr fontId="4"/>
  </si>
  <si>
    <t>濱田晴香</t>
    <rPh sb="0" eb="2">
      <t>ハマダ</t>
    </rPh>
    <rPh sb="2" eb="3">
      <t>ハ</t>
    </rPh>
    <rPh sb="3" eb="4">
      <t>カ</t>
    </rPh>
    <phoneticPr fontId="4"/>
  </si>
  <si>
    <t>内田理沙</t>
    <rPh sb="0" eb="2">
      <t>ウチダ</t>
    </rPh>
    <rPh sb="2" eb="4">
      <t>リサ</t>
    </rPh>
    <phoneticPr fontId="4"/>
  </si>
  <si>
    <t>鵜飼元一</t>
    <rPh sb="0" eb="2">
      <t>ウカイ</t>
    </rPh>
    <rPh sb="2" eb="4">
      <t>ゲンイチ</t>
    </rPh>
    <phoneticPr fontId="4"/>
  </si>
  <si>
    <t>西尾悠莉</t>
    <rPh sb="0" eb="2">
      <t>ニシオ</t>
    </rPh>
    <rPh sb="2" eb="4">
      <t>ユウリ</t>
    </rPh>
    <phoneticPr fontId="4"/>
  </si>
  <si>
    <t>漆原大介</t>
    <rPh sb="0" eb="1">
      <t>ウルシ</t>
    </rPh>
    <rPh sb="1" eb="2">
      <t>ハラ</t>
    </rPh>
    <rPh sb="2" eb="4">
      <t>ダイスケ</t>
    </rPh>
    <phoneticPr fontId="4"/>
  </si>
  <si>
    <t>水本佑人</t>
    <rPh sb="0" eb="2">
      <t>ミズモト</t>
    </rPh>
    <rPh sb="2" eb="4">
      <t>ユウト</t>
    </rPh>
    <phoneticPr fontId="4"/>
  </si>
  <si>
    <t>松村明香</t>
    <rPh sb="0" eb="2">
      <t>マツムラ</t>
    </rPh>
    <rPh sb="2" eb="4">
      <t>アスカ</t>
    </rPh>
    <phoneticPr fontId="4"/>
  </si>
  <si>
    <t>濱田彬弘</t>
    <rPh sb="0" eb="2">
      <t>ハマダ</t>
    </rPh>
    <rPh sb="2" eb="3">
      <t>アキラ</t>
    </rPh>
    <rPh sb="3" eb="4">
      <t>ヒロシ</t>
    </rPh>
    <phoneticPr fontId="4"/>
  </si>
  <si>
    <t>和田桃子</t>
    <rPh sb="0" eb="4">
      <t>ワダモモコ</t>
    </rPh>
    <phoneticPr fontId="4"/>
  </si>
  <si>
    <t xml:space="preserve">第10回記念
2018年
</t>
    <rPh sb="0" eb="1">
      <t>ダイ</t>
    </rPh>
    <rPh sb="3" eb="4">
      <t>カイ</t>
    </rPh>
    <rPh sb="4" eb="6">
      <t>キネン</t>
    </rPh>
    <rPh sb="12" eb="13">
      <t>ネン</t>
    </rPh>
    <phoneticPr fontId="4"/>
  </si>
  <si>
    <t>山口美由希</t>
    <rPh sb="0" eb="2">
      <t>ヤマグチ</t>
    </rPh>
    <rPh sb="2" eb="3">
      <t>ミ</t>
    </rPh>
    <rPh sb="3" eb="5">
      <t>ユキ</t>
    </rPh>
    <phoneticPr fontId="4"/>
  </si>
  <si>
    <t>東　恵</t>
    <rPh sb="0" eb="1">
      <t>ヒガシ</t>
    </rPh>
    <rPh sb="2" eb="3">
      <t>メグミ</t>
    </rPh>
    <phoneticPr fontId="4"/>
  </si>
  <si>
    <t>橋本真理</t>
    <rPh sb="0" eb="2">
      <t>ハシモト</t>
    </rPh>
    <rPh sb="2" eb="4">
      <t>マリ</t>
    </rPh>
    <phoneticPr fontId="4"/>
  </si>
  <si>
    <t>岸田直也</t>
    <rPh sb="0" eb="2">
      <t>キシダ</t>
    </rPh>
    <rPh sb="2" eb="4">
      <t>ナオヤ</t>
    </rPh>
    <phoneticPr fontId="4"/>
  </si>
  <si>
    <t>大野美南</t>
    <rPh sb="0" eb="2">
      <t>オオノ</t>
    </rPh>
    <rPh sb="2" eb="4">
      <t>ミナミ</t>
    </rPh>
    <phoneticPr fontId="4"/>
  </si>
  <si>
    <t>山下　歩</t>
    <rPh sb="0" eb="2">
      <t>ヤマシタ</t>
    </rPh>
    <rPh sb="3" eb="4">
      <t>アユム</t>
    </rPh>
    <phoneticPr fontId="4"/>
  </si>
  <si>
    <t xml:space="preserve">第11回
2019年
</t>
    <rPh sb="0" eb="1">
      <t>ダイ</t>
    </rPh>
    <rPh sb="3" eb="4">
      <t>カイ</t>
    </rPh>
    <rPh sb="10" eb="11">
      <t>ネン</t>
    </rPh>
    <phoneticPr fontId="4"/>
  </si>
  <si>
    <t>坪田真嘉</t>
    <rPh sb="0" eb="2">
      <t>ツボタ</t>
    </rPh>
    <rPh sb="2" eb="4">
      <t>シンカ</t>
    </rPh>
    <phoneticPr fontId="4"/>
  </si>
  <si>
    <t>永松貴子</t>
    <rPh sb="0" eb="4">
      <t>ナガマツタカコ</t>
    </rPh>
    <phoneticPr fontId="4"/>
  </si>
  <si>
    <t>池尻姫欧</t>
    <rPh sb="0" eb="2">
      <t>イケジリ</t>
    </rPh>
    <rPh sb="2" eb="3">
      <t>ヒメ</t>
    </rPh>
    <rPh sb="3" eb="4">
      <t>オウ</t>
    </rPh>
    <phoneticPr fontId="4"/>
  </si>
  <si>
    <t>土肥祐子</t>
    <rPh sb="0" eb="2">
      <t>ドヒ</t>
    </rPh>
    <rPh sb="2" eb="4">
      <t>ユウコ</t>
    </rPh>
    <phoneticPr fontId="4"/>
  </si>
  <si>
    <t>濱田晴香</t>
    <rPh sb="0" eb="2">
      <t>ハマダ</t>
    </rPh>
    <rPh sb="2" eb="3">
      <t>ハレ</t>
    </rPh>
    <rPh sb="3" eb="4">
      <t>カ</t>
    </rPh>
    <phoneticPr fontId="4"/>
  </si>
  <si>
    <t>川上悠作</t>
    <rPh sb="0" eb="2">
      <t>カワカミ</t>
    </rPh>
    <rPh sb="2" eb="4">
      <t>ユウサク</t>
    </rPh>
    <phoneticPr fontId="4"/>
  </si>
  <si>
    <t>菊池健太郎</t>
    <rPh sb="0" eb="2">
      <t>キクチ</t>
    </rPh>
    <rPh sb="2" eb="5">
      <t>ケンタロウ</t>
    </rPh>
    <phoneticPr fontId="4"/>
  </si>
  <si>
    <t>永里祐次</t>
    <rPh sb="0" eb="4">
      <t>ナガサトユウジ</t>
    </rPh>
    <phoneticPr fontId="4"/>
  </si>
  <si>
    <t>鍵弥初美</t>
    <rPh sb="0" eb="1">
      <t>カギ</t>
    </rPh>
    <rPh sb="1" eb="2">
      <t>ヤ</t>
    </rPh>
    <rPh sb="2" eb="4">
      <t>ハツミ</t>
    </rPh>
    <phoneticPr fontId="4"/>
  </si>
  <si>
    <t>Ａ</t>
    <phoneticPr fontId="4"/>
  </si>
  <si>
    <t>Ｂ</t>
    <phoneticPr fontId="4"/>
  </si>
  <si>
    <t>坂田</t>
    <rPh sb="0" eb="2">
      <t>サカタ</t>
    </rPh>
    <phoneticPr fontId="4"/>
  </si>
  <si>
    <t>義記</t>
    <rPh sb="0" eb="2">
      <t>ヨシノリ</t>
    </rPh>
    <phoneticPr fontId="4"/>
  </si>
  <si>
    <t>紗映子</t>
    <rPh sb="0" eb="1">
      <t>サ</t>
    </rPh>
    <rPh sb="1" eb="3">
      <t>エイコ</t>
    </rPh>
    <phoneticPr fontId="4"/>
  </si>
  <si>
    <t>あ２３</t>
  </si>
  <si>
    <t>吉川</t>
    <rPh sb="0" eb="2">
      <t>ヨシカワ</t>
    </rPh>
    <phoneticPr fontId="4"/>
  </si>
  <si>
    <t>孝次</t>
    <rPh sb="0" eb="2">
      <t>コウジ</t>
    </rPh>
    <phoneticPr fontId="4"/>
  </si>
  <si>
    <t>池田</t>
    <rPh sb="0" eb="2">
      <t>イケダ</t>
    </rPh>
    <phoneticPr fontId="4"/>
  </si>
  <si>
    <t>司</t>
    <rPh sb="0" eb="1">
      <t>ツカサ</t>
    </rPh>
    <phoneticPr fontId="4"/>
  </si>
  <si>
    <t>池内</t>
    <rPh sb="0" eb="2">
      <t>イケウチ</t>
    </rPh>
    <phoneticPr fontId="4"/>
  </si>
  <si>
    <t>大道</t>
    <rPh sb="0" eb="2">
      <t>ダイドウ</t>
    </rPh>
    <phoneticPr fontId="4"/>
  </si>
  <si>
    <t>薮内</t>
    <rPh sb="0" eb="2">
      <t>ヤブウチ</t>
    </rPh>
    <phoneticPr fontId="4"/>
  </si>
  <si>
    <t>豪</t>
    <rPh sb="0" eb="1">
      <t>ゴウ</t>
    </rPh>
    <phoneticPr fontId="4"/>
  </si>
  <si>
    <t>高森</t>
    <rPh sb="0" eb="2">
      <t>タカモリ</t>
    </rPh>
    <phoneticPr fontId="4"/>
  </si>
  <si>
    <t>康志</t>
    <rPh sb="0" eb="2">
      <t>ヤスシ</t>
    </rPh>
    <phoneticPr fontId="4"/>
  </si>
  <si>
    <t>OK</t>
  </si>
  <si>
    <t>き３９</t>
    <phoneticPr fontId="4"/>
  </si>
  <si>
    <t>栗山</t>
    <rPh sb="0" eb="2">
      <t>クリヤマ</t>
    </rPh>
    <phoneticPr fontId="4"/>
  </si>
  <si>
    <t>飛鳥</t>
    <rPh sb="0" eb="2">
      <t>アスカ</t>
    </rPh>
    <phoneticPr fontId="4"/>
  </si>
  <si>
    <t>佐治</t>
  </si>
  <si>
    <t>武</t>
  </si>
  <si>
    <t>甲賀市</t>
    <phoneticPr fontId="4"/>
  </si>
  <si>
    <t>利恵子</t>
    <rPh sb="0" eb="3">
      <t>リエコ</t>
    </rPh>
    <phoneticPr fontId="4"/>
  </si>
  <si>
    <t>中川</t>
    <rPh sb="0" eb="2">
      <t>ナカガワ</t>
    </rPh>
    <phoneticPr fontId="4"/>
  </si>
  <si>
    <t>堤</t>
    <rPh sb="0" eb="1">
      <t>ツツミ</t>
    </rPh>
    <phoneticPr fontId="4"/>
  </si>
  <si>
    <t>泰彦</t>
    <rPh sb="0" eb="2">
      <t>ヤスヒコ</t>
    </rPh>
    <phoneticPr fontId="4"/>
  </si>
  <si>
    <t>新谷</t>
    <rPh sb="0" eb="2">
      <t>シンヤ</t>
    </rPh>
    <phoneticPr fontId="4"/>
  </si>
  <si>
    <t>良</t>
    <rPh sb="0" eb="1">
      <t>リョウ</t>
    </rPh>
    <phoneticPr fontId="4"/>
  </si>
  <si>
    <t>む０１</t>
    <phoneticPr fontId="4"/>
  </si>
  <si>
    <t>む０２</t>
    <phoneticPr fontId="4"/>
  </si>
  <si>
    <t>中野</t>
    <rPh sb="0" eb="1">
      <t>ナカ</t>
    </rPh>
    <rPh sb="1" eb="2">
      <t>ノ</t>
    </rPh>
    <phoneticPr fontId="4"/>
  </si>
  <si>
    <t>む２５</t>
  </si>
  <si>
    <t>大塚</t>
    <rPh sb="0" eb="2">
      <t>オオツカ</t>
    </rPh>
    <phoneticPr fontId="4"/>
  </si>
  <si>
    <t>陽</t>
    <rPh sb="0" eb="1">
      <t>ヨウ</t>
    </rPh>
    <phoneticPr fontId="4"/>
  </si>
  <si>
    <t>照夫</t>
    <rPh sb="0" eb="2">
      <t>テルオ</t>
    </rPh>
    <phoneticPr fontId="4"/>
  </si>
  <si>
    <t>栗東市</t>
    <rPh sb="0" eb="2">
      <t>リットウ</t>
    </rPh>
    <rPh sb="2" eb="3">
      <t>シ</t>
    </rPh>
    <phoneticPr fontId="4"/>
  </si>
  <si>
    <t>う０２</t>
    <phoneticPr fontId="4"/>
  </si>
  <si>
    <t>金子</t>
    <rPh sb="0" eb="2">
      <t>カネコ</t>
    </rPh>
    <phoneticPr fontId="4"/>
  </si>
  <si>
    <t>高之</t>
    <rPh sb="0" eb="2">
      <t>タカユキ</t>
    </rPh>
    <phoneticPr fontId="4"/>
  </si>
  <si>
    <t>山田</t>
    <rPh sb="0" eb="2">
      <t>ヤマダ</t>
    </rPh>
    <phoneticPr fontId="4"/>
  </si>
  <si>
    <t>佳明</t>
    <rPh sb="0" eb="1">
      <t>ヨシ</t>
    </rPh>
    <rPh sb="1" eb="2">
      <t>ア</t>
    </rPh>
    <phoneticPr fontId="4"/>
  </si>
  <si>
    <t>米原市</t>
    <phoneticPr fontId="4"/>
  </si>
  <si>
    <t>龍司</t>
  </si>
  <si>
    <t>池本</t>
    <rPh sb="0" eb="2">
      <t>イケモト</t>
    </rPh>
    <phoneticPr fontId="4"/>
  </si>
  <si>
    <t>敦貴</t>
    <rPh sb="0" eb="2">
      <t>アツキ</t>
    </rPh>
    <phoneticPr fontId="4"/>
  </si>
  <si>
    <t>岡村</t>
    <rPh sb="0" eb="2">
      <t>オカムラ</t>
    </rPh>
    <phoneticPr fontId="4"/>
  </si>
  <si>
    <t>治孝</t>
    <rPh sb="0" eb="2">
      <t>ハルタカ</t>
    </rPh>
    <phoneticPr fontId="4"/>
  </si>
  <si>
    <t>美佳</t>
    <rPh sb="0" eb="2">
      <t>ミカ</t>
    </rPh>
    <phoneticPr fontId="4"/>
  </si>
  <si>
    <t>こ０２</t>
    <phoneticPr fontId="4"/>
  </si>
  <si>
    <t>直八</t>
    <rPh sb="0" eb="1">
      <t>チョク</t>
    </rPh>
    <rPh sb="1" eb="2">
      <t>ハチ</t>
    </rPh>
    <phoneticPr fontId="4"/>
  </si>
  <si>
    <t>愛荘町</t>
    <rPh sb="0" eb="3">
      <t>アイショウチョウ</t>
    </rPh>
    <phoneticPr fontId="4"/>
  </si>
  <si>
    <t>う４６</t>
  </si>
  <si>
    <t>林</t>
    <rPh sb="0" eb="1">
      <t>ハヤシ</t>
    </rPh>
    <phoneticPr fontId="4"/>
  </si>
  <si>
    <t>哲学</t>
    <rPh sb="0" eb="2">
      <t>テツガク</t>
    </rPh>
    <phoneticPr fontId="4"/>
  </si>
  <si>
    <t>第12回
2020年
市民大会</t>
    <rPh sb="0" eb="1">
      <t>ダイ</t>
    </rPh>
    <rPh sb="3" eb="4">
      <t>カイ</t>
    </rPh>
    <rPh sb="9" eb="10">
      <t>ネン</t>
    </rPh>
    <rPh sb="11" eb="15">
      <t>シミンタイカイ</t>
    </rPh>
    <phoneticPr fontId="4"/>
  </si>
  <si>
    <t>Ｋテニスカレッジ</t>
    <phoneticPr fontId="4"/>
  </si>
  <si>
    <t>うさかめA</t>
    <phoneticPr fontId="4"/>
  </si>
  <si>
    <t>本多姫欧</t>
    <rPh sb="0" eb="2">
      <t>ホンダ</t>
    </rPh>
    <rPh sb="2" eb="3">
      <t>ヒメ</t>
    </rPh>
    <rPh sb="3" eb="4">
      <t>オウ</t>
    </rPh>
    <phoneticPr fontId="4"/>
  </si>
  <si>
    <t>竹田圭佑</t>
    <rPh sb="0" eb="2">
      <t>タケダ</t>
    </rPh>
    <rPh sb="2" eb="4">
      <t>ケイスケ</t>
    </rPh>
    <phoneticPr fontId="4"/>
  </si>
  <si>
    <t>今井順子</t>
    <rPh sb="0" eb="4">
      <t>イマイジュンコ</t>
    </rPh>
    <phoneticPr fontId="4"/>
  </si>
  <si>
    <t>渡辺哲</t>
    <rPh sb="0" eb="2">
      <t>ワタナベ</t>
    </rPh>
    <rPh sb="2" eb="3">
      <t>テツ</t>
    </rPh>
    <phoneticPr fontId="4"/>
  </si>
  <si>
    <t>藤村加代子</t>
    <rPh sb="0" eb="2">
      <t>フジムラ</t>
    </rPh>
    <rPh sb="2" eb="5">
      <t>カヨコ</t>
    </rPh>
    <phoneticPr fontId="4"/>
  </si>
  <si>
    <t>本多勇輝</t>
    <rPh sb="0" eb="2">
      <t>ホンダ</t>
    </rPh>
    <rPh sb="2" eb="4">
      <t>ユウキ</t>
    </rPh>
    <phoneticPr fontId="4"/>
  </si>
  <si>
    <t>平塚聡</t>
    <rPh sb="0" eb="3">
      <t>ヒラツカサトシ</t>
    </rPh>
    <phoneticPr fontId="4"/>
  </si>
  <si>
    <t>牛道雄介</t>
    <rPh sb="0" eb="2">
      <t>ウシミチ</t>
    </rPh>
    <rPh sb="2" eb="4">
      <t>ユウスケ</t>
    </rPh>
    <phoneticPr fontId="4"/>
  </si>
  <si>
    <t>田中由紀</t>
    <rPh sb="0" eb="2">
      <t>タナカ</t>
    </rPh>
    <rPh sb="2" eb="4">
      <t>ユキ</t>
    </rPh>
    <phoneticPr fontId="4"/>
  </si>
  <si>
    <t>木村善和</t>
    <rPh sb="0" eb="2">
      <t>キムラ</t>
    </rPh>
    <rPh sb="2" eb="4">
      <t>ヨシカズ</t>
    </rPh>
    <phoneticPr fontId="4"/>
  </si>
  <si>
    <t>古市卓志</t>
    <rPh sb="0" eb="4">
      <t>フルイチタクシ</t>
    </rPh>
    <phoneticPr fontId="4"/>
  </si>
  <si>
    <t>松本啓吾</t>
    <rPh sb="0" eb="2">
      <t>マツモト</t>
    </rPh>
    <rPh sb="2" eb="3">
      <t>ケイ</t>
    </rPh>
    <rPh sb="3" eb="4">
      <t>ゴ</t>
    </rPh>
    <phoneticPr fontId="4"/>
  </si>
  <si>
    <t>う４６</t>
    <phoneticPr fontId="4"/>
  </si>
  <si>
    <t>う４３</t>
    <phoneticPr fontId="4"/>
  </si>
  <si>
    <t>う３６</t>
    <phoneticPr fontId="4"/>
  </si>
  <si>
    <t>う３８</t>
    <phoneticPr fontId="4"/>
  </si>
  <si>
    <t>う１０</t>
    <phoneticPr fontId="4"/>
  </si>
  <si>
    <t>う２８</t>
    <phoneticPr fontId="4"/>
  </si>
  <si>
    <t>う３７</t>
    <phoneticPr fontId="4"/>
  </si>
  <si>
    <t>う３９</t>
    <phoneticPr fontId="4"/>
  </si>
  <si>
    <t>う４０</t>
    <phoneticPr fontId="4"/>
  </si>
  <si>
    <t>う４５</t>
    <phoneticPr fontId="4"/>
  </si>
  <si>
    <t>う２７</t>
    <phoneticPr fontId="4"/>
  </si>
  <si>
    <t>第14回　Super Cup メンバー表</t>
    <phoneticPr fontId="4"/>
  </si>
  <si>
    <t>野方</t>
    <rPh sb="0" eb="1">
      <t>ノ</t>
    </rPh>
    <rPh sb="1" eb="2">
      <t>カタ</t>
    </rPh>
    <phoneticPr fontId="4"/>
  </si>
  <si>
    <t>華子</t>
    <rPh sb="0" eb="2">
      <t>ハナコ</t>
    </rPh>
    <phoneticPr fontId="4"/>
  </si>
  <si>
    <t>泰嘉</t>
    <rPh sb="0" eb="2">
      <t>ヤスヨシ</t>
    </rPh>
    <phoneticPr fontId="4"/>
  </si>
  <si>
    <t>東谷</t>
    <rPh sb="0" eb="2">
      <t>ヒガシタニ</t>
    </rPh>
    <phoneticPr fontId="4"/>
  </si>
  <si>
    <t>長谷川</t>
    <rPh sb="0" eb="3">
      <t>ハセガワ</t>
    </rPh>
    <phoneticPr fontId="4"/>
  </si>
  <si>
    <t>優</t>
    <rPh sb="0" eb="1">
      <t>マサ</t>
    </rPh>
    <phoneticPr fontId="4"/>
  </si>
  <si>
    <t>光美</t>
    <rPh sb="0" eb="2">
      <t>テルミ</t>
    </rPh>
    <phoneticPr fontId="4"/>
  </si>
  <si>
    <t>活地</t>
    <rPh sb="0" eb="1">
      <t>カツ</t>
    </rPh>
    <rPh sb="1" eb="2">
      <t>チ</t>
    </rPh>
    <phoneticPr fontId="4"/>
  </si>
  <si>
    <t>あ２４</t>
  </si>
  <si>
    <t>姫田</t>
    <rPh sb="0" eb="2">
      <t>ヒメダ</t>
    </rPh>
    <phoneticPr fontId="4"/>
  </si>
  <si>
    <t>和憲</t>
    <rPh sb="0" eb="2">
      <t>カズノリ</t>
    </rPh>
    <phoneticPr fontId="4"/>
  </si>
  <si>
    <t>あ２５</t>
  </si>
  <si>
    <t>森本</t>
    <rPh sb="0" eb="2">
      <t>モリモト</t>
    </rPh>
    <phoneticPr fontId="4"/>
  </si>
  <si>
    <t>進太郎</t>
    <rPh sb="0" eb="3">
      <t>シンタロウ</t>
    </rPh>
    <phoneticPr fontId="4"/>
  </si>
  <si>
    <t>あ２６</t>
  </si>
  <si>
    <t>佐藤</t>
    <rPh sb="0" eb="2">
      <t>サトウ</t>
    </rPh>
    <phoneticPr fontId="4"/>
  </si>
  <si>
    <t>政之</t>
    <rPh sb="0" eb="2">
      <t>マサユキ</t>
    </rPh>
    <phoneticPr fontId="4"/>
  </si>
  <si>
    <t>大阪市</t>
    <rPh sb="0" eb="3">
      <t>オオサカシ</t>
    </rPh>
    <phoneticPr fontId="4"/>
  </si>
  <si>
    <t>あ２７</t>
  </si>
  <si>
    <t>あ２８</t>
  </si>
  <si>
    <t>堅田</t>
    <rPh sb="0" eb="2">
      <t>カタタ</t>
    </rPh>
    <phoneticPr fontId="4"/>
  </si>
  <si>
    <t>瑞木</t>
    <rPh sb="0" eb="2">
      <t>ミズキ</t>
    </rPh>
    <phoneticPr fontId="4"/>
  </si>
  <si>
    <t>枝理</t>
    <rPh sb="0" eb="2">
      <t>エリ</t>
    </rPh>
    <phoneticPr fontId="4"/>
  </si>
  <si>
    <t>東近江市</t>
    <rPh sb="0" eb="3">
      <t>ヒガシオウミ</t>
    </rPh>
    <rPh sb="3" eb="4">
      <t>シ</t>
    </rPh>
    <phoneticPr fontId="4"/>
  </si>
  <si>
    <t>脇坂</t>
    <rPh sb="0" eb="2">
      <t>ワキサカ</t>
    </rPh>
    <phoneticPr fontId="4"/>
  </si>
  <si>
    <t>愛里</t>
    <rPh sb="0" eb="2">
      <t>アイリ</t>
    </rPh>
    <phoneticPr fontId="4"/>
  </si>
  <si>
    <t>和樹</t>
    <rPh sb="0" eb="2">
      <t>カズキ</t>
    </rPh>
    <phoneticPr fontId="4"/>
  </si>
  <si>
    <t>栗東市</t>
  </si>
  <si>
    <t>甲賀市</t>
  </si>
  <si>
    <t>原山</t>
    <rPh sb="0" eb="2">
      <t>ハラヤマ</t>
    </rPh>
    <phoneticPr fontId="4"/>
  </si>
  <si>
    <t>侑己</t>
    <phoneticPr fontId="4"/>
  </si>
  <si>
    <t>垣内</t>
    <rPh sb="0" eb="2">
      <t>カキウチ</t>
    </rPh>
    <phoneticPr fontId="4"/>
  </si>
  <si>
    <t>義則</t>
    <rPh sb="0" eb="2">
      <t>ヨシノリ</t>
    </rPh>
    <phoneticPr fontId="4"/>
  </si>
  <si>
    <t>小田</t>
    <rPh sb="0" eb="2">
      <t>オダ</t>
    </rPh>
    <phoneticPr fontId="4"/>
  </si>
  <si>
    <t>紀彦</t>
    <rPh sb="0" eb="2">
      <t>ノリヒコ</t>
    </rPh>
    <phoneticPr fontId="4"/>
  </si>
  <si>
    <t>アンヴァース</t>
  </si>
  <si>
    <t>小田紀彦</t>
  </si>
  <si>
    <t>三箇</t>
    <rPh sb="0" eb="2">
      <t>サンガ</t>
    </rPh>
    <phoneticPr fontId="4"/>
  </si>
  <si>
    <t>純兵</t>
    <rPh sb="0" eb="1">
      <t>ジュン</t>
    </rPh>
    <phoneticPr fontId="4"/>
  </si>
  <si>
    <t>代表　牛尾 紳之介</t>
    <rPh sb="3" eb="5">
      <t>ウシオ</t>
    </rPh>
    <rPh sb="6" eb="9">
      <t>シンノスケ</t>
    </rPh>
    <phoneticPr fontId="4"/>
  </si>
  <si>
    <t>ushi.nosuke3.2.1@gmail.com</t>
    <phoneticPr fontId="4"/>
  </si>
  <si>
    <t>ジュニア</t>
    <phoneticPr fontId="4"/>
  </si>
  <si>
    <t>京セラテニスクラブ</t>
    <rPh sb="0" eb="1">
      <t>キョウ</t>
    </rPh>
    <phoneticPr fontId="4"/>
  </si>
  <si>
    <t>の場合</t>
    <rPh sb="1" eb="3">
      <t>バアイ</t>
    </rPh>
    <phoneticPr fontId="4"/>
  </si>
  <si>
    <t>き０２</t>
  </si>
  <si>
    <t>岩本</t>
    <rPh sb="0" eb="2">
      <t>イワモト</t>
    </rPh>
    <phoneticPr fontId="4"/>
  </si>
  <si>
    <t>祥平</t>
    <rPh sb="0" eb="2">
      <t>ショウヘイ</t>
    </rPh>
    <phoneticPr fontId="4"/>
  </si>
  <si>
    <t>大嶋</t>
    <rPh sb="0" eb="2">
      <t>オオシマ</t>
    </rPh>
    <phoneticPr fontId="4"/>
  </si>
  <si>
    <t>克文</t>
    <rPh sb="0" eb="2">
      <t>カツフミ</t>
    </rPh>
    <phoneticPr fontId="4"/>
  </si>
  <si>
    <t>彰</t>
    <phoneticPr fontId="4"/>
  </si>
  <si>
    <t>滝本</t>
    <rPh sb="0" eb="2">
      <t>タキモト</t>
    </rPh>
    <phoneticPr fontId="4"/>
  </si>
  <si>
    <t>直川</t>
    <rPh sb="0" eb="2">
      <t>ナオカワ</t>
    </rPh>
    <phoneticPr fontId="4"/>
  </si>
  <si>
    <t>悟</t>
    <rPh sb="0" eb="1">
      <t>サトル</t>
    </rPh>
    <phoneticPr fontId="4"/>
  </si>
  <si>
    <t>村尾</t>
  </si>
  <si>
    <t>彰了</t>
  </si>
  <si>
    <t>石井</t>
    <rPh sb="0" eb="2">
      <t>イシイ</t>
    </rPh>
    <phoneticPr fontId="4"/>
  </si>
  <si>
    <t>耶真斗</t>
    <rPh sb="0" eb="3">
      <t>ヤマト</t>
    </rPh>
    <phoneticPr fontId="4"/>
  </si>
  <si>
    <t>仲田</t>
    <rPh sb="0" eb="2">
      <t>ナカタ</t>
    </rPh>
    <phoneticPr fontId="4"/>
  </si>
  <si>
    <t>慶介</t>
    <rPh sb="0" eb="2">
      <t>ケイスケ</t>
    </rPh>
    <phoneticPr fontId="4"/>
  </si>
  <si>
    <t>中谷</t>
    <rPh sb="0" eb="2">
      <t>ナカタニ</t>
    </rPh>
    <phoneticPr fontId="4"/>
  </si>
  <si>
    <t>健志</t>
    <rPh sb="0" eb="1">
      <t>ケン</t>
    </rPh>
    <rPh sb="1" eb="2">
      <t>シ</t>
    </rPh>
    <phoneticPr fontId="4"/>
  </si>
  <si>
    <t>浩樹</t>
    <rPh sb="0" eb="1">
      <t>ヒロシ</t>
    </rPh>
    <rPh sb="1" eb="2">
      <t>キ</t>
    </rPh>
    <phoneticPr fontId="4"/>
  </si>
  <si>
    <t>大津市</t>
    <rPh sb="0" eb="2">
      <t>オオツ</t>
    </rPh>
    <rPh sb="2" eb="3">
      <t>シ</t>
    </rPh>
    <phoneticPr fontId="4"/>
  </si>
  <si>
    <t>叶丸</t>
    <rPh sb="0" eb="1">
      <t>カナ</t>
    </rPh>
    <rPh sb="1" eb="2">
      <t>マル</t>
    </rPh>
    <phoneticPr fontId="4"/>
  </si>
  <si>
    <t>大野</t>
    <rPh sb="0" eb="2">
      <t>オオノ</t>
    </rPh>
    <phoneticPr fontId="39"/>
  </si>
  <si>
    <t>美南</t>
    <rPh sb="0" eb="2">
      <t>ビミナミ</t>
    </rPh>
    <phoneticPr fontId="39"/>
  </si>
  <si>
    <t>kyun-chosu0808@outlook.jp</t>
    <phoneticPr fontId="4"/>
  </si>
  <si>
    <t>ぐ０１</t>
    <phoneticPr fontId="4"/>
  </si>
  <si>
    <t>ぐ０２</t>
    <phoneticPr fontId="4"/>
  </si>
  <si>
    <t>ぐ０３</t>
    <phoneticPr fontId="4"/>
  </si>
  <si>
    <t>ぐ０４</t>
    <phoneticPr fontId="4"/>
  </si>
  <si>
    <t>近清</t>
    <rPh sb="0" eb="1">
      <t>チカ</t>
    </rPh>
    <rPh sb="1" eb="2">
      <t>キヨ</t>
    </rPh>
    <phoneticPr fontId="4"/>
  </si>
  <si>
    <t>真司</t>
    <rPh sb="0" eb="2">
      <t>シンジ</t>
    </rPh>
    <phoneticPr fontId="4"/>
  </si>
  <si>
    <t>近清真司</t>
    <rPh sb="0" eb="1">
      <t>チカ</t>
    </rPh>
    <rPh sb="1" eb="2">
      <t>キヨ</t>
    </rPh>
    <rPh sb="2" eb="4">
      <t>シンジ</t>
    </rPh>
    <phoneticPr fontId="4"/>
  </si>
  <si>
    <t>ぐ０５</t>
    <phoneticPr fontId="4"/>
  </si>
  <si>
    <t>ぐ０６</t>
    <phoneticPr fontId="4"/>
  </si>
  <si>
    <t>kawanami0930@yahoo.co.jp</t>
    <phoneticPr fontId="4"/>
  </si>
  <si>
    <t>ぐ０７</t>
    <phoneticPr fontId="4"/>
  </si>
  <si>
    <t>ぐ０８</t>
    <phoneticPr fontId="4"/>
  </si>
  <si>
    <t>ぐ０９</t>
    <phoneticPr fontId="4"/>
  </si>
  <si>
    <t>ぐ１０</t>
    <phoneticPr fontId="4"/>
  </si>
  <si>
    <t>ぐ１１</t>
    <phoneticPr fontId="4"/>
  </si>
  <si>
    <t>ぐ１２</t>
    <phoneticPr fontId="4"/>
  </si>
  <si>
    <t>ぐ１３</t>
    <phoneticPr fontId="4"/>
  </si>
  <si>
    <t>岡田</t>
    <rPh sb="0" eb="2">
      <t>オカダ</t>
    </rPh>
    <phoneticPr fontId="4"/>
  </si>
  <si>
    <t>真樹</t>
    <rPh sb="0" eb="2">
      <t>マサキ</t>
    </rPh>
    <phoneticPr fontId="4"/>
  </si>
  <si>
    <t>岡田真樹</t>
    <rPh sb="0" eb="2">
      <t>オカダ</t>
    </rPh>
    <rPh sb="2" eb="4">
      <t>マサキ</t>
    </rPh>
    <phoneticPr fontId="4"/>
  </si>
  <si>
    <t>ぐ１４</t>
    <phoneticPr fontId="4"/>
  </si>
  <si>
    <t>南</t>
    <rPh sb="0" eb="1">
      <t>ミナミ</t>
    </rPh>
    <phoneticPr fontId="4"/>
  </si>
  <si>
    <t>久遠</t>
    <rPh sb="0" eb="2">
      <t>クオン</t>
    </rPh>
    <phoneticPr fontId="4"/>
  </si>
  <si>
    <t>南久遠</t>
    <rPh sb="0" eb="1">
      <t>ミナミ</t>
    </rPh>
    <rPh sb="1" eb="3">
      <t>クオン</t>
    </rPh>
    <phoneticPr fontId="4"/>
  </si>
  <si>
    <t>ぐ１５</t>
    <phoneticPr fontId="4"/>
  </si>
  <si>
    <t>椿原</t>
    <rPh sb="0" eb="2">
      <t>ツバキハラ</t>
    </rPh>
    <phoneticPr fontId="4"/>
  </si>
  <si>
    <t>航輝</t>
    <rPh sb="0" eb="2">
      <t>コウキ</t>
    </rPh>
    <phoneticPr fontId="4"/>
  </si>
  <si>
    <t>椿原航輝</t>
    <rPh sb="0" eb="2">
      <t>ツバキハラ</t>
    </rPh>
    <rPh sb="2" eb="4">
      <t>コウキ</t>
    </rPh>
    <phoneticPr fontId="4"/>
  </si>
  <si>
    <t>ぐ１６</t>
    <phoneticPr fontId="4"/>
  </si>
  <si>
    <t>飛鷹</t>
    <rPh sb="0" eb="2">
      <t>ヒダカ</t>
    </rPh>
    <phoneticPr fontId="4"/>
  </si>
  <si>
    <t>強志</t>
    <rPh sb="0" eb="2">
      <t>ツヨシ</t>
    </rPh>
    <phoneticPr fontId="4"/>
  </si>
  <si>
    <t>ぐ１７</t>
    <phoneticPr fontId="4"/>
  </si>
  <si>
    <t>寺本</t>
    <rPh sb="0" eb="2">
      <t>テラモト</t>
    </rPh>
    <phoneticPr fontId="4"/>
  </si>
  <si>
    <t>将吾</t>
    <rPh sb="0" eb="2">
      <t>ショウゴ</t>
    </rPh>
    <phoneticPr fontId="4"/>
  </si>
  <si>
    <t>寺本将吾</t>
    <rPh sb="0" eb="2">
      <t>テラモト</t>
    </rPh>
    <rPh sb="2" eb="4">
      <t>ショウゴ</t>
    </rPh>
    <phoneticPr fontId="4"/>
  </si>
  <si>
    <t>ぐ１８</t>
    <phoneticPr fontId="4"/>
  </si>
  <si>
    <t>ぐ１９</t>
    <phoneticPr fontId="4"/>
  </si>
  <si>
    <t>ぐ２０</t>
    <phoneticPr fontId="4"/>
  </si>
  <si>
    <t>ぐ２１</t>
    <phoneticPr fontId="4"/>
  </si>
  <si>
    <t>ぐ２２</t>
    <phoneticPr fontId="4"/>
  </si>
  <si>
    <t>ぐ２３</t>
    <phoneticPr fontId="4"/>
  </si>
  <si>
    <t>ぐ２４</t>
    <phoneticPr fontId="4"/>
  </si>
  <si>
    <t>松田</t>
    <rPh sb="0" eb="2">
      <t>マツダ</t>
    </rPh>
    <phoneticPr fontId="4"/>
  </si>
  <si>
    <t>宗平</t>
    <rPh sb="0" eb="2">
      <t>ソウヘイ</t>
    </rPh>
    <phoneticPr fontId="4"/>
  </si>
  <si>
    <t>松田宗平</t>
    <rPh sb="0" eb="2">
      <t>マツダ</t>
    </rPh>
    <rPh sb="2" eb="4">
      <t>ソウヘイ</t>
    </rPh>
    <phoneticPr fontId="4"/>
  </si>
  <si>
    <t>愛知県</t>
    <rPh sb="0" eb="3">
      <t>アイチケン</t>
    </rPh>
    <phoneticPr fontId="4"/>
  </si>
  <si>
    <t>ぐ２５</t>
    <phoneticPr fontId="4"/>
  </si>
  <si>
    <t>ぐ２６</t>
    <phoneticPr fontId="4"/>
  </si>
  <si>
    <t>ぐ２７</t>
    <phoneticPr fontId="4"/>
  </si>
  <si>
    <t>ぐ２８</t>
    <phoneticPr fontId="4"/>
  </si>
  <si>
    <t>ぐ２９</t>
    <phoneticPr fontId="4"/>
  </si>
  <si>
    <t>ぐ３０</t>
    <phoneticPr fontId="4"/>
  </si>
  <si>
    <t>ぐ３１</t>
    <phoneticPr fontId="4"/>
  </si>
  <si>
    <t>浜田</t>
    <rPh sb="0" eb="2">
      <t>ハマダ</t>
    </rPh>
    <phoneticPr fontId="4"/>
  </si>
  <si>
    <t>ぐ３２</t>
    <phoneticPr fontId="4"/>
  </si>
  <si>
    <t>浜田豊</t>
    <rPh sb="0" eb="2">
      <t>ハマダ</t>
    </rPh>
    <rPh sb="2" eb="3">
      <t>ユタカ</t>
    </rPh>
    <phoneticPr fontId="4"/>
  </si>
  <si>
    <t>優也</t>
    <rPh sb="0" eb="2">
      <t>ユウヤ</t>
    </rPh>
    <phoneticPr fontId="4"/>
  </si>
  <si>
    <t>平野優也</t>
    <rPh sb="0" eb="2">
      <t>ヒラノ</t>
    </rPh>
    <rPh sb="2" eb="4">
      <t>ユウヤ</t>
    </rPh>
    <phoneticPr fontId="4"/>
  </si>
  <si>
    <t>三重県</t>
    <rPh sb="0" eb="3">
      <t>ミエケン</t>
    </rPh>
    <phoneticPr fontId="4"/>
  </si>
  <si>
    <t>ぐ３３</t>
    <phoneticPr fontId="4"/>
  </si>
  <si>
    <t>國舛</t>
    <rPh sb="0" eb="1">
      <t>クニ</t>
    </rPh>
    <rPh sb="1" eb="2">
      <t>マス</t>
    </rPh>
    <phoneticPr fontId="4"/>
  </si>
  <si>
    <t>直人</t>
    <rPh sb="0" eb="2">
      <t>ナオト</t>
    </rPh>
    <phoneticPr fontId="4"/>
  </si>
  <si>
    <t>ぐ３５</t>
    <phoneticPr fontId="4"/>
  </si>
  <si>
    <t>國舛直人</t>
    <rPh sb="0" eb="1">
      <t>クニ</t>
    </rPh>
    <rPh sb="1" eb="2">
      <t>マス</t>
    </rPh>
    <rPh sb="2" eb="4">
      <t>ナオト</t>
    </rPh>
    <phoneticPr fontId="4"/>
  </si>
  <si>
    <t>ぐ３４</t>
    <phoneticPr fontId="4"/>
  </si>
  <si>
    <t>黒坂</t>
    <rPh sb="0" eb="2">
      <t>クロサカ</t>
    </rPh>
    <phoneticPr fontId="4"/>
  </si>
  <si>
    <t>晶子</t>
    <rPh sb="0" eb="2">
      <t>アキコ</t>
    </rPh>
    <phoneticPr fontId="4"/>
  </si>
  <si>
    <t>黒坂晶子</t>
    <rPh sb="0" eb="2">
      <t>クロサカ</t>
    </rPh>
    <rPh sb="2" eb="4">
      <t>アキコ</t>
    </rPh>
    <phoneticPr fontId="4"/>
  </si>
  <si>
    <t>登紀子</t>
    <rPh sb="0" eb="3">
      <t>トキコ</t>
    </rPh>
    <phoneticPr fontId="4"/>
  </si>
  <si>
    <t>山口登紀子</t>
    <rPh sb="0" eb="2">
      <t>ヤマグチ</t>
    </rPh>
    <rPh sb="2" eb="5">
      <t>トキコ</t>
    </rPh>
    <phoneticPr fontId="4"/>
  </si>
  <si>
    <t>ぐ３６</t>
    <phoneticPr fontId="4"/>
  </si>
  <si>
    <t>ぐ３７</t>
    <phoneticPr fontId="4"/>
  </si>
  <si>
    <t>ぐ３８</t>
    <phoneticPr fontId="4"/>
  </si>
  <si>
    <t>ぐ３９</t>
    <phoneticPr fontId="4"/>
  </si>
  <si>
    <t>ぐ４０</t>
    <phoneticPr fontId="4"/>
  </si>
  <si>
    <t>ぐ４１</t>
    <phoneticPr fontId="4"/>
  </si>
  <si>
    <t>ぐ４５</t>
    <phoneticPr fontId="4"/>
  </si>
  <si>
    <t>ぐ４２</t>
    <phoneticPr fontId="4"/>
  </si>
  <si>
    <t>ぐ４６</t>
    <phoneticPr fontId="4"/>
  </si>
  <si>
    <t>ぐ４３</t>
    <phoneticPr fontId="4"/>
  </si>
  <si>
    <t>ぐ４８</t>
    <phoneticPr fontId="4"/>
  </si>
  <si>
    <t>け２２</t>
  </si>
  <si>
    <t>谷</t>
    <rPh sb="0" eb="1">
      <t>タニ</t>
    </rPh>
    <phoneticPr fontId="4"/>
  </si>
  <si>
    <t>寿子</t>
    <rPh sb="0" eb="2">
      <t>ヒサコ</t>
    </rPh>
    <phoneticPr fontId="4"/>
  </si>
  <si>
    <t>代表者　山内　雄平</t>
    <rPh sb="4" eb="6">
      <t>ヤマウチ</t>
    </rPh>
    <rPh sb="7" eb="9">
      <t>ユウヘイ</t>
    </rPh>
    <phoneticPr fontId="4"/>
  </si>
  <si>
    <t>yuhei.yamauchi@murata.com</t>
    <phoneticPr fontId="4"/>
  </si>
  <si>
    <t>登録意思</t>
    <rPh sb="0" eb="2">
      <t>トウロク</t>
    </rPh>
    <rPh sb="2" eb="4">
      <t>イシ</t>
    </rPh>
    <phoneticPr fontId="4"/>
  </si>
  <si>
    <t>回収</t>
    <rPh sb="0" eb="2">
      <t>カイシュウ</t>
    </rPh>
    <phoneticPr fontId="4"/>
  </si>
  <si>
    <t>〇</t>
  </si>
  <si>
    <t>山内</t>
    <rPh sb="0" eb="2">
      <t>ヤマウチ</t>
    </rPh>
    <phoneticPr fontId="4"/>
  </si>
  <si>
    <t>雄平</t>
    <rPh sb="0" eb="2">
      <t>ユウヘイ</t>
    </rPh>
    <phoneticPr fontId="4"/>
  </si>
  <si>
    <t>木村</t>
    <rPh sb="0" eb="2">
      <t>キムラ</t>
    </rPh>
    <phoneticPr fontId="4"/>
  </si>
  <si>
    <t>美香</t>
    <rPh sb="0" eb="2">
      <t>ミカ</t>
    </rPh>
    <phoneticPr fontId="4"/>
  </si>
  <si>
    <t>む２６</t>
  </si>
  <si>
    <t>梶木</t>
    <rPh sb="0" eb="2">
      <t>カジキ</t>
    </rPh>
    <phoneticPr fontId="4"/>
  </si>
  <si>
    <t>和子</t>
    <rPh sb="0" eb="2">
      <t>カズコ</t>
    </rPh>
    <phoneticPr fontId="4"/>
  </si>
  <si>
    <t>む２７</t>
  </si>
  <si>
    <t>春澄</t>
    <rPh sb="0" eb="1">
      <t>ハル</t>
    </rPh>
    <rPh sb="1" eb="2">
      <t>スミ</t>
    </rPh>
    <phoneticPr fontId="4"/>
  </si>
  <si>
    <t>代表　青井亘</t>
    <rPh sb="3" eb="5">
      <t>アオイ</t>
    </rPh>
    <rPh sb="5" eb="6">
      <t>ワタル</t>
    </rPh>
    <phoneticPr fontId="4"/>
  </si>
  <si>
    <t>プラチナ</t>
  </si>
  <si>
    <t>湖東プラチナ</t>
  </si>
  <si>
    <t>ぷ０１</t>
    <phoneticPr fontId="4"/>
  </si>
  <si>
    <t>青井</t>
  </si>
  <si>
    <t>亘</t>
  </si>
  <si>
    <t>ぷ０２</t>
  </si>
  <si>
    <t>高田</t>
  </si>
  <si>
    <t>洋治</t>
  </si>
  <si>
    <t>ぷ０３</t>
  </si>
  <si>
    <t>羽田</t>
  </si>
  <si>
    <t>照夫</t>
  </si>
  <si>
    <t>ぷ０４</t>
  </si>
  <si>
    <t>藤本</t>
  </si>
  <si>
    <t>昌彦</t>
  </si>
  <si>
    <t>ぷ０５</t>
  </si>
  <si>
    <t>安田</t>
  </si>
  <si>
    <t>和彦</t>
  </si>
  <si>
    <t>ぷ０６</t>
  </si>
  <si>
    <t>吉田</t>
  </si>
  <si>
    <t>知司</t>
  </si>
  <si>
    <t>ぷ０７</t>
  </si>
  <si>
    <t>鈴木</t>
  </si>
  <si>
    <t>英夫</t>
  </si>
  <si>
    <t>ぷ０８</t>
  </si>
  <si>
    <t>谷口</t>
  </si>
  <si>
    <t>一男</t>
  </si>
  <si>
    <t>ぷ０９</t>
  </si>
  <si>
    <t>油利</t>
  </si>
  <si>
    <t>亨</t>
  </si>
  <si>
    <t>ぷ１０</t>
  </si>
  <si>
    <t>小柳</t>
  </si>
  <si>
    <t>寛明</t>
  </si>
  <si>
    <t>ぷ１１</t>
  </si>
  <si>
    <t>堀川</t>
  </si>
  <si>
    <t>敬二</t>
  </si>
  <si>
    <t>代表　国村昌生</t>
    <rPh sb="3" eb="5">
      <t>クニムラ</t>
    </rPh>
    <rPh sb="5" eb="7">
      <t>マサキ</t>
    </rPh>
    <phoneticPr fontId="4"/>
  </si>
  <si>
    <t>massa920kunn@gmail.com</t>
    <phoneticPr fontId="4"/>
  </si>
  <si>
    <t>J4</t>
    <phoneticPr fontId="4"/>
  </si>
  <si>
    <t>ジュニア</t>
  </si>
  <si>
    <t>J4テニス倶楽部</t>
    <rPh sb="5" eb="8">
      <t>クラブ</t>
    </rPh>
    <phoneticPr fontId="4"/>
  </si>
  <si>
    <t>の場合</t>
  </si>
  <si>
    <t>じ０１</t>
    <phoneticPr fontId="4"/>
  </si>
  <si>
    <t>昌生</t>
    <rPh sb="0" eb="2">
      <t>マサキ</t>
    </rPh>
    <phoneticPr fontId="4"/>
  </si>
  <si>
    <t>じ０２</t>
  </si>
  <si>
    <t>じ０３</t>
  </si>
  <si>
    <t>じ０４</t>
  </si>
  <si>
    <t>康貴</t>
    <rPh sb="0" eb="2">
      <t>ヤスタカ</t>
    </rPh>
    <phoneticPr fontId="4"/>
  </si>
  <si>
    <t>じ０５</t>
  </si>
  <si>
    <t>中嶋</t>
    <rPh sb="0" eb="2">
      <t>ナカジマ</t>
    </rPh>
    <phoneticPr fontId="4"/>
  </si>
  <si>
    <t>じ０６</t>
  </si>
  <si>
    <t>河野</t>
    <rPh sb="0" eb="2">
      <t>コウノ</t>
    </rPh>
    <phoneticPr fontId="4"/>
  </si>
  <si>
    <t>祐司</t>
    <rPh sb="0" eb="2">
      <t>ユウジ</t>
    </rPh>
    <phoneticPr fontId="4"/>
  </si>
  <si>
    <t>じ０７</t>
  </si>
  <si>
    <t>冬磨</t>
    <rPh sb="0" eb="1">
      <t>フユ</t>
    </rPh>
    <rPh sb="1" eb="2">
      <t>マ</t>
    </rPh>
    <phoneticPr fontId="4"/>
  </si>
  <si>
    <t>うさかめ</t>
    <phoneticPr fontId="4"/>
  </si>
  <si>
    <t>う０１</t>
    <phoneticPr fontId="4"/>
  </si>
  <si>
    <t>阿部</t>
    <rPh sb="0" eb="2">
      <t>アベ</t>
    </rPh>
    <phoneticPr fontId="4"/>
  </si>
  <si>
    <t>泰孝</t>
    <rPh sb="0" eb="2">
      <t>ヤスタカ</t>
    </rPh>
    <phoneticPr fontId="4"/>
  </si>
  <si>
    <t>加藤</t>
    <rPh sb="0" eb="2">
      <t>カトウ</t>
    </rPh>
    <phoneticPr fontId="4"/>
  </si>
  <si>
    <t>仁</t>
    <rPh sb="0" eb="1">
      <t>ヒトシ</t>
    </rPh>
    <phoneticPr fontId="4"/>
  </si>
  <si>
    <t>亀井</t>
    <rPh sb="0" eb="2">
      <t>カメイ</t>
    </rPh>
    <phoneticPr fontId="4"/>
  </si>
  <si>
    <t>正嗣</t>
    <rPh sb="0" eb="2">
      <t>マサツグ</t>
    </rPh>
    <phoneticPr fontId="4"/>
  </si>
  <si>
    <t>牛道</t>
    <rPh sb="0" eb="2">
      <t>ウシミチ</t>
    </rPh>
    <phoneticPr fontId="4"/>
  </si>
  <si>
    <t>心</t>
    <rPh sb="0" eb="1">
      <t>ココロ</t>
    </rPh>
    <phoneticPr fontId="4"/>
  </si>
  <si>
    <t>永松</t>
    <rPh sb="0" eb="2">
      <t>ナガマツ</t>
    </rPh>
    <phoneticPr fontId="4"/>
  </si>
  <si>
    <t>貴子</t>
    <rPh sb="0" eb="2">
      <t>タカコ</t>
    </rPh>
    <phoneticPr fontId="4"/>
  </si>
  <si>
    <t>藤田</t>
    <rPh sb="0" eb="2">
      <t>フジタ</t>
    </rPh>
    <phoneticPr fontId="4"/>
  </si>
  <si>
    <t>博美</t>
    <rPh sb="0" eb="2">
      <t>ヒロミ</t>
    </rPh>
    <phoneticPr fontId="4"/>
  </si>
  <si>
    <t>都</t>
    <rPh sb="0" eb="1">
      <t>ミヤコ</t>
    </rPh>
    <phoneticPr fontId="4"/>
  </si>
  <si>
    <t>愛荘町</t>
    <rPh sb="0" eb="1">
      <t>アイ</t>
    </rPh>
    <rPh sb="1" eb="2">
      <t>ソウ</t>
    </rPh>
    <rPh sb="2" eb="3">
      <t>チョウ</t>
    </rPh>
    <phoneticPr fontId="4"/>
  </si>
  <si>
    <t>邦子</t>
    <phoneticPr fontId="4"/>
  </si>
  <si>
    <t>う４７</t>
  </si>
  <si>
    <t>岩花</t>
    <rPh sb="0" eb="1">
      <t>イワ</t>
    </rPh>
    <rPh sb="1" eb="2">
      <t>ハナ</t>
    </rPh>
    <phoneticPr fontId="4"/>
  </si>
  <si>
    <t>功</t>
    <rPh sb="0" eb="1">
      <t>イサオ</t>
    </rPh>
    <phoneticPr fontId="4"/>
  </si>
  <si>
    <t>う４８</t>
  </si>
  <si>
    <t>皓太</t>
    <rPh sb="0" eb="2">
      <t>コウタ</t>
    </rPh>
    <phoneticPr fontId="4"/>
  </si>
  <si>
    <t>う４９</t>
  </si>
  <si>
    <t>う５０</t>
  </si>
  <si>
    <t>中島</t>
    <rPh sb="0" eb="2">
      <t>ナカジマ</t>
    </rPh>
    <phoneticPr fontId="4"/>
  </si>
  <si>
    <t>康之</t>
    <rPh sb="0" eb="1">
      <t>ヤス</t>
    </rPh>
    <rPh sb="1" eb="2">
      <t>ユキ</t>
    </rPh>
    <phoneticPr fontId="4"/>
  </si>
  <si>
    <t>こ０５</t>
  </si>
  <si>
    <t>北川</t>
    <rPh sb="0" eb="2">
      <t>キタガワ</t>
    </rPh>
    <phoneticPr fontId="4"/>
  </si>
  <si>
    <t>昌弘</t>
    <rPh sb="0" eb="2">
      <t>マサヒロ</t>
    </rPh>
    <phoneticPr fontId="4"/>
  </si>
  <si>
    <t>(261-5)*1000+2000*5=26600</t>
    <phoneticPr fontId="4"/>
  </si>
  <si>
    <t>う０３</t>
    <phoneticPr fontId="4"/>
  </si>
  <si>
    <t>う２３</t>
    <phoneticPr fontId="4"/>
  </si>
  <si>
    <t>う２９</t>
    <phoneticPr fontId="4"/>
  </si>
  <si>
    <t>う４４</t>
    <phoneticPr fontId="4"/>
  </si>
  <si>
    <t>う３５</t>
    <phoneticPr fontId="4"/>
  </si>
  <si>
    <t>う１２</t>
    <phoneticPr fontId="4"/>
  </si>
  <si>
    <t>う４８</t>
    <phoneticPr fontId="4"/>
  </si>
  <si>
    <t>う５０</t>
    <phoneticPr fontId="4"/>
  </si>
  <si>
    <t>C</t>
    <phoneticPr fontId="4"/>
  </si>
  <si>
    <t>う０７</t>
    <phoneticPr fontId="4"/>
  </si>
  <si>
    <t>う２４</t>
    <phoneticPr fontId="4"/>
  </si>
  <si>
    <t>う２２</t>
    <phoneticPr fontId="4"/>
  </si>
  <si>
    <t>う３０</t>
    <phoneticPr fontId="4"/>
  </si>
  <si>
    <t>う３４</t>
    <phoneticPr fontId="4"/>
  </si>
  <si>
    <t>う１４</t>
    <phoneticPr fontId="4"/>
  </si>
  <si>
    <t>う０５</t>
    <phoneticPr fontId="4"/>
  </si>
  <si>
    <t>う２５</t>
    <phoneticPr fontId="4"/>
  </si>
  <si>
    <t>う４２</t>
    <phoneticPr fontId="4"/>
  </si>
  <si>
    <t>D</t>
    <phoneticPr fontId="4"/>
  </si>
  <si>
    <t>あ２４</t>
    <phoneticPr fontId="4"/>
  </si>
  <si>
    <t>あ２８</t>
    <phoneticPr fontId="4"/>
  </si>
  <si>
    <t>第1４回東近江市民大会（SUPER CUP）</t>
    <phoneticPr fontId="4"/>
  </si>
  <si>
    <t>対戦成績</t>
    <rPh sb="0" eb="4">
      <t>タイセンセイセキ</t>
    </rPh>
    <phoneticPr fontId="4"/>
  </si>
  <si>
    <t>順位</t>
    <rPh sb="0" eb="2">
      <t>ジュンイ</t>
    </rPh>
    <phoneticPr fontId="4"/>
  </si>
  <si>
    <t>結果</t>
    <rPh sb="0" eb="2">
      <t>ケッカ</t>
    </rPh>
    <phoneticPr fontId="4"/>
  </si>
  <si>
    <t>④</t>
    <phoneticPr fontId="4"/>
  </si>
  <si>
    <t>②</t>
    <phoneticPr fontId="4"/>
  </si>
  <si>
    <t>女D</t>
    <rPh sb="0" eb="1">
      <t>オンナ</t>
    </rPh>
    <phoneticPr fontId="4"/>
  </si>
  <si>
    <t>男D</t>
    <rPh sb="0" eb="1">
      <t>ダン</t>
    </rPh>
    <phoneticPr fontId="4"/>
  </si>
  <si>
    <t>女S</t>
    <rPh sb="0" eb="1">
      <t>オンナ</t>
    </rPh>
    <phoneticPr fontId="4"/>
  </si>
  <si>
    <t>男S</t>
    <rPh sb="0" eb="1">
      <t>ダン</t>
    </rPh>
    <phoneticPr fontId="4"/>
  </si>
  <si>
    <t>MIX</t>
    <phoneticPr fontId="4"/>
  </si>
  <si>
    <t>①</t>
    <phoneticPr fontId="4"/>
  </si>
  <si>
    <t>順位決定方法</t>
    <phoneticPr fontId="4"/>
  </si>
  <si>
    <t>①完了試合数　②勝ち数　③直接対決　④取得セット率　⑤取得ゲーム率　⑤くじ引き</t>
    <phoneticPr fontId="4"/>
  </si>
  <si>
    <t>決勝トーナメント</t>
    <rPh sb="0" eb="2">
      <t>ケッショウ</t>
    </rPh>
    <phoneticPr fontId="4"/>
  </si>
  <si>
    <t>勝敗が決まった段階で打ち切り</t>
    <rPh sb="0" eb="2">
      <t>ショウハイ</t>
    </rPh>
    <rPh sb="3" eb="4">
      <t>キ</t>
    </rPh>
    <rPh sb="7" eb="9">
      <t>ダンカイ</t>
    </rPh>
    <rPh sb="10" eb="11">
      <t>ウ</t>
    </rPh>
    <rPh sb="12" eb="13">
      <t>キ</t>
    </rPh>
    <phoneticPr fontId="4"/>
  </si>
  <si>
    <t>優勝</t>
    <rPh sb="0" eb="2">
      <t>ユウショウ</t>
    </rPh>
    <phoneticPr fontId="4"/>
  </si>
  <si>
    <t>３位決定戦</t>
    <rPh sb="1" eb="2">
      <t>イ</t>
    </rPh>
    <rPh sb="2" eb="5">
      <t>ケッテイセン</t>
    </rPh>
    <phoneticPr fontId="4"/>
  </si>
  <si>
    <t>第13回
202１年
市民大会</t>
    <rPh sb="0" eb="1">
      <t>ダイ</t>
    </rPh>
    <rPh sb="3" eb="4">
      <t>カイ</t>
    </rPh>
    <rPh sb="9" eb="10">
      <t>ネン</t>
    </rPh>
    <rPh sb="11" eb="15">
      <t>シミンタイカイ</t>
    </rPh>
    <phoneticPr fontId="4"/>
  </si>
  <si>
    <t>うさかめＡ</t>
    <phoneticPr fontId="4"/>
  </si>
  <si>
    <t>アンヴァ―ス</t>
    <phoneticPr fontId="4"/>
  </si>
  <si>
    <t>村田八日市ＴＣ</t>
    <rPh sb="0" eb="2">
      <t>ムラタ</t>
    </rPh>
    <rPh sb="2" eb="4">
      <t>ヨウカ</t>
    </rPh>
    <rPh sb="4" eb="5">
      <t>シ</t>
    </rPh>
    <phoneticPr fontId="4"/>
  </si>
  <si>
    <t>竹田圭祐</t>
    <rPh sb="0" eb="2">
      <t>タケダ</t>
    </rPh>
    <rPh sb="2" eb="4">
      <t>ケイスケ</t>
    </rPh>
    <phoneticPr fontId="4"/>
  </si>
  <si>
    <t>辻佳子</t>
    <rPh sb="0" eb="1">
      <t>ツジ</t>
    </rPh>
    <rPh sb="1" eb="3">
      <t>ヨシコ</t>
    </rPh>
    <phoneticPr fontId="4"/>
  </si>
  <si>
    <t>上津慶和</t>
    <rPh sb="0" eb="1">
      <t>ウエ</t>
    </rPh>
    <rPh sb="1" eb="2">
      <t>ツ</t>
    </rPh>
    <rPh sb="2" eb="3">
      <t>ヨシ</t>
    </rPh>
    <rPh sb="3" eb="4">
      <t>ワ</t>
    </rPh>
    <phoneticPr fontId="4"/>
  </si>
  <si>
    <t>青木知里</t>
    <rPh sb="0" eb="2">
      <t>アオキ</t>
    </rPh>
    <rPh sb="2" eb="4">
      <t>チサト</t>
    </rPh>
    <phoneticPr fontId="4"/>
  </si>
  <si>
    <t>川上英二</t>
    <rPh sb="0" eb="2">
      <t>カワカミ</t>
    </rPh>
    <rPh sb="2" eb="4">
      <t>エイジ</t>
    </rPh>
    <phoneticPr fontId="4"/>
  </si>
  <si>
    <t>村田彩子</t>
    <rPh sb="0" eb="2">
      <t>ムラタ</t>
    </rPh>
    <rPh sb="2" eb="4">
      <t>アヤコ</t>
    </rPh>
    <phoneticPr fontId="4"/>
  </si>
  <si>
    <t>松本啓吾</t>
    <rPh sb="0" eb="2">
      <t>マツモト</t>
    </rPh>
    <rPh sb="2" eb="4">
      <t>ケイゴ</t>
    </rPh>
    <phoneticPr fontId="4"/>
  </si>
  <si>
    <t>竹下光代</t>
    <rPh sb="0" eb="2">
      <t>タケシタ</t>
    </rPh>
    <rPh sb="2" eb="4">
      <t>ミツヨ</t>
    </rPh>
    <phoneticPr fontId="4"/>
  </si>
  <si>
    <t>猪飼尚輝</t>
    <rPh sb="0" eb="2">
      <t>イカイ</t>
    </rPh>
    <rPh sb="2" eb="3">
      <t>ナオ</t>
    </rPh>
    <rPh sb="3" eb="4">
      <t>テル</t>
    </rPh>
    <phoneticPr fontId="4"/>
  </si>
  <si>
    <t>片桐美里</t>
    <rPh sb="0" eb="2">
      <t>カタギリ</t>
    </rPh>
    <rPh sb="2" eb="4">
      <t>ミサト</t>
    </rPh>
    <phoneticPr fontId="4"/>
  </si>
  <si>
    <t>杉山邦夫</t>
    <rPh sb="0" eb="2">
      <t>スギヤマ</t>
    </rPh>
    <rPh sb="2" eb="4">
      <t>クニオ</t>
    </rPh>
    <phoneticPr fontId="4"/>
  </si>
  <si>
    <t>村川庸子</t>
    <rPh sb="0" eb="2">
      <t>ムラカワ</t>
    </rPh>
    <rPh sb="2" eb="4">
      <t>ヨウコ</t>
    </rPh>
    <phoneticPr fontId="4"/>
  </si>
  <si>
    <t>林哲学</t>
    <rPh sb="0" eb="1">
      <t>ハヤシ</t>
    </rPh>
    <rPh sb="1" eb="3">
      <t>テツガク</t>
    </rPh>
    <phoneticPr fontId="4"/>
  </si>
  <si>
    <t>田中有紀</t>
    <rPh sb="0" eb="2">
      <t>タナカ</t>
    </rPh>
    <rPh sb="2" eb="3">
      <t>ユウ</t>
    </rPh>
    <rPh sb="3" eb="4">
      <t>ノリ</t>
    </rPh>
    <phoneticPr fontId="4"/>
  </si>
  <si>
    <t>鈴木智彦</t>
    <rPh sb="0" eb="2">
      <t>スズキ</t>
    </rPh>
    <rPh sb="2" eb="4">
      <t>トモヒコ</t>
    </rPh>
    <phoneticPr fontId="4"/>
  </si>
  <si>
    <t>西野美恵</t>
    <rPh sb="0" eb="2">
      <t>ニシノ</t>
    </rPh>
    <rPh sb="2" eb="4">
      <t>ミエ</t>
    </rPh>
    <phoneticPr fontId="4"/>
  </si>
  <si>
    <t>土田典人</t>
    <rPh sb="0" eb="2">
      <t>ツチダ</t>
    </rPh>
    <rPh sb="2" eb="3">
      <t>テン</t>
    </rPh>
    <rPh sb="3" eb="4">
      <t>ヒト</t>
    </rPh>
    <phoneticPr fontId="4"/>
  </si>
  <si>
    <t>本池清子</t>
    <rPh sb="0" eb="2">
      <t>モトイケ</t>
    </rPh>
    <rPh sb="2" eb="4">
      <t>キヨコ</t>
    </rPh>
    <phoneticPr fontId="4"/>
  </si>
  <si>
    <t>池本淳貴</t>
    <rPh sb="0" eb="2">
      <t>イケモト</t>
    </rPh>
    <rPh sb="2" eb="3">
      <t>ジュン</t>
    </rPh>
    <rPh sb="3" eb="4">
      <t>タカ</t>
    </rPh>
    <phoneticPr fontId="4"/>
  </si>
  <si>
    <t>松村友喜</t>
    <rPh sb="0" eb="2">
      <t>マツムラ</t>
    </rPh>
    <rPh sb="2" eb="3">
      <t>トモ</t>
    </rPh>
    <rPh sb="3" eb="4">
      <t>キ</t>
    </rPh>
    <phoneticPr fontId="4"/>
  </si>
  <si>
    <t>高松史佳</t>
    <rPh sb="0" eb="2">
      <t>タカマツ</t>
    </rPh>
    <rPh sb="2" eb="3">
      <t>シ</t>
    </rPh>
    <rPh sb="3" eb="4">
      <t>カ</t>
    </rPh>
    <phoneticPr fontId="4"/>
  </si>
  <si>
    <t>大塚陽</t>
    <rPh sb="0" eb="2">
      <t>オオツカ</t>
    </rPh>
    <rPh sb="2" eb="3">
      <t>ヨウ</t>
    </rPh>
    <phoneticPr fontId="4"/>
  </si>
  <si>
    <t>中野美和</t>
    <rPh sb="0" eb="2">
      <t>ナカノ</t>
    </rPh>
    <rPh sb="2" eb="4">
      <t>ミワ</t>
    </rPh>
    <phoneticPr fontId="4"/>
  </si>
  <si>
    <t>高松恭平</t>
    <rPh sb="0" eb="2">
      <t>タカマツ</t>
    </rPh>
    <rPh sb="2" eb="4">
      <t>キョウヘイ</t>
    </rPh>
    <phoneticPr fontId="4"/>
  </si>
  <si>
    <t>２ー３</t>
    <phoneticPr fontId="29"/>
  </si>
  <si>
    <t>リーグ　１</t>
    <phoneticPr fontId="4"/>
  </si>
  <si>
    <t>リーグ　２</t>
    <phoneticPr fontId="4"/>
  </si>
  <si>
    <t>ふ０９</t>
    <phoneticPr fontId="4"/>
  </si>
  <si>
    <t>ふ０５</t>
    <phoneticPr fontId="4"/>
  </si>
  <si>
    <t>ふ０７</t>
    <phoneticPr fontId="4"/>
  </si>
  <si>
    <t>ふ０８</t>
    <phoneticPr fontId="4"/>
  </si>
  <si>
    <t>ふ０３</t>
    <phoneticPr fontId="4"/>
  </si>
  <si>
    <t>ふ０１</t>
    <phoneticPr fontId="4"/>
  </si>
  <si>
    <t>ふ１４</t>
    <phoneticPr fontId="4"/>
  </si>
  <si>
    <t>ふ１７</t>
    <phoneticPr fontId="4"/>
  </si>
  <si>
    <t>ふ２２</t>
    <phoneticPr fontId="4"/>
  </si>
  <si>
    <t>ふ１８</t>
    <phoneticPr fontId="4"/>
  </si>
  <si>
    <t>ふ１５</t>
    <phoneticPr fontId="4"/>
  </si>
  <si>
    <t>む０３</t>
    <phoneticPr fontId="4"/>
  </si>
  <si>
    <t>む０６</t>
    <phoneticPr fontId="4"/>
  </si>
  <si>
    <t>む０４</t>
    <phoneticPr fontId="4"/>
  </si>
  <si>
    <t>む２７</t>
    <phoneticPr fontId="4"/>
  </si>
  <si>
    <t>む２６</t>
    <phoneticPr fontId="4"/>
  </si>
  <si>
    <t>む２５</t>
    <phoneticPr fontId="4"/>
  </si>
  <si>
    <t>む１６</t>
    <phoneticPr fontId="4"/>
  </si>
  <si>
    <t>あん１４</t>
    <phoneticPr fontId="4"/>
  </si>
  <si>
    <t>あん１８</t>
    <phoneticPr fontId="4"/>
  </si>
  <si>
    <t>あん１７</t>
    <phoneticPr fontId="4"/>
  </si>
  <si>
    <t>あん２１</t>
    <phoneticPr fontId="4"/>
  </si>
  <si>
    <t>あん２３</t>
    <phoneticPr fontId="4"/>
  </si>
  <si>
    <t>あん０１</t>
    <phoneticPr fontId="4"/>
  </si>
  <si>
    <t>あん０３</t>
    <phoneticPr fontId="4"/>
  </si>
  <si>
    <t>あん０５</t>
    <phoneticPr fontId="4"/>
  </si>
  <si>
    <t>あん２７</t>
    <phoneticPr fontId="4"/>
  </si>
  <si>
    <t>アンヴァース</t>
    <phoneticPr fontId="29"/>
  </si>
  <si>
    <t>村田TC</t>
    <rPh sb="0" eb="2">
      <t>ムラタ</t>
    </rPh>
    <phoneticPr fontId="29"/>
  </si>
  <si>
    <t>フレンズ</t>
    <phoneticPr fontId="29"/>
  </si>
  <si>
    <t>アビックBB</t>
    <phoneticPr fontId="29"/>
  </si>
  <si>
    <t>MIX</t>
  </si>
  <si>
    <t>うさかめ　A</t>
    <phoneticPr fontId="29"/>
  </si>
  <si>
    <t>うさかめ　C</t>
    <phoneticPr fontId="29"/>
  </si>
  <si>
    <t>うさかめ　B</t>
    <phoneticPr fontId="29"/>
  </si>
  <si>
    <t>うさかめ　D</t>
    <phoneticPr fontId="29"/>
  </si>
  <si>
    <t>ショートセットマッチ（4－4ＴＢ　ノーアド方式）　</t>
    <phoneticPr fontId="4"/>
  </si>
  <si>
    <t>勝敗が決まった段階で打ち切り</t>
    <phoneticPr fontId="29"/>
  </si>
  <si>
    <t>1-4</t>
    <phoneticPr fontId="29"/>
  </si>
  <si>
    <t>5-3</t>
    <phoneticPr fontId="29"/>
  </si>
  <si>
    <t>2-4</t>
    <phoneticPr fontId="29"/>
  </si>
  <si>
    <t>4-1</t>
    <phoneticPr fontId="29"/>
  </si>
  <si>
    <t>3-5</t>
    <phoneticPr fontId="29"/>
  </si>
  <si>
    <t>4-2</t>
    <phoneticPr fontId="29"/>
  </si>
  <si>
    <t>村田TC</t>
    <rPh sb="0" eb="4">
      <t>ムラタtc</t>
    </rPh>
    <phoneticPr fontId="29"/>
  </si>
  <si>
    <t>0-4</t>
    <phoneticPr fontId="29"/>
  </si>
  <si>
    <t>5-4</t>
    <phoneticPr fontId="29"/>
  </si>
  <si>
    <t>4-0</t>
    <phoneticPr fontId="29"/>
  </si>
  <si>
    <t>4-5</t>
    <phoneticPr fontId="29"/>
  </si>
  <si>
    <t>⑤ー０</t>
    <phoneticPr fontId="4"/>
  </si>
  <si>
    <t>③ー２</t>
    <phoneticPr fontId="4"/>
  </si>
  <si>
    <t>２－３</t>
    <phoneticPr fontId="4"/>
  </si>
  <si>
    <t>１－４</t>
    <phoneticPr fontId="4"/>
  </si>
  <si>
    <t>4‐0</t>
    <phoneticPr fontId="29"/>
  </si>
  <si>
    <t>0‐4</t>
    <phoneticPr fontId="29"/>
  </si>
  <si>
    <t>1‐4</t>
    <phoneticPr fontId="29"/>
  </si>
  <si>
    <t>4‐2</t>
    <phoneticPr fontId="29"/>
  </si>
  <si>
    <t>2‐4</t>
    <phoneticPr fontId="29"/>
  </si>
  <si>
    <t>4‐5</t>
    <phoneticPr fontId="29"/>
  </si>
  <si>
    <t>⑤－０</t>
    <phoneticPr fontId="4"/>
  </si>
  <si>
    <t>０－５</t>
    <phoneticPr fontId="29"/>
  </si>
  <si>
    <t>１勝２敗</t>
    <rPh sb="1" eb="2">
      <t>ショウ</t>
    </rPh>
    <rPh sb="3" eb="4">
      <t>ハイ</t>
    </rPh>
    <phoneticPr fontId="29"/>
  </si>
  <si>
    <t>０勝３敗</t>
    <rPh sb="1" eb="2">
      <t>ショウ</t>
    </rPh>
    <rPh sb="3" eb="4">
      <t>ハイ</t>
    </rPh>
    <phoneticPr fontId="29"/>
  </si>
  <si>
    <t>３勝０敗</t>
    <rPh sb="1" eb="2">
      <t>ショウ</t>
    </rPh>
    <rPh sb="3" eb="4">
      <t>ハイ</t>
    </rPh>
    <phoneticPr fontId="29"/>
  </si>
  <si>
    <t>③ー２</t>
    <phoneticPr fontId="29"/>
  </si>
  <si>
    <t>⑤ー０</t>
    <phoneticPr fontId="29"/>
  </si>
  <si>
    <t>２勝１敗</t>
    <rPh sb="1" eb="2">
      <t>ショウ</t>
    </rPh>
    <rPh sb="3" eb="4">
      <t>ハイ</t>
    </rPh>
    <phoneticPr fontId="29"/>
  </si>
  <si>
    <t>１位</t>
    <rPh sb="1" eb="2">
      <t>イ</t>
    </rPh>
    <phoneticPr fontId="29"/>
  </si>
  <si>
    <t>２位</t>
    <rPh sb="1" eb="2">
      <t>イ</t>
    </rPh>
    <phoneticPr fontId="29"/>
  </si>
  <si>
    <t>３位</t>
    <rPh sb="1" eb="2">
      <t>イ</t>
    </rPh>
    <phoneticPr fontId="29"/>
  </si>
  <si>
    <t>４位</t>
    <rPh sb="1" eb="2">
      <t>イ</t>
    </rPh>
    <phoneticPr fontId="29"/>
  </si>
  <si>
    <t>④ー１</t>
    <phoneticPr fontId="4"/>
  </si>
  <si>
    <t>２－３</t>
    <phoneticPr fontId="29"/>
  </si>
  <si>
    <t>１－４</t>
    <phoneticPr fontId="29"/>
  </si>
  <si>
    <t>うさかめB</t>
    <phoneticPr fontId="4"/>
  </si>
  <si>
    <t>アビックBB</t>
    <phoneticPr fontId="4"/>
  </si>
  <si>
    <t>うさかめD</t>
    <phoneticPr fontId="4"/>
  </si>
  <si>
    <t>うさかめC</t>
    <phoneticPr fontId="4"/>
  </si>
  <si>
    <t>村田TC</t>
    <rPh sb="0" eb="4">
      <t>ムラタtc</t>
    </rPh>
    <phoneticPr fontId="4"/>
  </si>
  <si>
    <t>０－５</t>
    <phoneticPr fontId="4"/>
  </si>
  <si>
    <t>順位戦</t>
    <rPh sb="0" eb="3">
      <t>ジュンイセン</t>
    </rPh>
    <phoneticPr fontId="29"/>
  </si>
  <si>
    <t>うさかめB</t>
    <phoneticPr fontId="29"/>
  </si>
  <si>
    <t>第1４回
2022年
市民大会</t>
    <rPh sb="0" eb="1">
      <t>ダイ</t>
    </rPh>
    <rPh sb="3" eb="4">
      <t>カイ</t>
    </rPh>
    <rPh sb="9" eb="10">
      <t>ネン</t>
    </rPh>
    <rPh sb="11" eb="15">
      <t>シミンタイカイ</t>
    </rPh>
    <phoneticPr fontId="4"/>
  </si>
  <si>
    <t>寺元翔太</t>
    <rPh sb="0" eb="4">
      <t>テラモトショウタ</t>
    </rPh>
    <phoneticPr fontId="4"/>
  </si>
  <si>
    <t>植田早耶</t>
    <rPh sb="0" eb="4">
      <t>ウエダサヤ</t>
    </rPh>
    <phoneticPr fontId="4"/>
  </si>
  <si>
    <t>三代康弘</t>
    <rPh sb="0" eb="4">
      <t>ミシロヤスヒロ</t>
    </rPh>
    <phoneticPr fontId="4"/>
  </si>
  <si>
    <t>池端誠治</t>
    <rPh sb="0" eb="2">
      <t>イケバタ</t>
    </rPh>
    <rPh sb="2" eb="4">
      <t>セイジ</t>
    </rPh>
    <phoneticPr fontId="4"/>
  </si>
  <si>
    <t>岡本大樹</t>
    <rPh sb="0" eb="2">
      <t>オカモト</t>
    </rPh>
    <rPh sb="2" eb="4">
      <t>ダイキ</t>
    </rPh>
    <phoneticPr fontId="4"/>
  </si>
  <si>
    <t>松村明香</t>
    <rPh sb="0" eb="2">
      <t>マツムラ</t>
    </rPh>
    <rPh sb="2" eb="4">
      <t>メイカ</t>
    </rPh>
    <phoneticPr fontId="4"/>
  </si>
  <si>
    <t>大野美南</t>
    <rPh sb="0" eb="4">
      <t>オオノミナミ</t>
    </rPh>
    <phoneticPr fontId="4"/>
  </si>
  <si>
    <t>④-1</t>
    <phoneticPr fontId="29"/>
  </si>
  <si>
    <t>④‐1</t>
    <phoneticPr fontId="29"/>
  </si>
  <si>
    <t>男D　④-2</t>
    <rPh sb="0" eb="1">
      <t>ダン</t>
    </rPh>
    <phoneticPr fontId="4"/>
  </si>
  <si>
    <t>MIX　④‐0</t>
    <phoneticPr fontId="29"/>
  </si>
  <si>
    <t>男S　④-2</t>
    <rPh sb="0" eb="1">
      <t>ダン</t>
    </rPh>
    <phoneticPr fontId="4"/>
  </si>
  <si>
    <t>女D　2-4</t>
    <rPh sb="0" eb="1">
      <t>オンナ</t>
    </rPh>
    <phoneticPr fontId="4"/>
  </si>
  <si>
    <t>④-2</t>
    <phoneticPr fontId="29"/>
  </si>
  <si>
    <t>山本浩之</t>
    <rPh sb="0" eb="2">
      <t>ヤマモト</t>
    </rPh>
    <rPh sb="2" eb="4">
      <t>ヒロユキ</t>
    </rPh>
    <phoneticPr fontId="4"/>
  </si>
  <si>
    <t>竹下恭平</t>
    <rPh sb="0" eb="2">
      <t>タケシタ</t>
    </rPh>
    <rPh sb="2" eb="4">
      <t>キョウヘイ</t>
    </rPh>
    <phoneticPr fontId="4"/>
  </si>
  <si>
    <t>峰祥靖</t>
    <rPh sb="0" eb="1">
      <t>ミネ</t>
    </rPh>
    <rPh sb="1" eb="2">
      <t>ショウ</t>
    </rPh>
    <rPh sb="2" eb="3">
      <t>ヤスシ</t>
    </rPh>
    <phoneticPr fontId="4"/>
  </si>
  <si>
    <t>田中都</t>
    <rPh sb="0" eb="2">
      <t>タナカ</t>
    </rPh>
    <rPh sb="2" eb="3">
      <t>ミヤコ</t>
    </rPh>
    <phoneticPr fontId="4"/>
  </si>
  <si>
    <t>谷口美佳</t>
    <rPh sb="0" eb="2">
      <t>タニグチ</t>
    </rPh>
    <rPh sb="2" eb="4">
      <t>ミカ</t>
    </rPh>
    <phoneticPr fontId="4"/>
  </si>
  <si>
    <t>④－１</t>
    <phoneticPr fontId="29"/>
  </si>
  <si>
    <t>優勝　アンヴァース</t>
    <rPh sb="0" eb="2">
      <t>ユウショウ</t>
    </rPh>
    <phoneticPr fontId="4"/>
  </si>
  <si>
    <t>準優勝　フレンズ</t>
    <rPh sb="0" eb="3">
      <t>ジュンユウショウ</t>
    </rPh>
    <phoneticPr fontId="4"/>
  </si>
  <si>
    <t>３位　うさかめB</t>
    <rPh sb="1" eb="2">
      <t>イ</t>
    </rPh>
    <phoneticPr fontId="4"/>
  </si>
  <si>
    <t>４位　アビックBB</t>
    <rPh sb="1" eb="2">
      <t>イ</t>
    </rPh>
    <phoneticPr fontId="4"/>
  </si>
  <si>
    <t>⑤-4</t>
    <phoneticPr fontId="29"/>
  </si>
  <si>
    <t>④-0</t>
    <phoneticPr fontId="29"/>
  </si>
  <si>
    <t>女D ④-2</t>
    <rPh sb="0" eb="1">
      <t>オンナ</t>
    </rPh>
    <phoneticPr fontId="4"/>
  </si>
  <si>
    <t>男D ⑤-3</t>
    <rPh sb="0" eb="1">
      <t>ダン</t>
    </rPh>
    <phoneticPr fontId="4"/>
  </si>
  <si>
    <t>MIX ④-1</t>
    <phoneticPr fontId="29"/>
  </si>
  <si>
    <t>女D　⑤-4</t>
    <rPh sb="0" eb="1">
      <t>オンナ</t>
    </rPh>
    <phoneticPr fontId="4"/>
  </si>
  <si>
    <t>男D　④‐0</t>
    <rPh sb="0" eb="1">
      <t>オトコ</t>
    </rPh>
    <phoneticPr fontId="4"/>
  </si>
  <si>
    <t>MIX　1-4</t>
    <phoneticPr fontId="29"/>
  </si>
  <si>
    <t>男S　⑤-3</t>
    <rPh sb="0" eb="1">
      <t>ダン</t>
    </rPh>
    <phoneticPr fontId="4"/>
  </si>
  <si>
    <t>3位トーナメント</t>
    <rPh sb="1" eb="2">
      <t>イ</t>
    </rPh>
    <phoneticPr fontId="29"/>
  </si>
  <si>
    <t>4位トーナメント</t>
    <rPh sb="1" eb="2">
      <t>イ</t>
    </rPh>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</si>
</sst>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quot;人&quot;"/>
    <numFmt numFmtId="177" formatCode="0_);[Red]\(0\)"/>
  </numFmts>
  <fonts count="55">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b/>
      <sz val="11"/>
      <color indexed="8"/>
      <name val="ＭＳ Ｐゴシック"/>
      <family val="3"/>
      <charset val="128"/>
    </font>
    <font>
      <sz val="6"/>
      <name val="ＭＳ Ｐゴシック"/>
      <family val="3"/>
      <charset val="128"/>
    </font>
    <font>
      <b/>
      <sz val="12"/>
      <color indexed="8"/>
      <name val="ＭＳ Ｐゴシック"/>
      <family val="3"/>
      <charset val="128"/>
    </font>
    <font>
      <b/>
      <sz val="11"/>
      <color indexed="10"/>
      <name val="ＭＳ Ｐゴシック"/>
      <family val="3"/>
      <charset val="128"/>
    </font>
    <font>
      <b/>
      <sz val="11"/>
      <name val="ＭＳ Ｐゴシック"/>
      <family val="3"/>
      <charset val="128"/>
    </font>
    <font>
      <sz val="11"/>
      <color indexed="8"/>
      <name val="ＭＳ Ｐゴシック"/>
      <family val="3"/>
      <charset val="128"/>
    </font>
    <font>
      <b/>
      <sz val="18"/>
      <color indexed="8"/>
      <name val="ＭＳ Ｐゴシック"/>
      <family val="3"/>
      <charset val="128"/>
    </font>
    <font>
      <b/>
      <sz val="9"/>
      <color indexed="8"/>
      <name val="ＭＳ Ｐゴシック"/>
      <family val="3"/>
      <charset val="128"/>
    </font>
    <font>
      <b/>
      <sz val="11"/>
      <color indexed="8"/>
      <name val="ＭＳ Ｐゴシック"/>
      <family val="3"/>
      <charset val="128"/>
    </font>
    <font>
      <sz val="11"/>
      <name val="ＭＳ Ｐゴシック"/>
      <family val="3"/>
      <charset val="128"/>
    </font>
    <font>
      <b/>
      <sz val="11"/>
      <color indexed="10"/>
      <name val="ＭＳ ゴシック"/>
      <family val="3"/>
      <charset val="128"/>
    </font>
    <font>
      <b/>
      <sz val="16"/>
      <name val="ＭＳ Ｐゴシック"/>
      <family val="3"/>
      <charset val="128"/>
    </font>
    <font>
      <b/>
      <sz val="16"/>
      <color indexed="10"/>
      <name val="ＭＳ Ｐゴシック"/>
      <family val="3"/>
      <charset val="128"/>
    </font>
    <font>
      <sz val="11"/>
      <color theme="1"/>
      <name val="ＭＳ Ｐゴシック"/>
      <family val="3"/>
      <charset val="128"/>
      <scheme val="minor"/>
    </font>
    <font>
      <b/>
      <sz val="11"/>
      <color rgb="FFFF0000"/>
      <name val="ＭＳ Ｐゴシック"/>
      <family val="3"/>
      <charset val="128"/>
    </font>
    <font>
      <b/>
      <sz val="11"/>
      <color theme="1"/>
      <name val="ＭＳ Ｐゴシック"/>
      <family val="3"/>
      <charset val="128"/>
    </font>
    <font>
      <b/>
      <sz val="11"/>
      <name val="ＭＳ Ｐゴシック"/>
      <family val="3"/>
      <charset val="128"/>
      <scheme val="minor"/>
    </font>
    <font>
      <b/>
      <sz val="11"/>
      <color indexed="8"/>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b/>
      <sz val="12"/>
      <name val="ＭＳ Ｐゴシック"/>
      <family val="3"/>
      <charset val="128"/>
    </font>
    <font>
      <b/>
      <sz val="11"/>
      <color indexed="10"/>
      <name val="ＭＳ Ｐゴシック"/>
      <family val="3"/>
      <charset val="128"/>
      <scheme val="minor"/>
    </font>
    <font>
      <sz val="11"/>
      <color theme="1"/>
      <name val="ＭＳ Ｐゴシック"/>
      <family val="3"/>
      <charset val="128"/>
    </font>
    <font>
      <b/>
      <sz val="11"/>
      <name val="MS PGothic"/>
      <family val="3"/>
      <charset val="128"/>
    </font>
    <font>
      <b/>
      <sz val="11"/>
      <color rgb="FF000000"/>
      <name val="MS PGothic"/>
      <family val="3"/>
      <charset val="128"/>
    </font>
    <font>
      <b/>
      <sz val="11"/>
      <color rgb="FFFF0000"/>
      <name val="MS PGothic"/>
      <family val="3"/>
      <charset val="128"/>
    </font>
    <font>
      <sz val="6"/>
      <name val="ＭＳ Ｐゴシック"/>
      <family val="3"/>
      <charset val="128"/>
      <scheme val="minor"/>
    </font>
    <font>
      <b/>
      <sz val="18"/>
      <color rgb="FFFF0000"/>
      <name val="ＭＳ Ｐゴシック"/>
      <family val="3"/>
      <charset val="128"/>
    </font>
    <font>
      <b/>
      <sz val="14"/>
      <color rgb="FFFF0000"/>
      <name val="ＭＳ Ｐゴシック"/>
      <family val="3"/>
      <charset val="128"/>
    </font>
    <font>
      <sz val="14"/>
      <name val="ＭＳ Ｐゴシック"/>
      <family val="3"/>
      <charset val="128"/>
    </font>
    <font>
      <sz val="11"/>
      <color theme="1"/>
      <name val="ＭＳ Ｐゴシック"/>
      <family val="2"/>
      <charset val="128"/>
    </font>
    <font>
      <u/>
      <sz val="11"/>
      <color theme="10"/>
      <name val="ＭＳ Ｐゴシック"/>
      <family val="3"/>
      <charset val="128"/>
    </font>
    <font>
      <b/>
      <sz val="9"/>
      <color indexed="8"/>
      <name val="ＭＳ Ｐゴシック"/>
      <family val="3"/>
      <charset val="128"/>
      <scheme val="minor"/>
    </font>
    <font>
      <b/>
      <i/>
      <sz val="11"/>
      <color theme="1"/>
      <name val="ＭＳ Ｐゴシック"/>
      <family val="3"/>
      <charset val="128"/>
      <scheme val="minor"/>
    </font>
    <font>
      <b/>
      <i/>
      <sz val="11"/>
      <color indexed="8"/>
      <name val="ＭＳ Ｐゴシック"/>
      <family val="3"/>
      <charset val="128"/>
      <scheme val="minor"/>
    </font>
    <font>
      <b/>
      <i/>
      <sz val="11"/>
      <name val="ＭＳ Ｐゴシック"/>
      <family val="3"/>
      <charset val="128"/>
      <scheme val="minor"/>
    </font>
    <font>
      <sz val="6"/>
      <name val="ＭＳ Ｐゴシック"/>
      <family val="2"/>
      <charset val="128"/>
      <scheme val="minor"/>
    </font>
    <font>
      <b/>
      <u/>
      <sz val="11"/>
      <color theme="10"/>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u/>
      <sz val="12"/>
      <name val="ＭＳ Ｐゴシック"/>
      <family val="3"/>
      <charset val="128"/>
      <scheme val="minor"/>
    </font>
    <font>
      <b/>
      <sz val="12"/>
      <color theme="1"/>
      <name val="ＭＳ Ｐゴシック"/>
      <family val="3"/>
      <charset val="128"/>
      <scheme val="minor"/>
    </font>
    <font>
      <sz val="11"/>
      <color indexed="10"/>
      <name val="ＭＳ Ｐゴシック"/>
      <family val="3"/>
      <charset val="128"/>
    </font>
    <font>
      <b/>
      <sz val="10"/>
      <color indexed="8"/>
      <name val="ＭＳ Ｐゴシック"/>
      <family val="3"/>
      <charset val="128"/>
      <scheme val="minor"/>
    </font>
    <font>
      <b/>
      <sz val="12"/>
      <name val="MS PGothic"/>
      <family val="3"/>
      <charset val="128"/>
    </font>
    <font>
      <b/>
      <sz val="12"/>
      <color rgb="FF000000"/>
      <name val="MS PGothic"/>
      <family val="3"/>
      <charset val="128"/>
    </font>
    <font>
      <b/>
      <sz val="11"/>
      <color rgb="FF000000"/>
      <name val="ＭＳ Ｐゴシック"/>
      <family val="3"/>
      <charset val="128"/>
      <scheme val="minor"/>
    </font>
    <font>
      <b/>
      <sz val="20"/>
      <name val="ＭＳ Ｐゴシック"/>
      <family val="3"/>
      <charset val="128"/>
    </font>
    <font>
      <b/>
      <u/>
      <sz val="14"/>
      <color rgb="FFFF0000"/>
      <name val="ＭＳ Ｐゴシック"/>
      <family val="3"/>
      <charset val="128"/>
    </font>
    <font>
      <b/>
      <sz val="22"/>
      <color theme="1"/>
      <name val="ＭＳ Ｐゴシック"/>
      <family val="3"/>
      <charset val="128"/>
    </font>
    <font>
      <b/>
      <sz val="20"/>
      <color theme="1"/>
      <name val="ＭＳ Ｐゴシック"/>
      <family val="3"/>
      <charset val="128"/>
    </font>
    <font>
      <b/>
      <sz val="11"/>
      <color rgb="FF00CC00"/>
      <name val="ＭＳ Ｐゴシック"/>
      <family val="3"/>
      <charset val="128"/>
    </font>
  </fonts>
  <fills count="3">
    <fill>
      <patternFill patternType="none"/>
    </fill>
    <fill>
      <patternFill patternType="gray125"/>
    </fill>
    <fill>
      <patternFill patternType="solid">
        <fgColor theme="0"/>
        <bgColor indexed="64"/>
      </patternFill>
    </fill>
  </fills>
  <borders count="75">
    <border>
      <left/>
      <right/>
      <top/>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medium">
        <color indexed="64"/>
      </right>
      <top/>
      <bottom/>
      <diagonal/>
    </border>
    <border>
      <left/>
      <right/>
      <top/>
      <bottom style="medium">
        <color indexed="64"/>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double">
        <color indexed="64"/>
      </top>
      <bottom/>
      <diagonal/>
    </border>
    <border>
      <left/>
      <right style="medium">
        <color indexed="64"/>
      </right>
      <top style="double">
        <color indexed="64"/>
      </top>
      <bottom/>
      <diagonal/>
    </border>
    <border>
      <left/>
      <right style="hair">
        <color indexed="64"/>
      </right>
      <top style="medium">
        <color indexed="64"/>
      </top>
      <bottom/>
      <diagonal/>
    </border>
    <border>
      <left/>
      <right style="hair">
        <color indexed="64"/>
      </right>
      <top/>
      <bottom/>
      <diagonal/>
    </border>
    <border>
      <left/>
      <right style="hair">
        <color indexed="64"/>
      </right>
      <top style="double">
        <color indexed="64"/>
      </top>
      <bottom/>
      <diagonal/>
    </border>
    <border>
      <left style="dashed">
        <color indexed="64"/>
      </left>
      <right/>
      <top/>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dashed">
        <color indexed="64"/>
      </top>
      <bottom/>
      <diagonal/>
    </border>
    <border>
      <left style="dashed">
        <color indexed="64"/>
      </left>
      <right style="medium">
        <color indexed="64"/>
      </right>
      <top style="dashed">
        <color indexed="64"/>
      </top>
      <bottom style="double">
        <color indexed="64"/>
      </bottom>
      <diagonal/>
    </border>
    <border>
      <left style="medium">
        <color indexed="64"/>
      </left>
      <right style="dashed">
        <color indexed="64"/>
      </right>
      <top style="double">
        <color indexed="64"/>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bottom style="dashed">
        <color indexed="64"/>
      </bottom>
      <diagonal/>
    </border>
    <border>
      <left style="medium">
        <color indexed="64"/>
      </left>
      <right style="dashed">
        <color indexed="64"/>
      </right>
      <top style="dashed">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hair">
        <color indexed="64"/>
      </right>
      <top/>
      <bottom style="double">
        <color indexed="64"/>
      </bottom>
      <diagonal/>
    </border>
    <border>
      <left style="hair">
        <color indexed="64"/>
      </left>
      <right/>
      <top/>
      <bottom/>
      <diagonal/>
    </border>
    <border>
      <left style="hair">
        <color indexed="64"/>
      </left>
      <right/>
      <top/>
      <bottom style="double">
        <color indexed="64"/>
      </bottom>
      <diagonal/>
    </border>
    <border>
      <left style="dashed">
        <color indexed="64"/>
      </left>
      <right style="medium">
        <color indexed="64"/>
      </right>
      <top style="double">
        <color indexed="64"/>
      </top>
      <bottom style="dashed">
        <color indexed="64"/>
      </bottom>
      <diagonal/>
    </border>
    <border>
      <left style="dashed">
        <color indexed="64"/>
      </left>
      <right style="medium">
        <color indexed="64"/>
      </right>
      <top style="dashed">
        <color indexed="64"/>
      </top>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medium">
        <color indexed="64"/>
      </bottom>
      <diagonal/>
    </border>
    <border>
      <left/>
      <right style="dotted">
        <color indexed="64"/>
      </right>
      <top/>
      <bottom/>
      <diagonal/>
    </border>
    <border>
      <left/>
      <right style="medium">
        <color indexed="64"/>
      </right>
      <top/>
      <bottom style="medium">
        <color theme="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dashed">
        <color indexed="64"/>
      </right>
      <top/>
      <bottom style="dashed">
        <color indexed="64"/>
      </bottom>
      <diagonal/>
    </border>
    <border>
      <left style="dashed">
        <color indexed="64"/>
      </left>
      <right/>
      <top/>
      <bottom style="dashed">
        <color indexed="64"/>
      </bottom>
      <diagonal/>
    </border>
    <border>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ouble">
        <color indexed="64"/>
      </bottom>
      <diagonal/>
    </border>
    <border>
      <left style="dashed">
        <color indexed="64"/>
      </left>
      <right/>
      <top style="dashed">
        <color indexed="64"/>
      </top>
      <bottom style="double">
        <color indexed="64"/>
      </bottom>
      <diagonal/>
    </border>
    <border>
      <left style="medium">
        <color indexed="64"/>
      </left>
      <right/>
      <top/>
      <bottom style="double">
        <color indexed="64"/>
      </bottom>
      <diagonal/>
    </border>
    <border>
      <left style="medium">
        <color indexed="64"/>
      </left>
      <right style="dashed">
        <color indexed="64"/>
      </right>
      <top style="dashed">
        <color indexed="64"/>
      </top>
      <bottom style="thin">
        <color indexed="64"/>
      </bottom>
      <diagonal/>
    </border>
    <border>
      <left style="dashed">
        <color indexed="64"/>
      </left>
      <right style="medium">
        <color indexed="64"/>
      </right>
      <top style="dashed">
        <color indexed="64"/>
      </top>
      <bottom style="thin">
        <color indexed="64"/>
      </bottom>
      <diagonal/>
    </border>
    <border>
      <left style="medium">
        <color indexed="64"/>
      </left>
      <right/>
      <top style="double">
        <color indexed="64"/>
      </top>
      <bottom/>
      <diagonal/>
    </border>
    <border>
      <left style="hair">
        <color indexed="64"/>
      </left>
      <right/>
      <top style="double">
        <color indexed="64"/>
      </top>
      <bottom/>
      <diagonal/>
    </border>
    <border diagonalDown="1">
      <left style="medium">
        <color indexed="64"/>
      </left>
      <right/>
      <top style="medium">
        <color indexed="64"/>
      </top>
      <bottom/>
      <diagonal style="medium">
        <color indexed="64"/>
      </diagonal>
    </border>
    <border diagonalDown="1">
      <left/>
      <right style="medium">
        <color indexed="64"/>
      </right>
      <top style="medium">
        <color indexed="64"/>
      </top>
      <bottom/>
      <diagonal style="medium">
        <color indexed="64"/>
      </diagonal>
    </border>
    <border diagonalDown="1">
      <left style="medium">
        <color indexed="64"/>
      </left>
      <right/>
      <top/>
      <bottom/>
      <diagonal style="medium">
        <color indexed="64"/>
      </diagonal>
    </border>
    <border diagonalDown="1">
      <left/>
      <right style="medium">
        <color indexed="64"/>
      </right>
      <top/>
      <bottom/>
      <diagonal style="medium">
        <color indexed="64"/>
      </diagonal>
    </border>
    <border diagonalDown="1">
      <left style="medium">
        <color indexed="64"/>
      </left>
      <right/>
      <top/>
      <bottom style="medium">
        <color indexed="64"/>
      </bottom>
      <diagonal style="medium">
        <color indexed="64"/>
      </diagonal>
    </border>
    <border diagonalDown="1">
      <left/>
      <right style="medium">
        <color indexed="64"/>
      </right>
      <top/>
      <bottom style="medium">
        <color indexed="64"/>
      </bottom>
      <diagonal style="medium">
        <color indexed="64"/>
      </diagonal>
    </border>
    <border>
      <left/>
      <right style="dashed">
        <color indexed="64"/>
      </right>
      <top style="dashed">
        <color indexed="64"/>
      </top>
      <bottom style="medium">
        <color indexed="64"/>
      </bottom>
      <diagonal/>
    </border>
    <border>
      <left/>
      <right/>
      <top style="medium">
        <color rgb="FFFF0000"/>
      </top>
      <bottom/>
      <diagonal/>
    </border>
    <border>
      <left style="thin">
        <color indexed="64"/>
      </left>
      <right/>
      <top style="medium">
        <color rgb="FFFF0000"/>
      </top>
      <bottom/>
      <diagonal/>
    </border>
    <border>
      <left style="medium">
        <color rgb="FFFF0000"/>
      </left>
      <right/>
      <top/>
      <bottom/>
      <diagonal/>
    </border>
    <border>
      <left/>
      <right/>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style="medium">
        <color rgb="FFFF0000"/>
      </right>
      <top/>
      <bottom/>
      <diagonal/>
    </border>
    <border>
      <left style="medium">
        <color rgb="FFFF0000"/>
      </left>
      <right/>
      <top/>
      <bottom style="thin">
        <color indexed="64"/>
      </bottom>
      <diagonal/>
    </border>
  </borders>
  <cellStyleXfs count="36">
    <xf numFmtId="0" fontId="0" fillId="0" borderId="0">
      <alignment vertical="center"/>
    </xf>
    <xf numFmtId="0" fontId="8" fillId="0" borderId="0">
      <alignment vertical="center"/>
    </xf>
    <xf numFmtId="6" fontId="12" fillId="0" borderId="0" applyFont="0" applyFill="0" applyBorder="0" applyAlignment="0" applyProtection="0">
      <alignment vertical="center"/>
    </xf>
    <xf numFmtId="0" fontId="16" fillId="0" borderId="0">
      <alignment vertical="center"/>
    </xf>
    <xf numFmtId="0" fontId="12" fillId="0" borderId="0">
      <alignment vertical="center"/>
    </xf>
    <xf numFmtId="0" fontId="12" fillId="0" borderId="0" applyProtection="0">
      <alignment vertical="center"/>
    </xf>
    <xf numFmtId="0" fontId="12" fillId="0" borderId="0" applyProtection="0">
      <alignment vertical="center"/>
    </xf>
    <xf numFmtId="0" fontId="1" fillId="0" borderId="0">
      <alignment vertical="center"/>
    </xf>
    <xf numFmtId="0" fontId="2" fillId="0" borderId="0">
      <alignment vertical="center"/>
    </xf>
    <xf numFmtId="0" fontId="2" fillId="0" borderId="0" applyProtection="0">
      <alignment vertical="center"/>
    </xf>
    <xf numFmtId="0" fontId="2" fillId="0" borderId="0">
      <alignment vertical="center"/>
    </xf>
    <xf numFmtId="0" fontId="12" fillId="0" borderId="0" applyProtection="0">
      <alignment vertical="center"/>
    </xf>
    <xf numFmtId="0" fontId="12" fillId="0" borderId="0" applyProtection="0">
      <alignment vertical="center"/>
    </xf>
    <xf numFmtId="0" fontId="12" fillId="0" borderId="0" applyProtection="0"/>
    <xf numFmtId="0" fontId="12" fillId="0" borderId="0">
      <alignment vertical="center"/>
    </xf>
    <xf numFmtId="0" fontId="2" fillId="0" borderId="0">
      <alignment vertical="center"/>
    </xf>
    <xf numFmtId="0" fontId="12" fillId="0" borderId="0">
      <alignment vertical="center"/>
    </xf>
    <xf numFmtId="0" fontId="1" fillId="0" borderId="0" applyProtection="0">
      <alignment vertical="center"/>
    </xf>
    <xf numFmtId="0" fontId="1" fillId="0" borderId="0" applyProtection="0">
      <alignment vertical="center"/>
    </xf>
    <xf numFmtId="0" fontId="12" fillId="0" borderId="0" applyProtection="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25" fillId="0" borderId="0">
      <alignment vertical="center"/>
    </xf>
    <xf numFmtId="6" fontId="1" fillId="0" borderId="0" applyFont="0" applyFill="0" applyBorder="0" applyAlignment="0" applyProtection="0">
      <alignment vertical="center"/>
    </xf>
    <xf numFmtId="0" fontId="33" fillId="0" borderId="0">
      <alignment vertical="center"/>
    </xf>
    <xf numFmtId="0" fontId="1" fillId="0" borderId="0">
      <alignment vertical="center"/>
    </xf>
    <xf numFmtId="0" fontId="1" fillId="0" borderId="0" applyProtection="0">
      <alignment vertical="center"/>
    </xf>
    <xf numFmtId="0" fontId="34" fillId="0" borderId="0" applyNumberFormat="0" applyFill="0" applyBorder="0" applyAlignment="0" applyProtection="0">
      <alignment vertical="center"/>
    </xf>
    <xf numFmtId="0" fontId="1" fillId="0" borderId="0">
      <alignment vertical="center"/>
    </xf>
    <xf numFmtId="0" fontId="12" fillId="0" borderId="0">
      <alignment vertical="center"/>
    </xf>
    <xf numFmtId="0" fontId="1" fillId="0" borderId="0" applyProtection="0">
      <alignment vertical="center"/>
    </xf>
  </cellStyleXfs>
  <cellXfs count="472">
    <xf numFmtId="0" fontId="0" fillId="0" borderId="0" xfId="0">
      <alignment vertical="center"/>
    </xf>
    <xf numFmtId="0" fontId="7" fillId="0" borderId="0" xfId="11" applyFont="1">
      <alignment vertical="center"/>
    </xf>
    <xf numFmtId="0" fontId="3" fillId="0" borderId="0" xfId="0" applyFont="1">
      <alignment vertical="center"/>
    </xf>
    <xf numFmtId="0" fontId="11" fillId="0" borderId="0" xfId="0" applyFont="1">
      <alignment vertical="center"/>
    </xf>
    <xf numFmtId="0" fontId="11" fillId="0" borderId="6" xfId="0" applyFont="1" applyBorder="1">
      <alignment vertical="center"/>
    </xf>
    <xf numFmtId="0" fontId="3" fillId="0" borderId="7" xfId="0" applyFont="1" applyBorder="1">
      <alignment vertical="center"/>
    </xf>
    <xf numFmtId="0" fontId="3" fillId="0" borderId="4"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12" fillId="0" borderId="0" xfId="14">
      <alignment vertical="center"/>
    </xf>
    <xf numFmtId="0" fontId="3" fillId="0" borderId="21" xfId="14" applyFont="1" applyBorder="1">
      <alignment vertical="center"/>
    </xf>
    <xf numFmtId="0" fontId="3" fillId="0" borderId="11" xfId="14" applyFont="1" applyBorder="1">
      <alignment vertical="center"/>
    </xf>
    <xf numFmtId="0" fontId="12" fillId="0" borderId="12" xfId="14" applyBorder="1">
      <alignment vertical="center"/>
    </xf>
    <xf numFmtId="0" fontId="7" fillId="0" borderId="0" xfId="12" applyFont="1">
      <alignment vertical="center"/>
    </xf>
    <xf numFmtId="0" fontId="3" fillId="0" borderId="0" xfId="0" applyFont="1" applyAlignment="1"/>
    <xf numFmtId="176" fontId="7" fillId="0" borderId="0" xfId="12" applyNumberFormat="1" applyFont="1">
      <alignment vertical="center"/>
    </xf>
    <xf numFmtId="0" fontId="3" fillId="0" borderId="0" xfId="12" applyFont="1">
      <alignment vertical="center"/>
    </xf>
    <xf numFmtId="0" fontId="7" fillId="0" borderId="0" xfId="12" applyFont="1" applyAlignment="1">
      <alignment horizontal="right" vertical="center"/>
    </xf>
    <xf numFmtId="0" fontId="3" fillId="0" borderId="0" xfId="0" applyFont="1" applyAlignment="1">
      <alignment horizontal="right"/>
    </xf>
    <xf numFmtId="0" fontId="18" fillId="0" borderId="0" xfId="12" applyFont="1">
      <alignment vertical="center"/>
    </xf>
    <xf numFmtId="0" fontId="3" fillId="0" borderId="0" xfId="12" applyFont="1" applyAlignment="1">
      <alignment horizontal="right" vertical="center"/>
    </xf>
    <xf numFmtId="0" fontId="6" fillId="0" borderId="0" xfId="12" applyFont="1">
      <alignment vertical="center"/>
    </xf>
    <xf numFmtId="0" fontId="6" fillId="0" borderId="0" xfId="12" applyFont="1" applyAlignment="1">
      <alignment horizontal="left" vertical="center"/>
    </xf>
    <xf numFmtId="0" fontId="17" fillId="0" borderId="0" xfId="12" applyFont="1">
      <alignment vertical="center"/>
    </xf>
    <xf numFmtId="0" fontId="7" fillId="0" borderId="0" xfId="12" applyFont="1" applyAlignment="1">
      <alignment horizontal="left" vertical="center"/>
    </xf>
    <xf numFmtId="0" fontId="18" fillId="0" borderId="0" xfId="12" applyFont="1" applyAlignment="1">
      <alignment horizontal="right" vertical="center"/>
    </xf>
    <xf numFmtId="0" fontId="3" fillId="0" borderId="0" xfId="17" applyFont="1">
      <alignment vertical="center"/>
    </xf>
    <xf numFmtId="0" fontId="7" fillId="2" borderId="0" xfId="12" applyFont="1" applyFill="1">
      <alignment vertical="center"/>
    </xf>
    <xf numFmtId="0" fontId="18" fillId="2" borderId="0" xfId="12" applyFont="1" applyFill="1">
      <alignment vertical="center"/>
    </xf>
    <xf numFmtId="0" fontId="3" fillId="0" borderId="0" xfId="12" applyFont="1" applyAlignment="1">
      <alignment horizontal="left" vertical="center" shrinkToFit="1"/>
    </xf>
    <xf numFmtId="0" fontId="7" fillId="0" borderId="0" xfId="17" applyFont="1" applyAlignment="1"/>
    <xf numFmtId="0" fontId="17" fillId="0" borderId="0" xfId="17" applyFont="1">
      <alignment vertical="center"/>
    </xf>
    <xf numFmtId="0" fontId="17" fillId="0" borderId="0" xfId="12" applyFont="1" applyAlignment="1">
      <alignment horizontal="left" vertical="center" shrinkToFit="1"/>
    </xf>
    <xf numFmtId="0" fontId="17" fillId="0" borderId="0" xfId="12" applyFont="1" applyAlignment="1">
      <alignment horizontal="left" vertical="center"/>
    </xf>
    <xf numFmtId="0" fontId="3" fillId="0" borderId="0" xfId="17" applyFont="1" applyAlignment="1"/>
    <xf numFmtId="0" fontId="18" fillId="0" borderId="0" xfId="0" applyFont="1">
      <alignment vertical="center"/>
    </xf>
    <xf numFmtId="10" fontId="7" fillId="0" borderId="0" xfId="12" applyNumberFormat="1" applyFont="1">
      <alignment vertical="center"/>
    </xf>
    <xf numFmtId="0" fontId="7" fillId="0" borderId="0" xfId="15" applyFont="1">
      <alignment vertical="center"/>
    </xf>
    <xf numFmtId="0" fontId="7" fillId="0" borderId="0" xfId="17" applyFont="1">
      <alignment vertical="center"/>
    </xf>
    <xf numFmtId="0" fontId="7" fillId="0" borderId="0" xfId="0" applyFont="1" applyAlignment="1"/>
    <xf numFmtId="0" fontId="17" fillId="0" borderId="0" xfId="15" applyFont="1">
      <alignment vertical="center"/>
    </xf>
    <xf numFmtId="0" fontId="17" fillId="0" borderId="0" xfId="0" applyFont="1" applyAlignment="1"/>
    <xf numFmtId="0" fontId="7" fillId="0" borderId="0" xfId="19" applyFont="1">
      <alignment vertical="center"/>
    </xf>
    <xf numFmtId="0" fontId="19" fillId="0" borderId="0" xfId="12" applyFont="1">
      <alignment vertical="center"/>
    </xf>
    <xf numFmtId="0" fontId="19" fillId="0" borderId="0" xfId="0" applyFont="1" applyAlignment="1"/>
    <xf numFmtId="0" fontId="19" fillId="0" borderId="0" xfId="12" applyFont="1" applyAlignment="1">
      <alignment horizontal="left" vertical="center"/>
    </xf>
    <xf numFmtId="0" fontId="19" fillId="0" borderId="0" xfId="12" applyFont="1" applyAlignment="1">
      <alignment horizontal="right" vertical="center"/>
    </xf>
    <xf numFmtId="0" fontId="19" fillId="0" borderId="0" xfId="17" applyFont="1">
      <alignment vertical="center"/>
    </xf>
    <xf numFmtId="0" fontId="19" fillId="0" borderId="0" xfId="0" applyFont="1">
      <alignment vertical="center"/>
    </xf>
    <xf numFmtId="0" fontId="21" fillId="0" borderId="0" xfId="12" applyFont="1">
      <alignment vertical="center"/>
    </xf>
    <xf numFmtId="0" fontId="21" fillId="0" borderId="0" xfId="0" applyFont="1">
      <alignment vertical="center"/>
    </xf>
    <xf numFmtId="0" fontId="22" fillId="0" borderId="0" xfId="0" applyFont="1">
      <alignment vertical="center"/>
    </xf>
    <xf numFmtId="0" fontId="24" fillId="0" borderId="0" xfId="12" applyFont="1">
      <alignment vertical="center"/>
    </xf>
    <xf numFmtId="0" fontId="20" fillId="0" borderId="0" xfId="12" applyFont="1">
      <alignment vertical="center"/>
    </xf>
    <xf numFmtId="0" fontId="20" fillId="0" borderId="0" xfId="0" applyFont="1" applyAlignment="1">
      <alignment horizontal="right"/>
    </xf>
    <xf numFmtId="0" fontId="20" fillId="0" borderId="0" xfId="0" applyFont="1" applyAlignment="1"/>
    <xf numFmtId="0" fontId="20" fillId="0" borderId="0" xfId="0" applyFont="1">
      <alignment vertical="center"/>
    </xf>
    <xf numFmtId="0" fontId="3" fillId="0" borderId="0" xfId="20" applyFont="1"/>
    <xf numFmtId="0" fontId="6" fillId="0" borderId="0" xfId="17" applyFont="1">
      <alignment vertical="center"/>
    </xf>
    <xf numFmtId="0" fontId="3" fillId="2" borderId="0" xfId="12" applyFont="1" applyFill="1">
      <alignment vertical="center"/>
    </xf>
    <xf numFmtId="0" fontId="3" fillId="0" borderId="44" xfId="12" applyFont="1" applyBorder="1">
      <alignment vertical="center"/>
    </xf>
    <xf numFmtId="0" fontId="3" fillId="0" borderId="0" xfId="22" applyFont="1" applyAlignment="1">
      <alignment horizontal="right"/>
    </xf>
    <xf numFmtId="0" fontId="3" fillId="0" borderId="0" xfId="23" applyFont="1" applyAlignment="1"/>
    <xf numFmtId="0" fontId="7" fillId="0" borderId="0" xfId="22" applyFont="1" applyAlignment="1">
      <alignment horizontal="left"/>
    </xf>
    <xf numFmtId="0" fontId="3" fillId="2" borderId="0" xfId="18" applyFont="1" applyFill="1" applyAlignment="1">
      <alignment horizontal="left" vertical="center"/>
    </xf>
    <xf numFmtId="0" fontId="3" fillId="0" borderId="0" xfId="22" applyFont="1" applyAlignment="1">
      <alignment horizontal="left"/>
    </xf>
    <xf numFmtId="0" fontId="7" fillId="2" borderId="0" xfId="15" applyFont="1" applyFill="1">
      <alignment vertical="center"/>
    </xf>
    <xf numFmtId="0" fontId="7" fillId="2" borderId="0" xfId="18" applyFont="1" applyFill="1" applyAlignment="1">
      <alignment horizontal="left" vertical="center"/>
    </xf>
    <xf numFmtId="0" fontId="3" fillId="0" borderId="0" xfId="22" applyFont="1" applyAlignment="1">
      <alignment horizontal="left" vertical="center"/>
    </xf>
    <xf numFmtId="0" fontId="3" fillId="0" borderId="0" xfId="24" applyFont="1" applyAlignment="1">
      <alignment horizontal="left"/>
    </xf>
    <xf numFmtId="0" fontId="3" fillId="2" borderId="0" xfId="23" applyFont="1" applyFill="1">
      <alignment vertical="center"/>
    </xf>
    <xf numFmtId="0" fontId="17" fillId="0" borderId="0" xfId="22" applyFont="1" applyAlignment="1">
      <alignment horizontal="left"/>
    </xf>
    <xf numFmtId="0" fontId="3" fillId="2" borderId="0" xfId="25" applyFont="1" applyFill="1">
      <alignment vertical="center"/>
    </xf>
    <xf numFmtId="0" fontId="6" fillId="2" borderId="0" xfId="12" applyFont="1" applyFill="1">
      <alignment vertical="center"/>
    </xf>
    <xf numFmtId="0" fontId="13" fillId="2" borderId="0" xfId="24" applyFont="1" applyFill="1" applyAlignment="1">
      <alignment horizontal="left"/>
    </xf>
    <xf numFmtId="0" fontId="6" fillId="2" borderId="0" xfId="24" applyFont="1" applyFill="1" applyAlignment="1">
      <alignment horizontal="left"/>
    </xf>
    <xf numFmtId="0" fontId="6" fillId="2" borderId="0" xfId="18" applyFont="1" applyFill="1" applyAlignment="1">
      <alignment horizontal="left" vertical="center"/>
    </xf>
    <xf numFmtId="0" fontId="6" fillId="2" borderId="0" xfId="17" applyFont="1" applyFill="1">
      <alignment vertical="center"/>
    </xf>
    <xf numFmtId="0" fontId="7" fillId="0" borderId="1" xfId="14" applyFont="1" applyBorder="1">
      <alignment vertical="center"/>
    </xf>
    <xf numFmtId="0" fontId="7" fillId="0" borderId="4" xfId="14" applyFont="1" applyBorder="1">
      <alignment vertical="center"/>
    </xf>
    <xf numFmtId="0" fontId="7" fillId="0" borderId="11" xfId="14" applyFont="1" applyBorder="1">
      <alignment vertical="center"/>
    </xf>
    <xf numFmtId="0" fontId="7" fillId="0" borderId="12" xfId="14" applyFont="1" applyBorder="1">
      <alignment vertical="center"/>
    </xf>
    <xf numFmtId="0" fontId="3" fillId="0" borderId="1" xfId="14" applyFont="1" applyBorder="1">
      <alignment vertical="center"/>
    </xf>
    <xf numFmtId="0" fontId="3" fillId="0" borderId="4" xfId="14" applyFont="1" applyBorder="1">
      <alignment vertical="center"/>
    </xf>
    <xf numFmtId="0" fontId="3" fillId="0" borderId="12" xfId="14" applyFont="1" applyBorder="1">
      <alignment vertical="center"/>
    </xf>
    <xf numFmtId="0" fontId="18" fillId="0" borderId="1" xfId="14" applyFont="1" applyBorder="1">
      <alignment vertical="center"/>
    </xf>
    <xf numFmtId="0" fontId="18" fillId="0" borderId="4" xfId="14" applyFont="1" applyBorder="1">
      <alignment vertical="center"/>
    </xf>
    <xf numFmtId="0" fontId="18" fillId="0" borderId="12" xfId="14" applyFont="1" applyBorder="1">
      <alignment vertical="center"/>
    </xf>
    <xf numFmtId="0" fontId="25" fillId="0" borderId="0" xfId="14" applyFont="1">
      <alignment vertical="center"/>
    </xf>
    <xf numFmtId="0" fontId="18" fillId="0" borderId="11" xfId="14" applyFont="1" applyBorder="1">
      <alignment vertical="center"/>
    </xf>
    <xf numFmtId="0" fontId="25" fillId="0" borderId="45" xfId="14" applyFont="1" applyBorder="1">
      <alignment vertical="center"/>
    </xf>
    <xf numFmtId="0" fontId="17" fillId="0" borderId="11" xfId="14" applyFont="1" applyBorder="1">
      <alignment vertical="center"/>
    </xf>
    <xf numFmtId="0" fontId="17" fillId="0" borderId="12" xfId="14" applyFont="1" applyBorder="1">
      <alignment vertical="center"/>
    </xf>
    <xf numFmtId="0" fontId="25" fillId="0" borderId="12" xfId="14" applyFont="1" applyBorder="1">
      <alignment vertical="center"/>
    </xf>
    <xf numFmtId="0" fontId="7" fillId="0" borderId="0" xfId="0" applyFont="1" applyAlignment="1">
      <alignment horizontal="right" vertical="center"/>
    </xf>
    <xf numFmtId="0" fontId="7" fillId="0" borderId="0" xfId="0" applyFont="1" applyAlignment="1">
      <alignment horizontal="right"/>
    </xf>
    <xf numFmtId="0" fontId="18" fillId="2" borderId="0" xfId="17" applyFont="1" applyFill="1">
      <alignment vertical="center"/>
    </xf>
    <xf numFmtId="0" fontId="0" fillId="0" borderId="0" xfId="0" applyAlignment="1">
      <alignment horizontal="left" vertical="center"/>
    </xf>
    <xf numFmtId="10" fontId="7" fillId="0" borderId="0" xfId="12" applyNumberFormat="1" applyFont="1" applyAlignment="1">
      <alignment horizontal="center" vertical="center"/>
    </xf>
    <xf numFmtId="0" fontId="3" fillId="0" borderId="0" xfId="12" applyFont="1" applyAlignment="1">
      <alignment horizontal="center" vertical="center"/>
    </xf>
    <xf numFmtId="0" fontId="7" fillId="0" borderId="0" xfId="0" applyFont="1">
      <alignment vertical="center"/>
    </xf>
    <xf numFmtId="0" fontId="10" fillId="0" borderId="0" xfId="12" applyFont="1" applyAlignment="1">
      <alignment horizontal="left" vertical="center"/>
    </xf>
    <xf numFmtId="0" fontId="3" fillId="0" borderId="0" xfId="12" applyFont="1" applyAlignment="1">
      <alignment horizontal="left" vertical="center"/>
    </xf>
    <xf numFmtId="0" fontId="22" fillId="0" borderId="0" xfId="0" applyFont="1" applyAlignment="1">
      <alignment horizontal="center" vertical="center"/>
    </xf>
    <xf numFmtId="176" fontId="19" fillId="0" borderId="0" xfId="12" applyNumberFormat="1" applyFont="1">
      <alignment vertical="center"/>
    </xf>
    <xf numFmtId="0" fontId="20" fillId="0" borderId="0" xfId="12" applyFont="1" applyAlignment="1">
      <alignment horizontal="center" vertical="center"/>
    </xf>
    <xf numFmtId="0" fontId="19" fillId="2" borderId="0" xfId="12" applyFont="1" applyFill="1">
      <alignment vertical="center"/>
    </xf>
    <xf numFmtId="0" fontId="20" fillId="0" borderId="0" xfId="12" applyFont="1" applyAlignment="1">
      <alignment horizontal="left" vertical="center"/>
    </xf>
    <xf numFmtId="0" fontId="20" fillId="0" borderId="0" xfId="12" applyFont="1" applyAlignment="1">
      <alignment horizontal="right" vertical="center"/>
    </xf>
    <xf numFmtId="0" fontId="24" fillId="0" borderId="0" xfId="12" applyFont="1" applyAlignment="1">
      <alignment horizontal="left" vertical="center"/>
    </xf>
    <xf numFmtId="0" fontId="22" fillId="2" borderId="0" xfId="0" applyFont="1" applyFill="1" applyAlignment="1">
      <alignment horizontal="left" vertical="center"/>
    </xf>
    <xf numFmtId="0" fontId="19" fillId="0" borderId="0" xfId="0" applyFont="1" applyAlignment="1">
      <alignment horizontal="left" vertical="center"/>
    </xf>
    <xf numFmtId="0" fontId="24" fillId="0" borderId="0" xfId="0" applyFont="1" applyAlignment="1">
      <alignment horizontal="center" vertical="center"/>
    </xf>
    <xf numFmtId="0" fontId="22" fillId="0" borderId="0" xfId="0" applyFont="1" applyAlignment="1">
      <alignment horizontal="left" vertical="center"/>
    </xf>
    <xf numFmtId="0" fontId="19" fillId="0" borderId="0" xfId="0" applyFont="1" applyAlignment="1">
      <alignment horizontal="right" vertical="center"/>
    </xf>
    <xf numFmtId="0" fontId="19" fillId="2" borderId="0" xfId="0" applyFont="1" applyFill="1" applyAlignment="1">
      <alignment horizontal="left" vertical="center"/>
    </xf>
    <xf numFmtId="0" fontId="24" fillId="0" borderId="0" xfId="0" applyFont="1" applyAlignment="1">
      <alignment horizontal="left" vertical="center"/>
    </xf>
    <xf numFmtId="0" fontId="21" fillId="0" borderId="0" xfId="0" applyFont="1" applyAlignment="1">
      <alignment horizontal="left" vertical="center"/>
    </xf>
    <xf numFmtId="0" fontId="7" fillId="0" borderId="0" xfId="34" applyFont="1">
      <alignment vertical="center"/>
    </xf>
    <xf numFmtId="0" fontId="22" fillId="2" borderId="0" xfId="12" applyFont="1" applyFill="1">
      <alignment vertical="center"/>
    </xf>
    <xf numFmtId="0" fontId="19" fillId="0" borderId="0" xfId="0" applyFont="1" applyAlignment="1">
      <alignment horizontal="right"/>
    </xf>
    <xf numFmtId="0" fontId="22" fillId="0" borderId="0" xfId="12" applyFont="1">
      <alignment vertical="center"/>
    </xf>
    <xf numFmtId="0" fontId="12" fillId="0" borderId="0" xfId="5">
      <alignment vertical="center"/>
    </xf>
    <xf numFmtId="0" fontId="0" fillId="0" borderId="0" xfId="17" applyFont="1" applyAlignment="1"/>
    <xf numFmtId="0" fontId="20" fillId="0" borderId="0" xfId="17" applyFont="1">
      <alignment vertical="center"/>
    </xf>
    <xf numFmtId="0" fontId="1" fillId="0" borderId="0" xfId="17" applyAlignment="1"/>
    <xf numFmtId="0" fontId="3" fillId="0" borderId="0" xfId="5" applyFont="1">
      <alignment vertical="center"/>
    </xf>
    <xf numFmtId="0" fontId="7" fillId="0" borderId="0" xfId="5" applyFont="1" applyAlignment="1">
      <alignment horizontal="right"/>
    </xf>
    <xf numFmtId="0" fontId="3" fillId="0" borderId="0" xfId="5" applyFont="1" applyAlignment="1"/>
    <xf numFmtId="0" fontId="18" fillId="2" borderId="0" xfId="0" applyFont="1" applyFill="1" applyAlignment="1"/>
    <xf numFmtId="0" fontId="18" fillId="2" borderId="0" xfId="12" applyFont="1" applyFill="1" applyAlignment="1">
      <alignment horizontal="left" vertical="center"/>
    </xf>
    <xf numFmtId="0" fontId="18" fillId="2" borderId="0" xfId="12" applyFont="1" applyFill="1" applyAlignment="1">
      <alignment horizontal="right" vertical="center"/>
    </xf>
    <xf numFmtId="0" fontId="18" fillId="2" borderId="0" xfId="0" applyFont="1" applyFill="1" applyAlignment="1">
      <alignment horizontal="right"/>
    </xf>
    <xf numFmtId="0" fontId="20" fillId="2" borderId="0" xfId="17" applyFont="1" applyFill="1">
      <alignment vertical="center"/>
    </xf>
    <xf numFmtId="0" fontId="20" fillId="2" borderId="0" xfId="0" applyFont="1" applyFill="1" applyAlignment="1"/>
    <xf numFmtId="0" fontId="20" fillId="2" borderId="0" xfId="12" applyFont="1" applyFill="1" applyAlignment="1">
      <alignment horizontal="left" vertical="center"/>
    </xf>
    <xf numFmtId="0" fontId="20" fillId="2" borderId="0" xfId="12" applyFont="1" applyFill="1" applyAlignment="1">
      <alignment horizontal="right" vertical="center"/>
    </xf>
    <xf numFmtId="0" fontId="19" fillId="2" borderId="0" xfId="0" applyFont="1" applyFill="1" applyAlignment="1">
      <alignment horizontal="right"/>
    </xf>
    <xf numFmtId="0" fontId="22" fillId="2" borderId="0" xfId="17" applyFont="1" applyFill="1">
      <alignment vertical="center"/>
    </xf>
    <xf numFmtId="0" fontId="36" fillId="2" borderId="0" xfId="12" applyFont="1" applyFill="1">
      <alignment vertical="center"/>
    </xf>
    <xf numFmtId="0" fontId="37" fillId="0" borderId="0" xfId="17" applyFont="1">
      <alignment vertical="center"/>
    </xf>
    <xf numFmtId="0" fontId="38" fillId="0" borderId="0" xfId="12" applyFont="1">
      <alignment vertical="center"/>
    </xf>
    <xf numFmtId="0" fontId="37" fillId="0" borderId="0" xfId="0" applyFont="1" applyAlignment="1"/>
    <xf numFmtId="0" fontId="37" fillId="0" borderId="0" xfId="12" applyFont="1" applyAlignment="1">
      <alignment horizontal="left" vertical="center"/>
    </xf>
    <xf numFmtId="0" fontId="37" fillId="0" borderId="0" xfId="12" applyFont="1" applyAlignment="1">
      <alignment horizontal="right" vertical="center"/>
    </xf>
    <xf numFmtId="0" fontId="37" fillId="0" borderId="0" xfId="0" applyFont="1" applyAlignment="1">
      <alignment horizontal="right"/>
    </xf>
    <xf numFmtId="0" fontId="36" fillId="0" borderId="0" xfId="12" applyFont="1">
      <alignment vertical="center"/>
    </xf>
    <xf numFmtId="0" fontId="3" fillId="0" borderId="0" xfId="5" applyFont="1" applyAlignment="1">
      <alignment horizontal="right"/>
    </xf>
    <xf numFmtId="0" fontId="3" fillId="0" borderId="0" xfId="30" applyFont="1" applyAlignment="1"/>
    <xf numFmtId="0" fontId="3" fillId="0" borderId="0" xfId="30" applyFont="1" applyAlignment="1">
      <alignment horizontal="right"/>
    </xf>
    <xf numFmtId="0" fontId="20" fillId="0" borderId="0" xfId="5" applyFont="1" applyAlignment="1"/>
    <xf numFmtId="0" fontId="20" fillId="0" borderId="0" xfId="5" applyFont="1" applyAlignment="1">
      <alignment horizontal="right"/>
    </xf>
    <xf numFmtId="0" fontId="20" fillId="0" borderId="0" xfId="17" applyFont="1" applyAlignment="1"/>
    <xf numFmtId="0" fontId="18" fillId="2" borderId="0" xfId="0" applyFont="1" applyFill="1">
      <alignment vertical="center"/>
    </xf>
    <xf numFmtId="0" fontId="18" fillId="0" borderId="0" xfId="19" applyFont="1">
      <alignment vertical="center"/>
    </xf>
    <xf numFmtId="0" fontId="17" fillId="0" borderId="0" xfId="19" applyFont="1">
      <alignment vertical="center"/>
    </xf>
    <xf numFmtId="0" fontId="22" fillId="0" borderId="0" xfId="19" applyFont="1">
      <alignment vertical="center"/>
    </xf>
    <xf numFmtId="0" fontId="21" fillId="0" borderId="0" xfId="12" applyFont="1" applyAlignment="1">
      <alignment horizontal="left" vertical="center"/>
    </xf>
    <xf numFmtId="0" fontId="22" fillId="0" borderId="0" xfId="12" applyFont="1" applyAlignment="1">
      <alignment horizontal="right" vertical="center"/>
    </xf>
    <xf numFmtId="0" fontId="19" fillId="0" borderId="0" xfId="19" applyFont="1">
      <alignment vertical="center"/>
    </xf>
    <xf numFmtId="0" fontId="41" fillId="2" borderId="0" xfId="12" applyFont="1" applyFill="1">
      <alignment vertical="center"/>
    </xf>
    <xf numFmtId="0" fontId="41" fillId="0" borderId="0" xfId="12" applyFont="1">
      <alignment vertical="center"/>
    </xf>
    <xf numFmtId="0" fontId="41" fillId="0" borderId="0" xfId="0" applyFont="1" applyAlignment="1"/>
    <xf numFmtId="0" fontId="41" fillId="0" borderId="0" xfId="12" applyFont="1" applyAlignment="1">
      <alignment horizontal="left" vertical="center"/>
    </xf>
    <xf numFmtId="0" fontId="41" fillId="0" borderId="0" xfId="12" applyFont="1" applyAlignment="1">
      <alignment horizontal="right" vertical="center"/>
    </xf>
    <xf numFmtId="0" fontId="41" fillId="2" borderId="0" xfId="0" applyFont="1" applyFill="1">
      <alignment vertical="center"/>
    </xf>
    <xf numFmtId="0" fontId="41" fillId="0" borderId="0" xfId="0" applyFont="1">
      <alignment vertical="center"/>
    </xf>
    <xf numFmtId="0" fontId="42" fillId="0" borderId="0" xfId="12" applyFont="1">
      <alignment vertical="center"/>
    </xf>
    <xf numFmtId="0" fontId="41" fillId="2" borderId="0" xfId="0" applyFont="1" applyFill="1" applyAlignment="1">
      <alignment horizontal="left" vertical="center"/>
    </xf>
    <xf numFmtId="0" fontId="41" fillId="0" borderId="0" xfId="0" applyFont="1" applyAlignment="1">
      <alignment horizontal="center" vertical="center"/>
    </xf>
    <xf numFmtId="0" fontId="19" fillId="2" borderId="0" xfId="0" applyFont="1" applyFill="1" applyAlignment="1">
      <alignment horizontal="center" vertical="center"/>
    </xf>
    <xf numFmtId="0" fontId="22" fillId="2" borderId="0" xfId="0" applyFont="1" applyFill="1" applyAlignment="1">
      <alignment horizontal="center" vertical="center"/>
    </xf>
    <xf numFmtId="0" fontId="42" fillId="0" borderId="0" xfId="0" applyFont="1">
      <alignment vertical="center"/>
    </xf>
    <xf numFmtId="0" fontId="42" fillId="2" borderId="0" xfId="0" applyFont="1" applyFill="1">
      <alignment vertical="center"/>
    </xf>
    <xf numFmtId="0" fontId="44" fillId="0" borderId="0" xfId="0" applyFont="1">
      <alignment vertical="center"/>
    </xf>
    <xf numFmtId="0" fontId="22" fillId="0" borderId="0" xfId="5" applyFont="1" applyAlignment="1">
      <alignment horizontal="right"/>
    </xf>
    <xf numFmtId="10" fontId="19" fillId="0" borderId="0" xfId="12" applyNumberFormat="1" applyFont="1">
      <alignment vertical="center"/>
    </xf>
    <xf numFmtId="0" fontId="35" fillId="0" borderId="0" xfId="12" applyFont="1" applyAlignment="1">
      <alignment horizontal="left" vertical="center"/>
    </xf>
    <xf numFmtId="10" fontId="19" fillId="0" borderId="0" xfId="12" applyNumberFormat="1" applyFont="1" applyAlignment="1">
      <alignment horizontal="center" vertical="center"/>
    </xf>
    <xf numFmtId="0" fontId="22" fillId="0" borderId="0" xfId="17" applyFont="1">
      <alignment vertical="center"/>
    </xf>
    <xf numFmtId="0" fontId="24" fillId="0" borderId="0" xfId="19" applyFont="1">
      <alignment vertical="center"/>
    </xf>
    <xf numFmtId="0" fontId="20" fillId="0" borderId="0" xfId="20" applyFont="1"/>
    <xf numFmtId="0" fontId="22" fillId="2" borderId="0" xfId="0" applyFont="1" applyFill="1">
      <alignment vertical="center"/>
    </xf>
    <xf numFmtId="0" fontId="19" fillId="0" borderId="0" xfId="12" applyFont="1" applyAlignment="1">
      <alignment horizontal="center" vertical="center"/>
    </xf>
    <xf numFmtId="0" fontId="40" fillId="0" borderId="0" xfId="32" applyFont="1" applyAlignment="1" applyProtection="1">
      <alignment vertical="center"/>
    </xf>
    <xf numFmtId="0" fontId="21" fillId="0" borderId="0" xfId="0" applyFont="1" applyAlignment="1">
      <alignment horizontal="center" vertical="center"/>
    </xf>
    <xf numFmtId="0" fontId="22" fillId="2" borderId="0" xfId="19" applyFont="1" applyFill="1">
      <alignment vertical="center"/>
    </xf>
    <xf numFmtId="0" fontId="19" fillId="0" borderId="0" xfId="35" applyFont="1">
      <alignment vertical="center"/>
    </xf>
    <xf numFmtId="0" fontId="19" fillId="0" borderId="3" xfId="12" applyFont="1" applyBorder="1">
      <alignment vertical="center"/>
    </xf>
    <xf numFmtId="0" fontId="20" fillId="0" borderId="2" xfId="17" applyFont="1" applyBorder="1">
      <alignment vertical="center"/>
    </xf>
    <xf numFmtId="0" fontId="21" fillId="0" borderId="0" xfId="19" applyFont="1">
      <alignment vertical="center"/>
    </xf>
    <xf numFmtId="0" fontId="24" fillId="0" borderId="0" xfId="35" applyFont="1">
      <alignment vertical="center"/>
    </xf>
    <xf numFmtId="0" fontId="20" fillId="0" borderId="3" xfId="12" applyFont="1" applyBorder="1">
      <alignment vertical="center"/>
    </xf>
    <xf numFmtId="0" fontId="24" fillId="0" borderId="0" xfId="0" applyFont="1">
      <alignment vertical="center"/>
    </xf>
    <xf numFmtId="0" fontId="24" fillId="0" borderId="0" xfId="17" applyFont="1">
      <alignment vertical="center"/>
    </xf>
    <xf numFmtId="0" fontId="24" fillId="0" borderId="0" xfId="13" applyFont="1"/>
    <xf numFmtId="0" fontId="20" fillId="0" borderId="3" xfId="0" applyFont="1" applyBorder="1">
      <alignment vertical="center"/>
    </xf>
    <xf numFmtId="0" fontId="22" fillId="0" borderId="8" xfId="0" applyFont="1" applyBorder="1" applyAlignment="1">
      <alignment horizontal="center" vertical="center"/>
    </xf>
    <xf numFmtId="0" fontId="21" fillId="0" borderId="0" xfId="17" applyFont="1">
      <alignment vertical="center"/>
    </xf>
    <xf numFmtId="0" fontId="22" fillId="0" borderId="10" xfId="0" applyFont="1" applyBorder="1" applyAlignment="1">
      <alignment horizontal="center" vertical="center"/>
    </xf>
    <xf numFmtId="0" fontId="19" fillId="0" borderId="0" xfId="13" applyFont="1"/>
    <xf numFmtId="0" fontId="19" fillId="0" borderId="3" xfId="13" applyFont="1" applyBorder="1"/>
    <xf numFmtId="0" fontId="20" fillId="0" borderId="0" xfId="17" applyFont="1" applyAlignment="1">
      <alignment horizontal="right" vertical="center"/>
    </xf>
    <xf numFmtId="0" fontId="21" fillId="0" borderId="0" xfId="13" applyFont="1"/>
    <xf numFmtId="0" fontId="21" fillId="2" borderId="0" xfId="13" applyFont="1" applyFill="1"/>
    <xf numFmtId="0" fontId="19" fillId="2" borderId="0" xfId="35" applyFont="1" applyFill="1">
      <alignment vertical="center"/>
    </xf>
    <xf numFmtId="0" fontId="19" fillId="2" borderId="0" xfId="13" applyFont="1" applyFill="1"/>
    <xf numFmtId="0" fontId="20" fillId="2" borderId="0" xfId="12" applyFont="1" applyFill="1">
      <alignment vertical="center"/>
    </xf>
    <xf numFmtId="0" fontId="20" fillId="2" borderId="0" xfId="17" applyFont="1" applyFill="1" applyAlignment="1">
      <alignment horizontal="right" vertical="center"/>
    </xf>
    <xf numFmtId="0" fontId="20" fillId="2" borderId="0" xfId="0" applyFont="1" applyFill="1" applyAlignment="1">
      <alignment horizontal="right"/>
    </xf>
    <xf numFmtId="0" fontId="21" fillId="2" borderId="0" xfId="19" applyFont="1" applyFill="1">
      <alignment vertical="center"/>
    </xf>
    <xf numFmtId="177" fontId="19" fillId="2" borderId="0" xfId="12" applyNumberFormat="1" applyFont="1" applyFill="1" applyAlignment="1">
      <alignment horizontal="right" vertical="center"/>
    </xf>
    <xf numFmtId="0" fontId="21" fillId="2" borderId="0" xfId="12" applyFont="1" applyFill="1">
      <alignment vertical="center"/>
    </xf>
    <xf numFmtId="0" fontId="45" fillId="0" borderId="0" xfId="0" applyFont="1">
      <alignment vertical="center"/>
    </xf>
    <xf numFmtId="0" fontId="20" fillId="0" borderId="0" xfId="0" applyFont="1" applyAlignment="1">
      <alignment horizontal="left"/>
    </xf>
    <xf numFmtId="0" fontId="46" fillId="0" borderId="0" xfId="0" applyFont="1">
      <alignment vertical="center"/>
    </xf>
    <xf numFmtId="0" fontId="22" fillId="2" borderId="0" xfId="33" applyFont="1" applyFill="1">
      <alignment vertical="center"/>
    </xf>
    <xf numFmtId="0" fontId="22" fillId="0" borderId="0" xfId="0" applyFont="1" applyAlignment="1">
      <alignment horizontal="right" vertical="center"/>
    </xf>
    <xf numFmtId="0" fontId="22" fillId="0" borderId="0" xfId="33" applyFont="1">
      <alignment vertical="center"/>
    </xf>
    <xf numFmtId="0" fontId="44" fillId="0" borderId="0" xfId="33" applyFont="1" applyAlignment="1">
      <alignment horizontal="right" vertical="center"/>
    </xf>
    <xf numFmtId="0" fontId="19" fillId="2" borderId="0" xfId="33" applyFont="1" applyFill="1">
      <alignment vertical="center"/>
    </xf>
    <xf numFmtId="0" fontId="23" fillId="0" borderId="0" xfId="33" applyFont="1" applyAlignment="1">
      <alignment horizontal="right" vertical="center"/>
    </xf>
    <xf numFmtId="0" fontId="7" fillId="0" borderId="0" xfId="33" applyFont="1">
      <alignment vertical="center"/>
    </xf>
    <xf numFmtId="0" fontId="47" fillId="0" borderId="0" xfId="33" applyFont="1" applyAlignment="1">
      <alignment horizontal="right" vertical="center"/>
    </xf>
    <xf numFmtId="0" fontId="5" fillId="0" borderId="0" xfId="22" applyFont="1" applyAlignment="1">
      <alignment horizontal="right" vertical="center"/>
    </xf>
    <xf numFmtId="0" fontId="44" fillId="0" borderId="0" xfId="0" applyFont="1" applyAlignment="1">
      <alignment horizontal="right" vertical="center"/>
    </xf>
    <xf numFmtId="0" fontId="17" fillId="0" borderId="0" xfId="33" applyFont="1">
      <alignment vertical="center"/>
    </xf>
    <xf numFmtId="0" fontId="41" fillId="0" borderId="0" xfId="33" applyFont="1" applyAlignment="1">
      <alignment horizontal="right" vertical="center"/>
    </xf>
    <xf numFmtId="0" fontId="23" fillId="0" borderId="0" xfId="12" applyFont="1" applyAlignment="1">
      <alignment horizontal="right" vertical="center"/>
    </xf>
    <xf numFmtId="0" fontId="5" fillId="0" borderId="0" xfId="23" applyFont="1" applyAlignment="1">
      <alignment horizontal="right" vertical="center"/>
    </xf>
    <xf numFmtId="0" fontId="5" fillId="0" borderId="0" xfId="12" applyFont="1" applyAlignment="1">
      <alignment horizontal="right" vertical="center"/>
    </xf>
    <xf numFmtId="0" fontId="22" fillId="0" borderId="0" xfId="33" applyFont="1" applyAlignment="1">
      <alignment horizontal="left" vertical="center"/>
    </xf>
    <xf numFmtId="0" fontId="27" fillId="2" borderId="0" xfId="33" applyFont="1" applyFill="1">
      <alignment vertical="center"/>
    </xf>
    <xf numFmtId="0" fontId="27" fillId="0" borderId="0" xfId="33" applyFont="1" applyAlignment="1">
      <alignment horizontal="left" vertical="center"/>
    </xf>
    <xf numFmtId="0" fontId="48" fillId="0" borderId="0" xfId="33" applyFont="1" applyAlignment="1">
      <alignment horizontal="right" vertical="center"/>
    </xf>
    <xf numFmtId="0" fontId="27" fillId="0" borderId="0" xfId="33" applyFont="1">
      <alignment vertical="center"/>
    </xf>
    <xf numFmtId="0" fontId="5" fillId="0" borderId="0" xfId="24" applyFont="1" applyAlignment="1">
      <alignment horizontal="right" vertical="center"/>
    </xf>
    <xf numFmtId="0" fontId="21" fillId="2" borderId="0" xfId="33" applyFont="1" applyFill="1">
      <alignment vertical="center"/>
    </xf>
    <xf numFmtId="0" fontId="28" fillId="2" borderId="0" xfId="33" applyFont="1" applyFill="1">
      <alignment vertical="center"/>
    </xf>
    <xf numFmtId="0" fontId="26" fillId="2" borderId="0" xfId="33" applyFont="1" applyFill="1">
      <alignment vertical="center"/>
    </xf>
    <xf numFmtId="176" fontId="19" fillId="0" borderId="0" xfId="12" applyNumberFormat="1" applyFont="1" applyAlignment="1">
      <alignment horizontal="center" vertical="center"/>
    </xf>
    <xf numFmtId="0" fontId="26" fillId="0" borderId="0" xfId="0" applyFont="1">
      <alignment vertical="center"/>
    </xf>
    <xf numFmtId="0" fontId="20" fillId="0" borderId="0" xfId="23" applyFont="1" applyAlignment="1"/>
    <xf numFmtId="0" fontId="20" fillId="0" borderId="0" xfId="22" applyFont="1" applyAlignment="1">
      <alignment horizontal="right"/>
    </xf>
    <xf numFmtId="0" fontId="49" fillId="0" borderId="0" xfId="0" applyFont="1">
      <alignment vertical="center"/>
    </xf>
    <xf numFmtId="0" fontId="49" fillId="0" borderId="0" xfId="0" applyFont="1" applyAlignment="1">
      <alignment horizontal="left" vertical="center"/>
    </xf>
    <xf numFmtId="0" fontId="49" fillId="0" borderId="0" xfId="0" applyFont="1" applyAlignment="1">
      <alignment horizontal="right" vertical="center"/>
    </xf>
    <xf numFmtId="0" fontId="49" fillId="0" borderId="0" xfId="0" applyFont="1" applyAlignment="1">
      <alignment horizontal="right"/>
    </xf>
    <xf numFmtId="176" fontId="22" fillId="0" borderId="0" xfId="12" applyNumberFormat="1" applyFont="1" applyAlignment="1">
      <alignment horizontal="center" vertical="center"/>
    </xf>
    <xf numFmtId="49" fontId="19" fillId="0" borderId="0" xfId="12" applyNumberFormat="1" applyFont="1">
      <alignment vertical="center"/>
    </xf>
    <xf numFmtId="0" fontId="3" fillId="0" borderId="37" xfId="0" applyFont="1" applyBorder="1">
      <alignment vertical="center"/>
    </xf>
    <xf numFmtId="0" fontId="3" fillId="0" borderId="58" xfId="0" applyFont="1" applyBorder="1">
      <alignment vertical="center"/>
    </xf>
    <xf numFmtId="0" fontId="7" fillId="0" borderId="15" xfId="0" applyFont="1" applyBorder="1">
      <alignment vertical="center"/>
    </xf>
    <xf numFmtId="0" fontId="7" fillId="0" borderId="1" xfId="0" applyFont="1" applyBorder="1">
      <alignment vertical="center"/>
    </xf>
    <xf numFmtId="0" fontId="7" fillId="0" borderId="11" xfId="0" applyFont="1" applyBorder="1">
      <alignment vertical="center"/>
    </xf>
    <xf numFmtId="0" fontId="7" fillId="0" borderId="3" xfId="0" applyFont="1" applyBorder="1">
      <alignment vertical="center"/>
    </xf>
    <xf numFmtId="0" fontId="7" fillId="0" borderId="8" xfId="0" applyFont="1" applyBorder="1">
      <alignment vertical="center"/>
    </xf>
    <xf numFmtId="0" fontId="7" fillId="0" borderId="10" xfId="0" applyFont="1" applyBorder="1">
      <alignment vertical="center"/>
    </xf>
    <xf numFmtId="0" fontId="7" fillId="0" borderId="13" xfId="0" applyFont="1" applyBorder="1">
      <alignment vertical="center"/>
    </xf>
    <xf numFmtId="0" fontId="7" fillId="0" borderId="2" xfId="0" applyFont="1" applyBorder="1">
      <alignment vertical="center"/>
    </xf>
    <xf numFmtId="0" fontId="7" fillId="0" borderId="9" xfId="0" applyFont="1" applyBorder="1">
      <alignment vertical="center"/>
    </xf>
    <xf numFmtId="0" fontId="18" fillId="0" borderId="45" xfId="14" applyFont="1" applyBorder="1">
      <alignment vertical="center"/>
    </xf>
    <xf numFmtId="0" fontId="51" fillId="0" borderId="0" xfId="0" applyFont="1">
      <alignment vertical="center"/>
    </xf>
    <xf numFmtId="0" fontId="23" fillId="0" borderId="0" xfId="0" applyFont="1" applyAlignment="1">
      <alignment horizontal="center" vertical="center"/>
    </xf>
    <xf numFmtId="0" fontId="7" fillId="0" borderId="0" xfId="0" applyFont="1" applyAlignment="1">
      <alignment horizontal="center" vertical="center"/>
    </xf>
    <xf numFmtId="56" fontId="7" fillId="0" borderId="4" xfId="0" quotePrefix="1" applyNumberFormat="1" applyFont="1" applyBorder="1">
      <alignment vertical="center"/>
    </xf>
    <xf numFmtId="0" fontId="7" fillId="0" borderId="4" xfId="0" quotePrefix="1" applyFont="1" applyBorder="1">
      <alignment vertical="center"/>
    </xf>
    <xf numFmtId="0" fontId="7" fillId="0" borderId="12" xfId="0" quotePrefix="1" applyFont="1" applyBorder="1">
      <alignment vertical="center"/>
    </xf>
    <xf numFmtId="56" fontId="7" fillId="0" borderId="12" xfId="0" quotePrefix="1" applyNumberFormat="1" applyFont="1" applyBorder="1">
      <alignment vertical="center"/>
    </xf>
    <xf numFmtId="0" fontId="7" fillId="0" borderId="14" xfId="0" quotePrefix="1" applyFont="1" applyBorder="1">
      <alignment vertical="center"/>
    </xf>
    <xf numFmtId="0" fontId="22" fillId="0" borderId="0" xfId="0" quotePrefix="1" applyFont="1">
      <alignment vertical="center"/>
    </xf>
    <xf numFmtId="0" fontId="17" fillId="0" borderId="15" xfId="0" applyFont="1" applyBorder="1">
      <alignment vertical="center"/>
    </xf>
    <xf numFmtId="0" fontId="17" fillId="0" borderId="14" xfId="0" quotePrefix="1" applyFont="1" applyBorder="1">
      <alignment vertical="center"/>
    </xf>
    <xf numFmtId="0" fontId="17" fillId="0" borderId="14" xfId="0" applyFont="1" applyBorder="1">
      <alignment vertical="center"/>
    </xf>
    <xf numFmtId="0" fontId="17" fillId="0" borderId="1" xfId="0" applyFont="1" applyBorder="1">
      <alignment vertical="center"/>
    </xf>
    <xf numFmtId="0" fontId="17" fillId="0" borderId="4" xfId="0" quotePrefix="1" applyFont="1" applyBorder="1">
      <alignment vertical="center"/>
    </xf>
    <xf numFmtId="0" fontId="17" fillId="0" borderId="11" xfId="0" applyFont="1" applyBorder="1">
      <alignment vertical="center"/>
    </xf>
    <xf numFmtId="0" fontId="17" fillId="0" borderId="12" xfId="0" quotePrefix="1" applyFont="1" applyBorder="1">
      <alignment vertical="center"/>
    </xf>
    <xf numFmtId="56" fontId="17" fillId="0" borderId="4" xfId="0" quotePrefix="1" applyNumberFormat="1" applyFont="1" applyBorder="1">
      <alignment vertical="center"/>
    </xf>
    <xf numFmtId="0" fontId="7" fillId="0" borderId="0" xfId="0" quotePrefix="1" applyFont="1">
      <alignment vertical="center"/>
    </xf>
    <xf numFmtId="0" fontId="25" fillId="0" borderId="0" xfId="27">
      <alignment vertical="center"/>
    </xf>
    <xf numFmtId="0" fontId="7" fillId="0" borderId="68" xfId="0" applyFont="1" applyBorder="1">
      <alignment vertical="center"/>
    </xf>
    <xf numFmtId="0" fontId="7" fillId="0" borderId="67" xfId="0" applyFont="1" applyBorder="1">
      <alignment vertical="center"/>
    </xf>
    <xf numFmtId="0" fontId="17" fillId="0" borderId="69" xfId="0" applyFont="1" applyBorder="1">
      <alignment vertical="center"/>
    </xf>
    <xf numFmtId="0" fontId="7" fillId="0" borderId="66" xfId="0" applyFont="1" applyBorder="1">
      <alignment vertical="center"/>
    </xf>
    <xf numFmtId="0" fontId="7" fillId="0" borderId="69" xfId="0" applyFont="1" applyBorder="1">
      <alignment vertical="center"/>
    </xf>
    <xf numFmtId="0" fontId="7" fillId="0" borderId="70" xfId="0" applyFont="1" applyBorder="1">
      <alignment vertical="center"/>
    </xf>
    <xf numFmtId="0" fontId="7" fillId="0" borderId="71" xfId="0" applyFont="1" applyBorder="1">
      <alignment vertical="center"/>
    </xf>
    <xf numFmtId="0" fontId="7" fillId="0" borderId="72" xfId="0" applyFont="1" applyBorder="1">
      <alignment vertical="center"/>
    </xf>
    <xf numFmtId="0" fontId="7" fillId="0" borderId="73" xfId="0" applyFont="1" applyBorder="1">
      <alignment vertical="center"/>
    </xf>
    <xf numFmtId="0" fontId="7" fillId="0" borderId="74" xfId="0" applyFont="1" applyBorder="1">
      <alignment vertical="center"/>
    </xf>
    <xf numFmtId="0" fontId="7" fillId="0" borderId="0" xfId="14" applyFont="1">
      <alignment vertical="center"/>
    </xf>
    <xf numFmtId="0" fontId="54" fillId="0" borderId="15" xfId="0" applyFont="1" applyBorder="1">
      <alignment vertical="center"/>
    </xf>
    <xf numFmtId="0" fontId="54" fillId="0" borderId="14" xfId="0" quotePrefix="1" applyFont="1" applyBorder="1">
      <alignment vertical="center"/>
    </xf>
    <xf numFmtId="0" fontId="54" fillId="0" borderId="1" xfId="0" applyFont="1" applyBorder="1">
      <alignment vertical="center"/>
    </xf>
    <xf numFmtId="0" fontId="54" fillId="0" borderId="4" xfId="0" quotePrefix="1" applyFont="1" applyBorder="1">
      <alignment vertical="center"/>
    </xf>
    <xf numFmtId="0" fontId="54" fillId="0" borderId="12" xfId="0" quotePrefix="1" applyFont="1" applyBorder="1">
      <alignment vertical="center"/>
    </xf>
    <xf numFmtId="0" fontId="54" fillId="0" borderId="11" xfId="0" applyFont="1" applyBorder="1">
      <alignment vertical="center"/>
    </xf>
    <xf numFmtId="0" fontId="54" fillId="0" borderId="14" xfId="0" applyFont="1" applyBorder="1">
      <alignment vertical="center"/>
    </xf>
    <xf numFmtId="56" fontId="54" fillId="0" borderId="4" xfId="0" quotePrefix="1" applyNumberFormat="1" applyFont="1" applyBorder="1">
      <alignment vertical="center"/>
    </xf>
    <xf numFmtId="0" fontId="52" fillId="0" borderId="0" xfId="27" applyFont="1" applyAlignment="1">
      <alignment horizontal="center" vertical="center"/>
    </xf>
    <xf numFmtId="0" fontId="53" fillId="0" borderId="0" xfId="27" applyFont="1" applyAlignment="1">
      <alignment horizontal="center" vertical="center"/>
    </xf>
    <xf numFmtId="0" fontId="17" fillId="0" borderId="15" xfId="0" applyFont="1" applyBorder="1" applyAlignment="1">
      <alignment horizontal="center" vertical="center"/>
    </xf>
    <xf numFmtId="0" fontId="17" fillId="0" borderId="14" xfId="0" applyFont="1" applyBorder="1" applyAlignment="1">
      <alignment horizontal="center" vertical="center"/>
    </xf>
    <xf numFmtId="0" fontId="17" fillId="0" borderId="1" xfId="0" applyFont="1" applyBorder="1" applyAlignment="1">
      <alignment horizontal="center"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54" fillId="0" borderId="46" xfId="0" applyFont="1" applyBorder="1" applyAlignment="1">
      <alignment horizontal="center" vertical="center"/>
    </xf>
    <xf numFmtId="0" fontId="54" fillId="0" borderId="5" xfId="0" applyFont="1" applyBorder="1" applyAlignment="1">
      <alignment horizontal="center" vertical="center"/>
    </xf>
    <xf numFmtId="0" fontId="54" fillId="0" borderId="47" xfId="0" applyFont="1" applyBorder="1" applyAlignment="1">
      <alignment horizontal="center" vertical="center"/>
    </xf>
    <xf numFmtId="0" fontId="54" fillId="0" borderId="15" xfId="0" applyFont="1" applyBorder="1" applyAlignment="1">
      <alignment horizontal="center" vertical="center"/>
    </xf>
    <xf numFmtId="0" fontId="54" fillId="0" borderId="14" xfId="0" applyFont="1" applyBorder="1" applyAlignment="1">
      <alignment horizontal="center" vertical="center"/>
    </xf>
    <xf numFmtId="0" fontId="54" fillId="0" borderId="1" xfId="0" applyFont="1" applyBorder="1" applyAlignment="1">
      <alignment horizontal="center" vertical="center"/>
    </xf>
    <xf numFmtId="0" fontId="54" fillId="0" borderId="4" xfId="0" applyFont="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31" fillId="0" borderId="0" xfId="0" applyFont="1" applyAlignment="1">
      <alignment horizontal="center" vertical="center"/>
    </xf>
    <xf numFmtId="0" fontId="31" fillId="0" borderId="6" xfId="0" applyFont="1" applyBorder="1" applyAlignment="1">
      <alignment horizontal="center"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7" fillId="0" borderId="5" xfId="0" applyFont="1" applyBorder="1" applyAlignment="1">
      <alignment horizontal="center" vertical="center"/>
    </xf>
    <xf numFmtId="0" fontId="54" fillId="0" borderId="59" xfId="0" applyFont="1" applyBorder="1" applyAlignment="1">
      <alignment horizontal="center" vertical="center"/>
    </xf>
    <xf numFmtId="0" fontId="54" fillId="0" borderId="60" xfId="0" applyFont="1" applyBorder="1" applyAlignment="1">
      <alignment horizontal="center" vertical="center"/>
    </xf>
    <xf numFmtId="0" fontId="54" fillId="0" borderId="61" xfId="0" applyFont="1" applyBorder="1" applyAlignment="1">
      <alignment horizontal="center" vertical="center"/>
    </xf>
    <xf numFmtId="0" fontId="54" fillId="0" borderId="62" xfId="0" applyFont="1" applyBorder="1" applyAlignment="1">
      <alignment horizontal="center" vertical="center"/>
    </xf>
    <xf numFmtId="0" fontId="54" fillId="0" borderId="63" xfId="0" applyFont="1" applyBorder="1" applyAlignment="1">
      <alignment horizontal="center" vertical="center"/>
    </xf>
    <xf numFmtId="0" fontId="54" fillId="0" borderId="64" xfId="0" applyFont="1" applyBorder="1" applyAlignment="1">
      <alignment horizontal="center" vertical="center"/>
    </xf>
    <xf numFmtId="0" fontId="23" fillId="0" borderId="7" xfId="0" applyFont="1" applyBorder="1" applyAlignment="1">
      <alignment horizontal="center" vertical="center"/>
    </xf>
    <xf numFmtId="0" fontId="23" fillId="0" borderId="0" xfId="0" applyFont="1" applyAlignment="1">
      <alignment horizontal="center" vertical="center"/>
    </xf>
    <xf numFmtId="0" fontId="51" fillId="0" borderId="0" xfId="0" applyFont="1" applyAlignment="1">
      <alignment horizontal="center" vertical="center"/>
    </xf>
    <xf numFmtId="0" fontId="7" fillId="0" borderId="0" xfId="0" applyFont="1" applyAlignment="1">
      <alignment horizontal="center" vertical="center"/>
    </xf>
    <xf numFmtId="0" fontId="54" fillId="0" borderId="0" xfId="0" applyFont="1" applyAlignment="1">
      <alignment horizontal="center" vertical="center"/>
    </xf>
    <xf numFmtId="0" fontId="17" fillId="0" borderId="0" xfId="0" applyFont="1" applyAlignment="1">
      <alignment horizontal="center" vertical="center"/>
    </xf>
    <xf numFmtId="0" fontId="50" fillId="0" borderId="0" xfId="0" applyFont="1" applyAlignment="1">
      <alignment horizontal="center" vertical="center"/>
    </xf>
    <xf numFmtId="0" fontId="30" fillId="0" borderId="0" xfId="0" applyFont="1" applyAlignment="1">
      <alignment horizontal="center" vertical="center"/>
    </xf>
    <xf numFmtId="0" fontId="32" fillId="0" borderId="0" xfId="0" applyFont="1" applyAlignment="1">
      <alignment horizontal="center" vertical="center"/>
    </xf>
    <xf numFmtId="0" fontId="32" fillId="0" borderId="6" xfId="0" applyFont="1" applyBorder="1" applyAlignment="1">
      <alignment horizontal="center" vertical="center"/>
    </xf>
    <xf numFmtId="0" fontId="17" fillId="0" borderId="59"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17" fillId="0" borderId="46" xfId="0" applyFont="1" applyBorder="1" applyAlignment="1">
      <alignment horizontal="center" vertical="center"/>
    </xf>
    <xf numFmtId="0" fontId="17" fillId="0" borderId="5" xfId="0" applyFont="1" applyBorder="1" applyAlignment="1">
      <alignment horizontal="center" vertical="center"/>
    </xf>
    <xf numFmtId="0" fontId="17" fillId="0" borderId="47"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22" fillId="0" borderId="0" xfId="0" applyFont="1" applyAlignment="1">
      <alignment horizontal="center" vertical="center"/>
    </xf>
    <xf numFmtId="0" fontId="14" fillId="0" borderId="39" xfId="16" applyFont="1" applyBorder="1" applyAlignment="1">
      <alignment horizontal="center" vertical="center"/>
    </xf>
    <xf numFmtId="0" fontId="14" fillId="0" borderId="26" xfId="16" applyFont="1" applyBorder="1" applyAlignment="1">
      <alignment horizontal="center" vertical="center"/>
    </xf>
    <xf numFmtId="0" fontId="3" fillId="0" borderId="57"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14" fillId="0" borderId="24" xfId="16" applyFont="1" applyBorder="1" applyAlignment="1">
      <alignment horizontal="center" vertical="center"/>
    </xf>
    <xf numFmtId="0" fontId="3" fillId="0" borderId="37" xfId="0" applyFont="1" applyBorder="1" applyAlignment="1">
      <alignment horizontal="center" vertical="center"/>
    </xf>
    <xf numFmtId="0" fontId="3" fillId="0" borderId="19" xfId="0" applyFont="1" applyBorder="1" applyAlignment="1">
      <alignment horizontal="center" vertical="center"/>
    </xf>
    <xf numFmtId="0" fontId="3" fillId="0" borderId="38" xfId="0" applyFont="1" applyBorder="1" applyAlignment="1">
      <alignment horizontal="center" vertical="center"/>
    </xf>
    <xf numFmtId="0" fontId="3" fillId="0" borderId="36" xfId="0" applyFont="1" applyBorder="1" applyAlignment="1">
      <alignment horizontal="center" vertical="center"/>
    </xf>
    <xf numFmtId="0" fontId="3" fillId="0" borderId="4"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14" fillId="0" borderId="50" xfId="16" applyFont="1" applyBorder="1" applyAlignment="1">
      <alignment horizontal="center" vertical="center"/>
    </xf>
    <xf numFmtId="0" fontId="14" fillId="0" borderId="25" xfId="16" applyFont="1" applyBorder="1" applyAlignment="1">
      <alignment horizontal="center" vertical="center"/>
    </xf>
    <xf numFmtId="0" fontId="14" fillId="0" borderId="29" xfId="16" applyFont="1" applyBorder="1" applyAlignment="1">
      <alignment horizontal="center" vertical="center"/>
    </xf>
    <xf numFmtId="0" fontId="14" fillId="0" borderId="30" xfId="16" applyFont="1" applyBorder="1" applyAlignment="1">
      <alignment horizontal="center" vertical="center"/>
    </xf>
    <xf numFmtId="0" fontId="14" fillId="0" borderId="31" xfId="16" applyFont="1" applyBorder="1" applyAlignment="1">
      <alignment horizontal="center" vertical="center"/>
    </xf>
    <xf numFmtId="0" fontId="3" fillId="0" borderId="7" xfId="0" applyFont="1" applyBorder="1" applyAlignment="1">
      <alignment horizontal="center" vertical="center"/>
    </xf>
    <xf numFmtId="0" fontId="3" fillId="0" borderId="54" xfId="0" applyFont="1" applyBorder="1" applyAlignment="1">
      <alignment horizontal="center" vertical="center"/>
    </xf>
    <xf numFmtId="0" fontId="14" fillId="0" borderId="28" xfId="16" applyFont="1" applyBorder="1" applyAlignment="1">
      <alignment horizontal="center" vertical="center"/>
    </xf>
    <xf numFmtId="0" fontId="3" fillId="0" borderId="23" xfId="0" applyFont="1" applyBorder="1" applyAlignment="1">
      <alignment horizontal="center" vertical="center"/>
    </xf>
    <xf numFmtId="0" fontId="3" fillId="0" borderId="22" xfId="0" applyFont="1" applyBorder="1" applyAlignment="1">
      <alignment horizontal="center" vertical="center"/>
    </xf>
    <xf numFmtId="0" fontId="3" fillId="0" borderId="12" xfId="0" applyFont="1" applyBorder="1" applyAlignment="1">
      <alignment horizontal="center" vertical="center"/>
    </xf>
    <xf numFmtId="0" fontId="14" fillId="0" borderId="65" xfId="16" applyFont="1" applyBorder="1" applyAlignment="1">
      <alignment horizontal="center" vertical="center"/>
    </xf>
    <xf numFmtId="0" fontId="14" fillId="0" borderId="33" xfId="16"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9" fillId="0" borderId="0" xfId="0" applyFont="1" applyAlignment="1">
      <alignment horizontal="center" vertical="center"/>
    </xf>
    <xf numFmtId="0" fontId="11" fillId="0" borderId="0" xfId="0" applyFont="1" applyAlignment="1">
      <alignment horizontal="center" vertical="center"/>
    </xf>
    <xf numFmtId="0" fontId="14" fillId="0" borderId="42" xfId="16" applyFont="1" applyBorder="1" applyAlignment="1">
      <alignment horizontal="center" vertical="center"/>
    </xf>
    <xf numFmtId="0" fontId="14" fillId="0" borderId="56" xfId="16" applyFont="1" applyBorder="1" applyAlignment="1">
      <alignment horizontal="center" vertical="center"/>
    </xf>
    <xf numFmtId="0" fontId="14" fillId="0" borderId="32" xfId="16" applyFont="1" applyBorder="1" applyAlignment="1">
      <alignment horizontal="center" vertical="center"/>
    </xf>
    <xf numFmtId="0" fontId="14" fillId="0" borderId="41" xfId="16" applyFont="1" applyBorder="1" applyAlignment="1">
      <alignment horizontal="center" vertical="center"/>
    </xf>
    <xf numFmtId="0" fontId="14" fillId="0" borderId="55" xfId="16" applyFont="1" applyBorder="1" applyAlignment="1">
      <alignment horizontal="center" vertical="center"/>
    </xf>
    <xf numFmtId="0" fontId="3" fillId="0" borderId="15" xfId="0" applyFont="1" applyBorder="1" applyAlignment="1">
      <alignment horizontal="center" vertical="center"/>
    </xf>
    <xf numFmtId="0" fontId="14" fillId="0" borderId="40" xfId="16"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14" fillId="0" borderId="27" xfId="16" applyFont="1" applyBorder="1" applyAlignment="1">
      <alignment horizontal="center" vertical="center"/>
    </xf>
    <xf numFmtId="0" fontId="7" fillId="0" borderId="15" xfId="14" applyFont="1" applyBorder="1" applyAlignment="1">
      <alignment horizontal="center" vertical="center" wrapText="1"/>
    </xf>
    <xf numFmtId="0" fontId="7" fillId="0" borderId="14" xfId="14" applyFont="1" applyBorder="1" applyAlignment="1">
      <alignment horizontal="center" vertical="center"/>
    </xf>
    <xf numFmtId="0" fontId="7" fillId="0" borderId="1" xfId="14" applyFont="1" applyBorder="1" applyAlignment="1">
      <alignment horizontal="center" vertical="center"/>
    </xf>
    <xf numFmtId="0" fontId="7" fillId="0" borderId="4" xfId="14" applyFont="1" applyBorder="1" applyAlignment="1">
      <alignment horizontal="center" vertical="center"/>
    </xf>
    <xf numFmtId="0" fontId="17" fillId="0" borderId="15" xfId="14" applyFont="1" applyBorder="1" applyAlignment="1">
      <alignment horizontal="center" vertical="center"/>
    </xf>
    <xf numFmtId="0" fontId="17" fillId="0" borderId="14" xfId="14" applyFont="1" applyBorder="1" applyAlignment="1">
      <alignment horizontal="center" vertical="center"/>
    </xf>
    <xf numFmtId="0" fontId="17" fillId="0" borderId="1" xfId="14" applyFont="1" applyBorder="1" applyAlignment="1">
      <alignment horizontal="center" vertical="center"/>
    </xf>
    <xf numFmtId="0" fontId="17" fillId="0" borderId="4" xfId="14" applyFont="1" applyBorder="1" applyAlignment="1">
      <alignment horizontal="center" vertical="center"/>
    </xf>
    <xf numFmtId="0" fontId="7" fillId="0" borderId="15" xfId="14" applyFont="1" applyBorder="1" applyAlignment="1">
      <alignment horizontal="center" vertical="center"/>
    </xf>
    <xf numFmtId="56" fontId="7" fillId="0" borderId="1" xfId="14" applyNumberFormat="1" applyFont="1" applyBorder="1" applyAlignment="1">
      <alignment horizontal="center" vertical="center"/>
    </xf>
    <xf numFmtId="0" fontId="7" fillId="0" borderId="11" xfId="14" applyFont="1" applyBorder="1" applyAlignment="1">
      <alignment horizontal="center" vertical="center"/>
    </xf>
    <xf numFmtId="0" fontId="7" fillId="0" borderId="12" xfId="14" applyFont="1" applyBorder="1" applyAlignment="1">
      <alignment horizontal="center" vertical="center"/>
    </xf>
    <xf numFmtId="0" fontId="18" fillId="0" borderId="15" xfId="14" applyFont="1" applyBorder="1" applyAlignment="1">
      <alignment horizontal="center" vertical="center" wrapText="1"/>
    </xf>
    <xf numFmtId="0" fontId="18" fillId="0" borderId="14" xfId="14" applyFont="1" applyBorder="1" applyAlignment="1">
      <alignment horizontal="center" vertical="center"/>
    </xf>
    <xf numFmtId="0" fontId="18" fillId="0" borderId="1" xfId="14" applyFont="1" applyBorder="1" applyAlignment="1">
      <alignment horizontal="center" vertical="center"/>
    </xf>
    <xf numFmtId="0" fontId="18" fillId="0" borderId="4" xfId="14" applyFont="1" applyBorder="1" applyAlignment="1">
      <alignment horizontal="center" vertical="center"/>
    </xf>
    <xf numFmtId="0" fontId="18" fillId="0" borderId="15" xfId="14" applyFont="1" applyBorder="1" applyAlignment="1">
      <alignment horizontal="center" vertical="center"/>
    </xf>
    <xf numFmtId="56" fontId="18" fillId="0" borderId="1" xfId="14" applyNumberFormat="1" applyFont="1" applyBorder="1" applyAlignment="1">
      <alignment horizontal="center" vertical="center"/>
    </xf>
    <xf numFmtId="0" fontId="18" fillId="0" borderId="11" xfId="14" applyFont="1" applyBorder="1" applyAlignment="1">
      <alignment horizontal="center" vertical="center"/>
    </xf>
    <xf numFmtId="0" fontId="18" fillId="0" borderId="12" xfId="14" applyFont="1" applyBorder="1" applyAlignment="1">
      <alignment horizontal="center" vertical="center"/>
    </xf>
    <xf numFmtId="0" fontId="3" fillId="0" borderId="15" xfId="14" applyFont="1" applyBorder="1" applyAlignment="1">
      <alignment horizontal="center" vertical="center"/>
    </xf>
    <xf numFmtId="0" fontId="3" fillId="0" borderId="14" xfId="14" applyFont="1" applyBorder="1" applyAlignment="1">
      <alignment horizontal="center" vertical="center"/>
    </xf>
    <xf numFmtId="0" fontId="3" fillId="0" borderId="1" xfId="14" applyFont="1" applyBorder="1" applyAlignment="1">
      <alignment horizontal="center" vertical="center"/>
    </xf>
    <xf numFmtId="0" fontId="3" fillId="0" borderId="4" xfId="14" applyFont="1" applyBorder="1" applyAlignment="1">
      <alignment horizontal="center" vertical="center"/>
    </xf>
    <xf numFmtId="56" fontId="3" fillId="0" borderId="1" xfId="14" applyNumberFormat="1" applyFont="1" applyBorder="1" applyAlignment="1">
      <alignment horizontal="center" vertical="center"/>
    </xf>
    <xf numFmtId="0" fontId="3" fillId="0" borderId="11" xfId="14" applyFont="1" applyBorder="1" applyAlignment="1">
      <alignment horizontal="center" vertical="center"/>
    </xf>
    <xf numFmtId="0" fontId="3" fillId="0" borderId="12" xfId="14" applyFont="1" applyBorder="1" applyAlignment="1">
      <alignment horizontal="center" vertical="center"/>
    </xf>
    <xf numFmtId="0" fontId="6" fillId="0" borderId="15" xfId="14" applyFont="1" applyBorder="1" applyAlignment="1">
      <alignment horizontal="center" vertical="center"/>
    </xf>
    <xf numFmtId="0" fontId="6" fillId="0" borderId="14" xfId="14" applyFont="1" applyBorder="1" applyAlignment="1">
      <alignment horizontal="center" vertical="center"/>
    </xf>
    <xf numFmtId="0" fontId="6" fillId="0" borderId="1" xfId="14" applyFont="1" applyBorder="1" applyAlignment="1">
      <alignment horizontal="center" vertical="center"/>
    </xf>
    <xf numFmtId="0" fontId="6" fillId="0" borderId="4" xfId="14" applyFont="1" applyBorder="1" applyAlignment="1">
      <alignment horizontal="center" vertical="center"/>
    </xf>
    <xf numFmtId="0" fontId="7" fillId="0" borderId="43" xfId="14" applyFont="1" applyBorder="1" applyAlignment="1">
      <alignment horizontal="center" vertical="center"/>
    </xf>
    <xf numFmtId="0" fontId="14" fillId="0" borderId="0" xfId="14" applyFont="1" applyAlignment="1">
      <alignment horizontal="center" vertical="center"/>
    </xf>
    <xf numFmtId="0" fontId="15" fillId="0" borderId="43" xfId="14" applyFont="1" applyBorder="1" applyAlignment="1">
      <alignment horizontal="center" vertical="center"/>
    </xf>
    <xf numFmtId="0" fontId="14" fillId="0" borderId="43" xfId="14" applyFont="1" applyBorder="1" applyAlignment="1">
      <alignment horizontal="center" vertical="center"/>
    </xf>
    <xf numFmtId="0" fontId="19" fillId="0" borderId="0" xfId="12" applyFont="1" applyAlignment="1">
      <alignment horizontal="center" vertical="center"/>
    </xf>
    <xf numFmtId="10" fontId="19" fillId="0" borderId="0" xfId="12" applyNumberFormat="1" applyFont="1" applyAlignment="1">
      <alignment horizontal="center" vertical="center"/>
    </xf>
    <xf numFmtId="176" fontId="19" fillId="0" borderId="0" xfId="12" applyNumberFormat="1" applyFont="1" applyAlignment="1">
      <alignment horizontal="center" vertical="center"/>
    </xf>
    <xf numFmtId="176" fontId="24" fillId="0" borderId="0" xfId="17" applyNumberFormat="1" applyFont="1" applyAlignment="1">
      <alignment horizontal="center"/>
    </xf>
    <xf numFmtId="49" fontId="19" fillId="0" borderId="0" xfId="12" applyNumberFormat="1" applyFont="1" applyAlignment="1">
      <alignment horizontal="center" vertical="center"/>
    </xf>
    <xf numFmtId="0" fontId="24" fillId="0" borderId="0" xfId="17" applyFont="1" applyAlignment="1">
      <alignment horizontal="center"/>
    </xf>
    <xf numFmtId="10" fontId="24" fillId="0" borderId="0" xfId="17" applyNumberFormat="1" applyFont="1" applyAlignment="1">
      <alignment horizontal="center"/>
    </xf>
    <xf numFmtId="0" fontId="6" fillId="0" borderId="0" xfId="12" applyFont="1" applyAlignment="1">
      <alignment horizontal="center" vertical="center"/>
    </xf>
    <xf numFmtId="0" fontId="7" fillId="0" borderId="0" xfId="12" applyFont="1" applyAlignment="1">
      <alignment horizontal="center" vertical="center"/>
    </xf>
    <xf numFmtId="10" fontId="7" fillId="0" borderId="0" xfId="12" applyNumberFormat="1" applyFont="1" applyAlignment="1">
      <alignment horizontal="center" vertical="center"/>
    </xf>
    <xf numFmtId="0" fontId="3" fillId="0" borderId="0" xfId="12" applyFont="1" applyAlignment="1">
      <alignment horizontal="center" vertical="center"/>
    </xf>
    <xf numFmtId="0" fontId="7" fillId="0" borderId="0" xfId="0" applyFont="1">
      <alignment vertical="center"/>
    </xf>
    <xf numFmtId="0" fontId="10" fillId="0" borderId="0" xfId="12" applyFont="1" applyAlignment="1">
      <alignment horizontal="left" vertical="center"/>
    </xf>
    <xf numFmtId="0" fontId="20" fillId="0" borderId="0" xfId="12" applyFont="1" applyAlignment="1">
      <alignment horizontal="center" vertical="center"/>
    </xf>
    <xf numFmtId="0" fontId="22" fillId="0" borderId="0" xfId="0" applyFont="1">
      <alignment vertical="center"/>
    </xf>
    <xf numFmtId="0" fontId="35" fillId="0" borderId="0" xfId="12" applyFont="1" applyAlignment="1">
      <alignment horizontal="left" vertical="center"/>
    </xf>
    <xf numFmtId="0" fontId="22" fillId="0" borderId="0" xfId="12" applyFont="1" applyAlignment="1">
      <alignment horizontal="center" vertical="center"/>
    </xf>
    <xf numFmtId="0" fontId="19" fillId="0" borderId="0" xfId="0" applyFont="1">
      <alignment vertical="center"/>
    </xf>
    <xf numFmtId="0" fontId="40" fillId="0" borderId="0" xfId="32" applyFont="1" applyBorder="1" applyAlignment="1" applyProtection="1">
      <alignment vertical="center"/>
    </xf>
    <xf numFmtId="0" fontId="34" fillId="0" borderId="0" xfId="32" applyAlignment="1" applyProtection="1">
      <alignment vertical="center"/>
    </xf>
    <xf numFmtId="0" fontId="41" fillId="0" borderId="0" xfId="0" applyFont="1" applyAlignment="1">
      <alignment horizontal="center" vertical="center"/>
    </xf>
    <xf numFmtId="0" fontId="22" fillId="0" borderId="0" xfId="0" applyFont="1" applyAlignment="1">
      <alignment horizontal="left" vertical="center"/>
    </xf>
    <xf numFmtId="0" fontId="41" fillId="0" borderId="0" xfId="0" applyFont="1" applyAlignment="1">
      <alignment horizontal="left" vertical="center" indent="6"/>
    </xf>
    <xf numFmtId="0" fontId="43" fillId="0" borderId="0" xfId="32" applyFont="1" applyBorder="1" applyAlignment="1" applyProtection="1">
      <alignment vertical="center"/>
    </xf>
    <xf numFmtId="0" fontId="41" fillId="0" borderId="0" xfId="0" applyFont="1">
      <alignment vertical="center"/>
    </xf>
  </cellXfs>
  <cellStyles count="36">
    <cellStyle name="Excel Built-in Normal" xfId="1" xr:uid="{00000000-0005-0000-0000-000000000000}"/>
    <cellStyle name="Excel Built-in Normal 2" xfId="35" xr:uid="{00000000-0005-0000-0000-000001000000}"/>
    <cellStyle name="Excel Built-in Normal 3" xfId="21" xr:uid="{00000000-0005-0000-0000-000002000000}"/>
    <cellStyle name="ハイパーリンク 2" xfId="32" xr:uid="{00000000-0005-0000-0000-000003000000}"/>
    <cellStyle name="通貨 2" xfId="2" xr:uid="{00000000-0005-0000-0000-000004000000}"/>
    <cellStyle name="通貨 3" xfId="28" xr:uid="{00000000-0005-0000-0000-000005000000}"/>
    <cellStyle name="標準" xfId="0" builtinId="0"/>
    <cellStyle name="標準 10 2" xfId="24" xr:uid="{00000000-0005-0000-0000-000007000000}"/>
    <cellStyle name="標準 13" xfId="26" xr:uid="{00000000-0005-0000-0000-000008000000}"/>
    <cellStyle name="標準 2" xfId="3" xr:uid="{00000000-0005-0000-0000-000009000000}"/>
    <cellStyle name="標準 2 2" xfId="4" xr:uid="{00000000-0005-0000-0000-00000A000000}"/>
    <cellStyle name="標準 2 2 2" xfId="5" xr:uid="{00000000-0005-0000-0000-00000B000000}"/>
    <cellStyle name="標準 2 2 3" xfId="31" xr:uid="{00000000-0005-0000-0000-00000C000000}"/>
    <cellStyle name="標準 2 2_登録ナンバー　2012.9.3" xfId="6" xr:uid="{00000000-0005-0000-0000-00000D000000}"/>
    <cellStyle name="標準 2 3" xfId="30" xr:uid="{00000000-0005-0000-0000-00000E000000}"/>
    <cellStyle name="標準 2_2012ouzadraw" xfId="7" xr:uid="{00000000-0005-0000-0000-00000F000000}"/>
    <cellStyle name="標準 3" xfId="8" xr:uid="{00000000-0005-0000-0000-000010000000}"/>
    <cellStyle name="標準 3 2" xfId="18" xr:uid="{00000000-0005-0000-0000-000011000000}"/>
    <cellStyle name="標準 3_登録ナンバー" xfId="9" xr:uid="{00000000-0005-0000-0000-000012000000}"/>
    <cellStyle name="標準 3_登録ナンバー 2" xfId="17" xr:uid="{00000000-0005-0000-0000-000013000000}"/>
    <cellStyle name="標準 4" xfId="27" xr:uid="{00000000-0005-0000-0000-000014000000}"/>
    <cellStyle name="標準 4 2" xfId="22" xr:uid="{00000000-0005-0000-0000-000015000000}"/>
    <cellStyle name="標準 5" xfId="10" xr:uid="{00000000-0005-0000-0000-000016000000}"/>
    <cellStyle name="標準 5 2" xfId="33" xr:uid="{00000000-0005-0000-0000-000017000000}"/>
    <cellStyle name="標準 6" xfId="29" xr:uid="{00000000-0005-0000-0000-000018000000}"/>
    <cellStyle name="標準 6 2" xfId="23" xr:uid="{00000000-0005-0000-0000-000019000000}"/>
    <cellStyle name="標準 8" xfId="20" xr:uid="{00000000-0005-0000-0000-00001A000000}"/>
    <cellStyle name="標準 9 2" xfId="25" xr:uid="{00000000-0005-0000-0000-00001B000000}"/>
    <cellStyle name="標準_Book2" xfId="11" xr:uid="{00000000-0005-0000-0000-00001C000000}"/>
    <cellStyle name="標準_Book2 2" xfId="19" xr:uid="{00000000-0005-0000-0000-00001D000000}"/>
    <cellStyle name="標準_Book2_登録ナンバー" xfId="12" xr:uid="{00000000-0005-0000-0000-00001E000000}"/>
    <cellStyle name="標準_Sheet1_登録ナンバー" xfId="13" xr:uid="{00000000-0005-0000-0000-00001F000000}"/>
    <cellStyle name="標準_スーパーカップ歴代入賞チーム" xfId="14" xr:uid="{00000000-0005-0000-0000-000020000000}"/>
    <cellStyle name="標準_登録ナンバー" xfId="15" xr:uid="{00000000-0005-0000-0000-000021000000}"/>
    <cellStyle name="標準_登録ナンバー15.02.16" xfId="34" xr:uid="{00000000-0005-0000-0000-000022000000}"/>
    <cellStyle name="標準_要項　東近江カップ　2012" xfId="16" xr:uid="{00000000-0005-0000-0000-000023000000}"/>
  </cellStyles>
  <dxfs count="3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dxf>
    <dxf>
      <font>
        <color rgb="FFFF0000"/>
      </font>
    </dxf>
    <dxf>
      <font>
        <color rgb="FFFF0000"/>
      </font>
    </dxf>
    <dxf>
      <font>
        <color rgb="FFFF0000"/>
      </font>
    </dxf>
    <dxf>
      <font>
        <color rgb="FFFF0000"/>
      </font>
    </dxf>
    <dxf>
      <font>
        <color rgb="FFFF0000"/>
      </font>
    </dxf>
    <dxf>
      <font>
        <color rgb="FFFF0000"/>
      </font>
    </dxf>
    <dxf>
      <font>
        <color rgb="FF9C0006"/>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dxf>
    <dxf>
      <font>
        <color rgb="FFFF0000"/>
      </font>
    </dxf>
    <dxf>
      <font>
        <color rgb="FFFF0000"/>
      </font>
    </dxf>
  </dxfs>
  <tableStyles count="0" defaultTableStyle="TableStyleMedium2" defaultPivotStyle="PivotStyleLight16"/>
  <colors>
    <mruColors>
      <color rgb="FF00CC00"/>
      <color rgb="FF00CC66"/>
      <color rgb="FF0099FF"/>
      <color rgb="FF009999"/>
      <color rgb="FFCC66FF"/>
      <color rgb="FFFFFF66"/>
      <color rgb="FFFF6600"/>
      <color rgb="FFFFCC00"/>
      <color rgb="FF008080"/>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7</xdr:col>
      <xdr:colOff>129540</xdr:colOff>
      <xdr:row>21</xdr:row>
      <xdr:rowOff>150495</xdr:rowOff>
    </xdr:to>
    <xdr:pic>
      <xdr:nvPicPr>
        <xdr:cNvPr id="2" name="図 1">
          <a:extLst>
            <a:ext uri="{FF2B5EF4-FFF2-40B4-BE49-F238E27FC236}">
              <a16:creationId xmlns:a16="http://schemas.microsoft.com/office/drawing/2014/main" id="{E53C1F5F-A58D-A7C5-FC38-8F438A141D6B}"/>
            </a:ext>
          </a:extLst>
        </xdr:cNvPr>
        <xdr:cNvPicPr>
          <a:picLocks noChangeAspect="1"/>
        </xdr:cNvPicPr>
      </xdr:nvPicPr>
      <xdr:blipFill>
        <a:blip xmlns:r="http://schemas.openxmlformats.org/officeDocument/2006/relationships" r:embed="rId1"/>
        <a:stretch>
          <a:fillRect/>
        </a:stretch>
      </xdr:blipFill>
      <xdr:spPr>
        <a:xfrm>
          <a:off x="114300" y="47625"/>
          <a:ext cx="4815840" cy="3703320"/>
        </a:xfrm>
        <a:prstGeom prst="rect">
          <a:avLst/>
        </a:prstGeom>
      </xdr:spPr>
    </xdr:pic>
    <xdr:clientData/>
  </xdr:twoCellAnchor>
  <xdr:twoCellAnchor editAs="oneCell">
    <xdr:from>
      <xdr:col>0</xdr:col>
      <xdr:colOff>47625</xdr:colOff>
      <xdr:row>25</xdr:row>
      <xdr:rowOff>123825</xdr:rowOff>
    </xdr:from>
    <xdr:to>
      <xdr:col>7</xdr:col>
      <xdr:colOff>17145</xdr:colOff>
      <xdr:row>46</xdr:row>
      <xdr:rowOff>59055</xdr:rowOff>
    </xdr:to>
    <xdr:pic>
      <xdr:nvPicPr>
        <xdr:cNvPr id="3" name="図 2">
          <a:extLst>
            <a:ext uri="{FF2B5EF4-FFF2-40B4-BE49-F238E27FC236}">
              <a16:creationId xmlns:a16="http://schemas.microsoft.com/office/drawing/2014/main" id="{51B4EC6E-7CC8-77FC-36E6-DB2D6C9AABC2}"/>
            </a:ext>
          </a:extLst>
        </xdr:cNvPr>
        <xdr:cNvPicPr>
          <a:picLocks noChangeAspect="1"/>
        </xdr:cNvPicPr>
      </xdr:nvPicPr>
      <xdr:blipFill>
        <a:blip xmlns:r="http://schemas.openxmlformats.org/officeDocument/2006/relationships" r:embed="rId2"/>
        <a:stretch>
          <a:fillRect/>
        </a:stretch>
      </xdr:blipFill>
      <xdr:spPr>
        <a:xfrm>
          <a:off x="47625" y="4410075"/>
          <a:ext cx="4770120" cy="3535680"/>
        </a:xfrm>
        <a:prstGeom prst="rect">
          <a:avLst/>
        </a:prstGeom>
      </xdr:spPr>
    </xdr:pic>
    <xdr:clientData/>
  </xdr:twoCellAnchor>
  <xdr:twoCellAnchor editAs="oneCell">
    <xdr:from>
      <xdr:col>0</xdr:col>
      <xdr:colOff>38100</xdr:colOff>
      <xdr:row>50</xdr:row>
      <xdr:rowOff>161925</xdr:rowOff>
    </xdr:from>
    <xdr:to>
      <xdr:col>7</xdr:col>
      <xdr:colOff>38100</xdr:colOff>
      <xdr:row>71</xdr:row>
      <xdr:rowOff>97155</xdr:rowOff>
    </xdr:to>
    <xdr:pic>
      <xdr:nvPicPr>
        <xdr:cNvPr id="4" name="図 3">
          <a:extLst>
            <a:ext uri="{FF2B5EF4-FFF2-40B4-BE49-F238E27FC236}">
              <a16:creationId xmlns:a16="http://schemas.microsoft.com/office/drawing/2014/main" id="{A9937887-5CFC-260A-3920-F215AADE7397}"/>
            </a:ext>
          </a:extLst>
        </xdr:cNvPr>
        <xdr:cNvPicPr>
          <a:picLocks noChangeAspect="1"/>
        </xdr:cNvPicPr>
      </xdr:nvPicPr>
      <xdr:blipFill>
        <a:blip xmlns:r="http://schemas.openxmlformats.org/officeDocument/2006/relationships" r:embed="rId3"/>
        <a:stretch>
          <a:fillRect/>
        </a:stretch>
      </xdr:blipFill>
      <xdr:spPr>
        <a:xfrm>
          <a:off x="38100" y="8734425"/>
          <a:ext cx="4800600" cy="3535680"/>
        </a:xfrm>
        <a:prstGeom prst="rect">
          <a:avLst/>
        </a:prstGeom>
      </xdr:spPr>
    </xdr:pic>
    <xdr:clientData/>
  </xdr:twoCellAnchor>
  <xdr:twoCellAnchor editAs="oneCell">
    <xdr:from>
      <xdr:col>0</xdr:col>
      <xdr:colOff>142875</xdr:colOff>
      <xdr:row>77</xdr:row>
      <xdr:rowOff>0</xdr:rowOff>
    </xdr:from>
    <xdr:to>
      <xdr:col>7</xdr:col>
      <xdr:colOff>158115</xdr:colOff>
      <xdr:row>96</xdr:row>
      <xdr:rowOff>11430</xdr:rowOff>
    </xdr:to>
    <xdr:pic>
      <xdr:nvPicPr>
        <xdr:cNvPr id="5" name="図 4">
          <a:extLst>
            <a:ext uri="{FF2B5EF4-FFF2-40B4-BE49-F238E27FC236}">
              <a16:creationId xmlns:a16="http://schemas.microsoft.com/office/drawing/2014/main" id="{9296893A-1F5E-BD69-B83C-F4967D98F326}"/>
            </a:ext>
          </a:extLst>
        </xdr:cNvPr>
        <xdr:cNvPicPr>
          <a:picLocks noChangeAspect="1"/>
        </xdr:cNvPicPr>
      </xdr:nvPicPr>
      <xdr:blipFill>
        <a:blip xmlns:r="http://schemas.openxmlformats.org/officeDocument/2006/relationships" r:embed="rId4"/>
        <a:stretch>
          <a:fillRect/>
        </a:stretch>
      </xdr:blipFill>
      <xdr:spPr>
        <a:xfrm>
          <a:off x="142875" y="13201650"/>
          <a:ext cx="4815840" cy="32689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542925</xdr:colOff>
      <xdr:row>315</xdr:row>
      <xdr:rowOff>114300</xdr:rowOff>
    </xdr:from>
    <xdr:to>
      <xdr:col>2</xdr:col>
      <xdr:colOff>85725</xdr:colOff>
      <xdr:row>315</xdr:row>
      <xdr:rowOff>114300</xdr:rowOff>
    </xdr:to>
    <xdr:sp macro="" textlink="">
      <xdr:nvSpPr>
        <xdr:cNvPr id="2" name="Line 8">
          <a:extLst>
            <a:ext uri="{FF2B5EF4-FFF2-40B4-BE49-F238E27FC236}">
              <a16:creationId xmlns:a16="http://schemas.microsoft.com/office/drawing/2014/main" id="{4D28E0FE-7299-4067-B180-B4E30A950CEA}"/>
            </a:ext>
          </a:extLst>
        </xdr:cNvPr>
        <xdr:cNvSpPr>
          <a:spLocks noChangeShapeType="1"/>
        </xdr:cNvSpPr>
      </xdr:nvSpPr>
      <xdr:spPr bwMode="auto">
        <a:xfrm flipH="1">
          <a:off x="1609725" y="54121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149</xdr:row>
      <xdr:rowOff>95250</xdr:rowOff>
    </xdr:from>
    <xdr:to>
      <xdr:col>3</xdr:col>
      <xdr:colOff>28575</xdr:colOff>
      <xdr:row>149</xdr:row>
      <xdr:rowOff>104775</xdr:rowOff>
    </xdr:to>
    <xdr:sp macro="" textlink="">
      <xdr:nvSpPr>
        <xdr:cNvPr id="3" name="Line 7">
          <a:extLst>
            <a:ext uri="{FF2B5EF4-FFF2-40B4-BE49-F238E27FC236}">
              <a16:creationId xmlns:a16="http://schemas.microsoft.com/office/drawing/2014/main" id="{7545C484-5EB0-47E2-AA37-BDE174637C00}"/>
            </a:ext>
          </a:extLst>
        </xdr:cNvPr>
        <xdr:cNvSpPr>
          <a:spLocks noChangeShapeType="1"/>
        </xdr:cNvSpPr>
      </xdr:nvSpPr>
      <xdr:spPr bwMode="auto">
        <a:xfrm flipH="1" flipV="1">
          <a:off x="1533525" y="25641300"/>
          <a:ext cx="2286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4" name="Line 8">
          <a:extLst>
            <a:ext uri="{FF2B5EF4-FFF2-40B4-BE49-F238E27FC236}">
              <a16:creationId xmlns:a16="http://schemas.microsoft.com/office/drawing/2014/main" id="{8E0118C5-8BD4-4CE7-ACBB-15B6BEB98E0D}"/>
            </a:ext>
          </a:extLst>
        </xdr:cNvPr>
        <xdr:cNvSpPr>
          <a:spLocks noChangeShapeType="1"/>
        </xdr:cNvSpPr>
      </xdr:nvSpPr>
      <xdr:spPr bwMode="auto">
        <a:xfrm flipH="1">
          <a:off x="1609725" y="25831800"/>
          <a:ext cx="123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76200</xdr:colOff>
      <xdr:row>330</xdr:row>
      <xdr:rowOff>114300</xdr:rowOff>
    </xdr:to>
    <xdr:sp macro="" textlink="">
      <xdr:nvSpPr>
        <xdr:cNvPr id="5" name="Line 8">
          <a:extLst>
            <a:ext uri="{FF2B5EF4-FFF2-40B4-BE49-F238E27FC236}">
              <a16:creationId xmlns:a16="http://schemas.microsoft.com/office/drawing/2014/main" id="{BD60B801-67D5-48E1-BABE-7309453D828D}"/>
            </a:ext>
          </a:extLst>
        </xdr:cNvPr>
        <xdr:cNvSpPr>
          <a:spLocks noChangeShapeType="1"/>
        </xdr:cNvSpPr>
      </xdr:nvSpPr>
      <xdr:spPr bwMode="auto">
        <a:xfrm flipH="1">
          <a:off x="1143000" y="56692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76200</xdr:colOff>
      <xdr:row>330</xdr:row>
      <xdr:rowOff>114300</xdr:rowOff>
    </xdr:to>
    <xdr:sp macro="" textlink="">
      <xdr:nvSpPr>
        <xdr:cNvPr id="6" name="Line 8">
          <a:extLst>
            <a:ext uri="{FF2B5EF4-FFF2-40B4-BE49-F238E27FC236}">
              <a16:creationId xmlns:a16="http://schemas.microsoft.com/office/drawing/2014/main" id="{087D86A9-4E1D-435A-90DF-2BB47E281A5A}"/>
            </a:ext>
          </a:extLst>
        </xdr:cNvPr>
        <xdr:cNvSpPr>
          <a:spLocks noChangeShapeType="1"/>
        </xdr:cNvSpPr>
      </xdr:nvSpPr>
      <xdr:spPr bwMode="auto">
        <a:xfrm flipH="1">
          <a:off x="1143000" y="56692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316</xdr:row>
      <xdr:rowOff>95250</xdr:rowOff>
    </xdr:from>
    <xdr:to>
      <xdr:col>2</xdr:col>
      <xdr:colOff>47625</xdr:colOff>
      <xdr:row>316</xdr:row>
      <xdr:rowOff>104775</xdr:rowOff>
    </xdr:to>
    <xdr:sp macro="" textlink="">
      <xdr:nvSpPr>
        <xdr:cNvPr id="7" name="Line 7">
          <a:extLst>
            <a:ext uri="{FF2B5EF4-FFF2-40B4-BE49-F238E27FC236}">
              <a16:creationId xmlns:a16="http://schemas.microsoft.com/office/drawing/2014/main" id="{156C6A51-CDB7-4303-90E1-37B3A76E9135}"/>
            </a:ext>
          </a:extLst>
        </xdr:cNvPr>
        <xdr:cNvSpPr>
          <a:spLocks noChangeShapeType="1"/>
        </xdr:cNvSpPr>
      </xdr:nvSpPr>
      <xdr:spPr bwMode="auto">
        <a:xfrm flipH="1" flipV="1">
          <a:off x="1066800" y="5427345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317</xdr:row>
      <xdr:rowOff>114300</xdr:rowOff>
    </xdr:from>
    <xdr:to>
      <xdr:col>2</xdr:col>
      <xdr:colOff>0</xdr:colOff>
      <xdr:row>317</xdr:row>
      <xdr:rowOff>114300</xdr:rowOff>
    </xdr:to>
    <xdr:sp macro="" textlink="">
      <xdr:nvSpPr>
        <xdr:cNvPr id="8" name="Line 8">
          <a:extLst>
            <a:ext uri="{FF2B5EF4-FFF2-40B4-BE49-F238E27FC236}">
              <a16:creationId xmlns:a16="http://schemas.microsoft.com/office/drawing/2014/main" id="{E2F9CA99-EE55-48F7-A576-C083E69D05B1}"/>
            </a:ext>
          </a:extLst>
        </xdr:cNvPr>
        <xdr:cNvSpPr>
          <a:spLocks noChangeShapeType="1"/>
        </xdr:cNvSpPr>
      </xdr:nvSpPr>
      <xdr:spPr bwMode="auto">
        <a:xfrm flipH="1">
          <a:off x="1066800" y="54463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315</xdr:row>
      <xdr:rowOff>114300</xdr:rowOff>
    </xdr:from>
    <xdr:to>
      <xdr:col>2</xdr:col>
      <xdr:colOff>85725</xdr:colOff>
      <xdr:row>315</xdr:row>
      <xdr:rowOff>114300</xdr:rowOff>
    </xdr:to>
    <xdr:sp macro="" textlink="">
      <xdr:nvSpPr>
        <xdr:cNvPr id="9" name="Line 8">
          <a:extLst>
            <a:ext uri="{FF2B5EF4-FFF2-40B4-BE49-F238E27FC236}">
              <a16:creationId xmlns:a16="http://schemas.microsoft.com/office/drawing/2014/main" id="{D47713B7-5D02-46C5-84D9-2384F0758782}"/>
            </a:ext>
          </a:extLst>
        </xdr:cNvPr>
        <xdr:cNvSpPr>
          <a:spLocks noChangeShapeType="1"/>
        </xdr:cNvSpPr>
      </xdr:nvSpPr>
      <xdr:spPr bwMode="auto">
        <a:xfrm flipH="1">
          <a:off x="1609725" y="54121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10" name="Line 8">
          <a:extLst>
            <a:ext uri="{FF2B5EF4-FFF2-40B4-BE49-F238E27FC236}">
              <a16:creationId xmlns:a16="http://schemas.microsoft.com/office/drawing/2014/main" id="{E832284D-6C9A-44AD-B09D-7E2C7AEA890D}"/>
            </a:ext>
          </a:extLst>
        </xdr:cNvPr>
        <xdr:cNvSpPr>
          <a:spLocks noChangeShapeType="1"/>
        </xdr:cNvSpPr>
      </xdr:nvSpPr>
      <xdr:spPr bwMode="auto">
        <a:xfrm flipH="1">
          <a:off x="1609725" y="25831800"/>
          <a:ext cx="123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315</xdr:row>
      <xdr:rowOff>114300</xdr:rowOff>
    </xdr:from>
    <xdr:to>
      <xdr:col>2</xdr:col>
      <xdr:colOff>47625</xdr:colOff>
      <xdr:row>315</xdr:row>
      <xdr:rowOff>114300</xdr:rowOff>
    </xdr:to>
    <xdr:sp macro="" textlink="">
      <xdr:nvSpPr>
        <xdr:cNvPr id="11" name="Line 8">
          <a:extLst>
            <a:ext uri="{FF2B5EF4-FFF2-40B4-BE49-F238E27FC236}">
              <a16:creationId xmlns:a16="http://schemas.microsoft.com/office/drawing/2014/main" id="{B2BB6AC5-897D-48A6-8E32-4CB9EE7A09DC}"/>
            </a:ext>
          </a:extLst>
        </xdr:cNvPr>
        <xdr:cNvSpPr>
          <a:spLocks noChangeShapeType="1"/>
        </xdr:cNvSpPr>
      </xdr:nvSpPr>
      <xdr:spPr bwMode="auto">
        <a:xfrm flipH="1">
          <a:off x="1704975" y="54121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149</xdr:row>
      <xdr:rowOff>95250</xdr:rowOff>
    </xdr:from>
    <xdr:to>
      <xdr:col>3</xdr:col>
      <xdr:colOff>28575</xdr:colOff>
      <xdr:row>149</xdr:row>
      <xdr:rowOff>104775</xdr:rowOff>
    </xdr:to>
    <xdr:sp macro="" textlink="">
      <xdr:nvSpPr>
        <xdr:cNvPr id="12" name="Line 7">
          <a:extLst>
            <a:ext uri="{FF2B5EF4-FFF2-40B4-BE49-F238E27FC236}">
              <a16:creationId xmlns:a16="http://schemas.microsoft.com/office/drawing/2014/main" id="{F9011E8F-FE8B-447B-91B4-572B86E77433}"/>
            </a:ext>
          </a:extLst>
        </xdr:cNvPr>
        <xdr:cNvSpPr>
          <a:spLocks noChangeShapeType="1"/>
        </xdr:cNvSpPr>
      </xdr:nvSpPr>
      <xdr:spPr bwMode="auto">
        <a:xfrm flipH="1" flipV="1">
          <a:off x="1628775" y="25641300"/>
          <a:ext cx="2286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13" name="Line 8">
          <a:extLst>
            <a:ext uri="{FF2B5EF4-FFF2-40B4-BE49-F238E27FC236}">
              <a16:creationId xmlns:a16="http://schemas.microsoft.com/office/drawing/2014/main" id="{3610F328-2E36-408E-893B-2CE049ACD1DB}"/>
            </a:ext>
          </a:extLst>
        </xdr:cNvPr>
        <xdr:cNvSpPr>
          <a:spLocks noChangeShapeType="1"/>
        </xdr:cNvSpPr>
      </xdr:nvSpPr>
      <xdr:spPr bwMode="auto">
        <a:xfrm flipH="1">
          <a:off x="1704975" y="25831800"/>
          <a:ext cx="123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47625</xdr:colOff>
      <xdr:row>330</xdr:row>
      <xdr:rowOff>114300</xdr:rowOff>
    </xdr:to>
    <xdr:sp macro="" textlink="">
      <xdr:nvSpPr>
        <xdr:cNvPr id="14" name="Line 8">
          <a:extLst>
            <a:ext uri="{FF2B5EF4-FFF2-40B4-BE49-F238E27FC236}">
              <a16:creationId xmlns:a16="http://schemas.microsoft.com/office/drawing/2014/main" id="{0B7D3C3D-37DE-4920-A7D9-C7E2B94E68F5}"/>
            </a:ext>
          </a:extLst>
        </xdr:cNvPr>
        <xdr:cNvSpPr>
          <a:spLocks noChangeShapeType="1"/>
        </xdr:cNvSpPr>
      </xdr:nvSpPr>
      <xdr:spPr bwMode="auto">
        <a:xfrm flipH="1">
          <a:off x="1238250" y="56692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47625</xdr:colOff>
      <xdr:row>330</xdr:row>
      <xdr:rowOff>114300</xdr:rowOff>
    </xdr:to>
    <xdr:sp macro="" textlink="">
      <xdr:nvSpPr>
        <xdr:cNvPr id="15" name="Line 8">
          <a:extLst>
            <a:ext uri="{FF2B5EF4-FFF2-40B4-BE49-F238E27FC236}">
              <a16:creationId xmlns:a16="http://schemas.microsoft.com/office/drawing/2014/main" id="{169229C3-4AD3-404F-BEC4-6675AA600876}"/>
            </a:ext>
          </a:extLst>
        </xdr:cNvPr>
        <xdr:cNvSpPr>
          <a:spLocks noChangeShapeType="1"/>
        </xdr:cNvSpPr>
      </xdr:nvSpPr>
      <xdr:spPr bwMode="auto">
        <a:xfrm flipH="1">
          <a:off x="1238250" y="56692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316</xdr:row>
      <xdr:rowOff>95250</xdr:rowOff>
    </xdr:from>
    <xdr:to>
      <xdr:col>2</xdr:col>
      <xdr:colOff>47625</xdr:colOff>
      <xdr:row>316</xdr:row>
      <xdr:rowOff>104775</xdr:rowOff>
    </xdr:to>
    <xdr:sp macro="" textlink="">
      <xdr:nvSpPr>
        <xdr:cNvPr id="16" name="Line 7">
          <a:extLst>
            <a:ext uri="{FF2B5EF4-FFF2-40B4-BE49-F238E27FC236}">
              <a16:creationId xmlns:a16="http://schemas.microsoft.com/office/drawing/2014/main" id="{8D81BB59-8BD4-4A30-AD47-60BC5E622E97}"/>
            </a:ext>
          </a:extLst>
        </xdr:cNvPr>
        <xdr:cNvSpPr>
          <a:spLocks noChangeShapeType="1"/>
        </xdr:cNvSpPr>
      </xdr:nvSpPr>
      <xdr:spPr bwMode="auto">
        <a:xfrm flipH="1" flipV="1">
          <a:off x="1162050" y="5427345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317</xdr:row>
      <xdr:rowOff>114300</xdr:rowOff>
    </xdr:from>
    <xdr:to>
      <xdr:col>2</xdr:col>
      <xdr:colOff>0</xdr:colOff>
      <xdr:row>317</xdr:row>
      <xdr:rowOff>114300</xdr:rowOff>
    </xdr:to>
    <xdr:sp macro="" textlink="">
      <xdr:nvSpPr>
        <xdr:cNvPr id="17" name="Line 8">
          <a:extLst>
            <a:ext uri="{FF2B5EF4-FFF2-40B4-BE49-F238E27FC236}">
              <a16:creationId xmlns:a16="http://schemas.microsoft.com/office/drawing/2014/main" id="{7B29599A-D780-43E9-89D0-FAF84C4A52FF}"/>
            </a:ext>
          </a:extLst>
        </xdr:cNvPr>
        <xdr:cNvSpPr>
          <a:spLocks noChangeShapeType="1"/>
        </xdr:cNvSpPr>
      </xdr:nvSpPr>
      <xdr:spPr bwMode="auto">
        <a:xfrm flipH="1">
          <a:off x="1162050" y="54463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315</xdr:row>
      <xdr:rowOff>114300</xdr:rowOff>
    </xdr:from>
    <xdr:to>
      <xdr:col>2</xdr:col>
      <xdr:colOff>47625</xdr:colOff>
      <xdr:row>315</xdr:row>
      <xdr:rowOff>114300</xdr:rowOff>
    </xdr:to>
    <xdr:sp macro="" textlink="">
      <xdr:nvSpPr>
        <xdr:cNvPr id="18" name="Line 8">
          <a:extLst>
            <a:ext uri="{FF2B5EF4-FFF2-40B4-BE49-F238E27FC236}">
              <a16:creationId xmlns:a16="http://schemas.microsoft.com/office/drawing/2014/main" id="{CAFF4384-F172-4EAB-87A6-D9224535FA4D}"/>
            </a:ext>
          </a:extLst>
        </xdr:cNvPr>
        <xdr:cNvSpPr>
          <a:spLocks noChangeShapeType="1"/>
        </xdr:cNvSpPr>
      </xdr:nvSpPr>
      <xdr:spPr bwMode="auto">
        <a:xfrm flipH="1">
          <a:off x="1704975" y="54121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19" name="Line 8">
          <a:extLst>
            <a:ext uri="{FF2B5EF4-FFF2-40B4-BE49-F238E27FC236}">
              <a16:creationId xmlns:a16="http://schemas.microsoft.com/office/drawing/2014/main" id="{6D50AE51-7215-43F6-9421-E99711E28D92}"/>
            </a:ext>
          </a:extLst>
        </xdr:cNvPr>
        <xdr:cNvSpPr>
          <a:spLocks noChangeShapeType="1"/>
        </xdr:cNvSpPr>
      </xdr:nvSpPr>
      <xdr:spPr bwMode="auto">
        <a:xfrm flipH="1">
          <a:off x="1704975" y="25831800"/>
          <a:ext cx="123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315</xdr:row>
      <xdr:rowOff>114300</xdr:rowOff>
    </xdr:from>
    <xdr:to>
      <xdr:col>2</xdr:col>
      <xdr:colOff>85725</xdr:colOff>
      <xdr:row>315</xdr:row>
      <xdr:rowOff>114300</xdr:rowOff>
    </xdr:to>
    <xdr:sp macro="" textlink="">
      <xdr:nvSpPr>
        <xdr:cNvPr id="20" name="Line 8">
          <a:extLst>
            <a:ext uri="{FF2B5EF4-FFF2-40B4-BE49-F238E27FC236}">
              <a16:creationId xmlns:a16="http://schemas.microsoft.com/office/drawing/2014/main" id="{A8707527-E5E0-4A2B-9520-438CEB2B47E9}"/>
            </a:ext>
          </a:extLst>
        </xdr:cNvPr>
        <xdr:cNvSpPr>
          <a:spLocks noChangeShapeType="1"/>
        </xdr:cNvSpPr>
      </xdr:nvSpPr>
      <xdr:spPr bwMode="auto">
        <a:xfrm flipH="1">
          <a:off x="1704975" y="54121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149</xdr:row>
      <xdr:rowOff>95250</xdr:rowOff>
    </xdr:from>
    <xdr:to>
      <xdr:col>3</xdr:col>
      <xdr:colOff>28575</xdr:colOff>
      <xdr:row>149</xdr:row>
      <xdr:rowOff>104775</xdr:rowOff>
    </xdr:to>
    <xdr:sp macro="" textlink="">
      <xdr:nvSpPr>
        <xdr:cNvPr id="21" name="Line 7">
          <a:extLst>
            <a:ext uri="{FF2B5EF4-FFF2-40B4-BE49-F238E27FC236}">
              <a16:creationId xmlns:a16="http://schemas.microsoft.com/office/drawing/2014/main" id="{3EE22381-8754-4659-83B5-0D41D28B4D4E}"/>
            </a:ext>
          </a:extLst>
        </xdr:cNvPr>
        <xdr:cNvSpPr>
          <a:spLocks noChangeShapeType="1"/>
        </xdr:cNvSpPr>
      </xdr:nvSpPr>
      <xdr:spPr bwMode="auto">
        <a:xfrm flipH="1" flipV="1">
          <a:off x="1628775" y="25641300"/>
          <a:ext cx="2286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22" name="Line 8">
          <a:extLst>
            <a:ext uri="{FF2B5EF4-FFF2-40B4-BE49-F238E27FC236}">
              <a16:creationId xmlns:a16="http://schemas.microsoft.com/office/drawing/2014/main" id="{A305A913-C951-4233-B9B8-D1313336EDB3}"/>
            </a:ext>
          </a:extLst>
        </xdr:cNvPr>
        <xdr:cNvSpPr>
          <a:spLocks noChangeShapeType="1"/>
        </xdr:cNvSpPr>
      </xdr:nvSpPr>
      <xdr:spPr bwMode="auto">
        <a:xfrm flipH="1">
          <a:off x="1704975" y="25831800"/>
          <a:ext cx="123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76200</xdr:colOff>
      <xdr:row>330</xdr:row>
      <xdr:rowOff>114300</xdr:rowOff>
    </xdr:to>
    <xdr:sp macro="" textlink="">
      <xdr:nvSpPr>
        <xdr:cNvPr id="23" name="Line 8">
          <a:extLst>
            <a:ext uri="{FF2B5EF4-FFF2-40B4-BE49-F238E27FC236}">
              <a16:creationId xmlns:a16="http://schemas.microsoft.com/office/drawing/2014/main" id="{73CF88E4-7296-4A38-B8C9-7387043690BA}"/>
            </a:ext>
          </a:extLst>
        </xdr:cNvPr>
        <xdr:cNvSpPr>
          <a:spLocks noChangeShapeType="1"/>
        </xdr:cNvSpPr>
      </xdr:nvSpPr>
      <xdr:spPr bwMode="auto">
        <a:xfrm flipH="1">
          <a:off x="1238250" y="56692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330</xdr:row>
      <xdr:rowOff>114300</xdr:rowOff>
    </xdr:from>
    <xdr:to>
      <xdr:col>2</xdr:col>
      <xdr:colOff>76200</xdr:colOff>
      <xdr:row>330</xdr:row>
      <xdr:rowOff>114300</xdr:rowOff>
    </xdr:to>
    <xdr:sp macro="" textlink="">
      <xdr:nvSpPr>
        <xdr:cNvPr id="24" name="Line 8">
          <a:extLst>
            <a:ext uri="{FF2B5EF4-FFF2-40B4-BE49-F238E27FC236}">
              <a16:creationId xmlns:a16="http://schemas.microsoft.com/office/drawing/2014/main" id="{ACB1B9B1-0AD3-4140-9802-EB5D87CE0CB2}"/>
            </a:ext>
          </a:extLst>
        </xdr:cNvPr>
        <xdr:cNvSpPr>
          <a:spLocks noChangeShapeType="1"/>
        </xdr:cNvSpPr>
      </xdr:nvSpPr>
      <xdr:spPr bwMode="auto">
        <a:xfrm flipH="1">
          <a:off x="1238250" y="56692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316</xdr:row>
      <xdr:rowOff>95250</xdr:rowOff>
    </xdr:from>
    <xdr:to>
      <xdr:col>2</xdr:col>
      <xdr:colOff>47625</xdr:colOff>
      <xdr:row>316</xdr:row>
      <xdr:rowOff>104775</xdr:rowOff>
    </xdr:to>
    <xdr:sp macro="" textlink="">
      <xdr:nvSpPr>
        <xdr:cNvPr id="25" name="Line 7">
          <a:extLst>
            <a:ext uri="{FF2B5EF4-FFF2-40B4-BE49-F238E27FC236}">
              <a16:creationId xmlns:a16="http://schemas.microsoft.com/office/drawing/2014/main" id="{E95AA1F6-DF48-48F6-A23A-F11CDF6D0B32}"/>
            </a:ext>
          </a:extLst>
        </xdr:cNvPr>
        <xdr:cNvSpPr>
          <a:spLocks noChangeShapeType="1"/>
        </xdr:cNvSpPr>
      </xdr:nvSpPr>
      <xdr:spPr bwMode="auto">
        <a:xfrm flipH="1" flipV="1">
          <a:off x="1162050" y="54273450"/>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317</xdr:row>
      <xdr:rowOff>114300</xdr:rowOff>
    </xdr:from>
    <xdr:to>
      <xdr:col>2</xdr:col>
      <xdr:colOff>0</xdr:colOff>
      <xdr:row>317</xdr:row>
      <xdr:rowOff>114300</xdr:rowOff>
    </xdr:to>
    <xdr:sp macro="" textlink="">
      <xdr:nvSpPr>
        <xdr:cNvPr id="26" name="Line 8">
          <a:extLst>
            <a:ext uri="{FF2B5EF4-FFF2-40B4-BE49-F238E27FC236}">
              <a16:creationId xmlns:a16="http://schemas.microsoft.com/office/drawing/2014/main" id="{DB111B29-3023-4972-8DC0-E7A02374F59F}"/>
            </a:ext>
          </a:extLst>
        </xdr:cNvPr>
        <xdr:cNvSpPr>
          <a:spLocks noChangeShapeType="1"/>
        </xdr:cNvSpPr>
      </xdr:nvSpPr>
      <xdr:spPr bwMode="auto">
        <a:xfrm flipH="1">
          <a:off x="1162050" y="54463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315</xdr:row>
      <xdr:rowOff>114300</xdr:rowOff>
    </xdr:from>
    <xdr:to>
      <xdr:col>2</xdr:col>
      <xdr:colOff>85725</xdr:colOff>
      <xdr:row>315</xdr:row>
      <xdr:rowOff>114300</xdr:rowOff>
    </xdr:to>
    <xdr:sp macro="" textlink="">
      <xdr:nvSpPr>
        <xdr:cNvPr id="27" name="Line 8">
          <a:extLst>
            <a:ext uri="{FF2B5EF4-FFF2-40B4-BE49-F238E27FC236}">
              <a16:creationId xmlns:a16="http://schemas.microsoft.com/office/drawing/2014/main" id="{B7B002B8-66C3-433B-81DF-023CD7CCDA87}"/>
            </a:ext>
          </a:extLst>
        </xdr:cNvPr>
        <xdr:cNvSpPr>
          <a:spLocks noChangeShapeType="1"/>
        </xdr:cNvSpPr>
      </xdr:nvSpPr>
      <xdr:spPr bwMode="auto">
        <a:xfrm flipH="1">
          <a:off x="1704975" y="54121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150</xdr:row>
      <xdr:rowOff>114300</xdr:rowOff>
    </xdr:from>
    <xdr:to>
      <xdr:col>3</xdr:col>
      <xdr:colOff>0</xdr:colOff>
      <xdr:row>150</xdr:row>
      <xdr:rowOff>114300</xdr:rowOff>
    </xdr:to>
    <xdr:sp macro="" textlink="">
      <xdr:nvSpPr>
        <xdr:cNvPr id="28" name="Line 8">
          <a:extLst>
            <a:ext uri="{FF2B5EF4-FFF2-40B4-BE49-F238E27FC236}">
              <a16:creationId xmlns:a16="http://schemas.microsoft.com/office/drawing/2014/main" id="{509CFB0E-15F5-489B-9B4C-DD105570DB43}"/>
            </a:ext>
          </a:extLst>
        </xdr:cNvPr>
        <xdr:cNvSpPr>
          <a:spLocks noChangeShapeType="1"/>
        </xdr:cNvSpPr>
      </xdr:nvSpPr>
      <xdr:spPr bwMode="auto">
        <a:xfrm flipH="1">
          <a:off x="1704975" y="25831800"/>
          <a:ext cx="123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310</xdr:row>
      <xdr:rowOff>114300</xdr:rowOff>
    </xdr:from>
    <xdr:to>
      <xdr:col>2</xdr:col>
      <xdr:colOff>85725</xdr:colOff>
      <xdr:row>310</xdr:row>
      <xdr:rowOff>114300</xdr:rowOff>
    </xdr:to>
    <xdr:sp macro="" textlink="">
      <xdr:nvSpPr>
        <xdr:cNvPr id="29" name="Line 8">
          <a:extLst>
            <a:ext uri="{FF2B5EF4-FFF2-40B4-BE49-F238E27FC236}">
              <a16:creationId xmlns:a16="http://schemas.microsoft.com/office/drawing/2014/main" id="{591A46E5-E38D-48E9-A26E-F91400E9A4DD}"/>
            </a:ext>
          </a:extLst>
        </xdr:cNvPr>
        <xdr:cNvSpPr>
          <a:spLocks noChangeShapeType="1"/>
        </xdr:cNvSpPr>
      </xdr:nvSpPr>
      <xdr:spPr bwMode="auto">
        <a:xfrm flipH="1">
          <a:off x="1609725" y="53387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466725</xdr:colOff>
      <xdr:row>151</xdr:row>
      <xdr:rowOff>95250</xdr:rowOff>
    </xdr:from>
    <xdr:to>
      <xdr:col>3</xdr:col>
      <xdr:colOff>28575</xdr:colOff>
      <xdr:row>151</xdr:row>
      <xdr:rowOff>104775</xdr:rowOff>
    </xdr:to>
    <xdr:sp macro="" textlink="">
      <xdr:nvSpPr>
        <xdr:cNvPr id="30" name="Line 7">
          <a:extLst>
            <a:ext uri="{FF2B5EF4-FFF2-40B4-BE49-F238E27FC236}">
              <a16:creationId xmlns:a16="http://schemas.microsoft.com/office/drawing/2014/main" id="{E08EFC4D-C9EA-4119-B0A4-5A572CE3B608}"/>
            </a:ext>
          </a:extLst>
        </xdr:cNvPr>
        <xdr:cNvSpPr>
          <a:spLocks noChangeShapeType="1"/>
        </xdr:cNvSpPr>
      </xdr:nvSpPr>
      <xdr:spPr bwMode="auto">
        <a:xfrm flipH="1" flipV="1">
          <a:off x="1533525" y="25984200"/>
          <a:ext cx="2286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152</xdr:row>
      <xdr:rowOff>114300</xdr:rowOff>
    </xdr:from>
    <xdr:to>
      <xdr:col>3</xdr:col>
      <xdr:colOff>0</xdr:colOff>
      <xdr:row>152</xdr:row>
      <xdr:rowOff>114300</xdr:rowOff>
    </xdr:to>
    <xdr:sp macro="" textlink="">
      <xdr:nvSpPr>
        <xdr:cNvPr id="31" name="Line 8">
          <a:extLst>
            <a:ext uri="{FF2B5EF4-FFF2-40B4-BE49-F238E27FC236}">
              <a16:creationId xmlns:a16="http://schemas.microsoft.com/office/drawing/2014/main" id="{4C5DAE82-AB32-4A96-B09D-5375BB34CF56}"/>
            </a:ext>
          </a:extLst>
        </xdr:cNvPr>
        <xdr:cNvSpPr>
          <a:spLocks noChangeShapeType="1"/>
        </xdr:cNvSpPr>
      </xdr:nvSpPr>
      <xdr:spPr bwMode="auto">
        <a:xfrm flipH="1">
          <a:off x="1609725" y="26174700"/>
          <a:ext cx="123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325</xdr:row>
      <xdr:rowOff>114300</xdr:rowOff>
    </xdr:from>
    <xdr:to>
      <xdr:col>2</xdr:col>
      <xdr:colOff>76200</xdr:colOff>
      <xdr:row>325</xdr:row>
      <xdr:rowOff>114300</xdr:rowOff>
    </xdr:to>
    <xdr:sp macro="" textlink="">
      <xdr:nvSpPr>
        <xdr:cNvPr id="32" name="Line 8">
          <a:extLst>
            <a:ext uri="{FF2B5EF4-FFF2-40B4-BE49-F238E27FC236}">
              <a16:creationId xmlns:a16="http://schemas.microsoft.com/office/drawing/2014/main" id="{6691DA5F-CEBA-4764-95D8-AA9E3AAC21D3}"/>
            </a:ext>
          </a:extLst>
        </xdr:cNvPr>
        <xdr:cNvSpPr>
          <a:spLocks noChangeShapeType="1"/>
        </xdr:cNvSpPr>
      </xdr:nvSpPr>
      <xdr:spPr bwMode="auto">
        <a:xfrm flipH="1">
          <a:off x="1143000" y="55959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325</xdr:row>
      <xdr:rowOff>114300</xdr:rowOff>
    </xdr:from>
    <xdr:to>
      <xdr:col>2</xdr:col>
      <xdr:colOff>76200</xdr:colOff>
      <xdr:row>325</xdr:row>
      <xdr:rowOff>114300</xdr:rowOff>
    </xdr:to>
    <xdr:sp macro="" textlink="">
      <xdr:nvSpPr>
        <xdr:cNvPr id="33" name="Line 8">
          <a:extLst>
            <a:ext uri="{FF2B5EF4-FFF2-40B4-BE49-F238E27FC236}">
              <a16:creationId xmlns:a16="http://schemas.microsoft.com/office/drawing/2014/main" id="{B031BBF2-9D9F-4C4A-8F4B-C210A12DAC7D}"/>
            </a:ext>
          </a:extLst>
        </xdr:cNvPr>
        <xdr:cNvSpPr>
          <a:spLocks noChangeShapeType="1"/>
        </xdr:cNvSpPr>
      </xdr:nvSpPr>
      <xdr:spPr bwMode="auto">
        <a:xfrm flipH="1">
          <a:off x="1143000" y="559593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311</xdr:row>
      <xdr:rowOff>95250</xdr:rowOff>
    </xdr:from>
    <xdr:to>
      <xdr:col>2</xdr:col>
      <xdr:colOff>47625</xdr:colOff>
      <xdr:row>311</xdr:row>
      <xdr:rowOff>104775</xdr:rowOff>
    </xdr:to>
    <xdr:sp macro="" textlink="">
      <xdr:nvSpPr>
        <xdr:cNvPr id="34" name="Line 7">
          <a:extLst>
            <a:ext uri="{FF2B5EF4-FFF2-40B4-BE49-F238E27FC236}">
              <a16:creationId xmlns:a16="http://schemas.microsoft.com/office/drawing/2014/main" id="{4E01E1FC-2DF2-4A2B-9511-E4282B2B2B70}"/>
            </a:ext>
          </a:extLst>
        </xdr:cNvPr>
        <xdr:cNvSpPr>
          <a:spLocks noChangeShapeType="1"/>
        </xdr:cNvSpPr>
      </xdr:nvSpPr>
      <xdr:spPr bwMode="auto">
        <a:xfrm flipH="1" flipV="1">
          <a:off x="1066800" y="53540025"/>
          <a:ext cx="476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312</xdr:row>
      <xdr:rowOff>114300</xdr:rowOff>
    </xdr:from>
    <xdr:to>
      <xdr:col>2</xdr:col>
      <xdr:colOff>0</xdr:colOff>
      <xdr:row>312</xdr:row>
      <xdr:rowOff>114300</xdr:rowOff>
    </xdr:to>
    <xdr:sp macro="" textlink="">
      <xdr:nvSpPr>
        <xdr:cNvPr id="35" name="Line 8">
          <a:extLst>
            <a:ext uri="{FF2B5EF4-FFF2-40B4-BE49-F238E27FC236}">
              <a16:creationId xmlns:a16="http://schemas.microsoft.com/office/drawing/2014/main" id="{17FAA68F-E009-4A3C-93E1-D106852481E4}"/>
            </a:ext>
          </a:extLst>
        </xdr:cNvPr>
        <xdr:cNvSpPr>
          <a:spLocks noChangeShapeType="1"/>
        </xdr:cNvSpPr>
      </xdr:nvSpPr>
      <xdr:spPr bwMode="auto">
        <a:xfrm flipH="1">
          <a:off x="1066800" y="537305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310</xdr:row>
      <xdr:rowOff>114300</xdr:rowOff>
    </xdr:from>
    <xdr:to>
      <xdr:col>2</xdr:col>
      <xdr:colOff>85725</xdr:colOff>
      <xdr:row>310</xdr:row>
      <xdr:rowOff>114300</xdr:rowOff>
    </xdr:to>
    <xdr:sp macro="" textlink="">
      <xdr:nvSpPr>
        <xdr:cNvPr id="36" name="Line 8">
          <a:extLst>
            <a:ext uri="{FF2B5EF4-FFF2-40B4-BE49-F238E27FC236}">
              <a16:creationId xmlns:a16="http://schemas.microsoft.com/office/drawing/2014/main" id="{3DFE106E-792B-4B7C-8785-B463051F8C9B}"/>
            </a:ext>
          </a:extLst>
        </xdr:cNvPr>
        <xdr:cNvSpPr>
          <a:spLocks noChangeShapeType="1"/>
        </xdr:cNvSpPr>
      </xdr:nvSpPr>
      <xdr:spPr bwMode="auto">
        <a:xfrm flipH="1">
          <a:off x="1609725" y="533876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152</xdr:row>
      <xdr:rowOff>114300</xdr:rowOff>
    </xdr:from>
    <xdr:to>
      <xdr:col>3</xdr:col>
      <xdr:colOff>0</xdr:colOff>
      <xdr:row>152</xdr:row>
      <xdr:rowOff>114300</xdr:rowOff>
    </xdr:to>
    <xdr:sp macro="" textlink="">
      <xdr:nvSpPr>
        <xdr:cNvPr id="37" name="Line 8">
          <a:extLst>
            <a:ext uri="{FF2B5EF4-FFF2-40B4-BE49-F238E27FC236}">
              <a16:creationId xmlns:a16="http://schemas.microsoft.com/office/drawing/2014/main" id="{CEDE7A1D-B1D5-4CE0-8CEA-B3EEEF9CC407}"/>
            </a:ext>
          </a:extLst>
        </xdr:cNvPr>
        <xdr:cNvSpPr>
          <a:spLocks noChangeShapeType="1"/>
        </xdr:cNvSpPr>
      </xdr:nvSpPr>
      <xdr:spPr bwMode="auto">
        <a:xfrm flipH="1">
          <a:off x="1609725" y="26174700"/>
          <a:ext cx="1238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161925</xdr:rowOff>
    </xdr:from>
    <xdr:to>
      <xdr:col>1</xdr:col>
      <xdr:colOff>28575</xdr:colOff>
      <xdr:row>294</xdr:row>
      <xdr:rowOff>0</xdr:rowOff>
    </xdr:to>
    <xdr:sp macro="" textlink="">
      <xdr:nvSpPr>
        <xdr:cNvPr id="38" name="Line 4">
          <a:extLst>
            <a:ext uri="{FF2B5EF4-FFF2-40B4-BE49-F238E27FC236}">
              <a16:creationId xmlns:a16="http://schemas.microsoft.com/office/drawing/2014/main" id="{EF2A6BF0-B61A-4C67-8587-AB114CBB09B8}"/>
            </a:ext>
          </a:extLst>
        </xdr:cNvPr>
        <xdr:cNvSpPr>
          <a:spLocks noChangeShapeType="1"/>
        </xdr:cNvSpPr>
      </xdr:nvSpPr>
      <xdr:spPr bwMode="auto">
        <a:xfrm>
          <a:off x="609600" y="50406300"/>
          <a:ext cx="285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298</xdr:row>
      <xdr:rowOff>161925</xdr:rowOff>
    </xdr:from>
    <xdr:to>
      <xdr:col>1</xdr:col>
      <xdr:colOff>28575</xdr:colOff>
      <xdr:row>299</xdr:row>
      <xdr:rowOff>0</xdr:rowOff>
    </xdr:to>
    <xdr:sp macro="" textlink="">
      <xdr:nvSpPr>
        <xdr:cNvPr id="39" name="Line 4">
          <a:extLst>
            <a:ext uri="{FF2B5EF4-FFF2-40B4-BE49-F238E27FC236}">
              <a16:creationId xmlns:a16="http://schemas.microsoft.com/office/drawing/2014/main" id="{2F58A3F6-D405-4128-9E3D-582171E8B0EA}"/>
            </a:ext>
          </a:extLst>
        </xdr:cNvPr>
        <xdr:cNvSpPr>
          <a:spLocks noChangeShapeType="1"/>
        </xdr:cNvSpPr>
      </xdr:nvSpPr>
      <xdr:spPr bwMode="auto">
        <a:xfrm>
          <a:off x="609600" y="51263550"/>
          <a:ext cx="285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293</xdr:row>
      <xdr:rowOff>161925</xdr:rowOff>
    </xdr:from>
    <xdr:to>
      <xdr:col>1</xdr:col>
      <xdr:colOff>28575</xdr:colOff>
      <xdr:row>294</xdr:row>
      <xdr:rowOff>0</xdr:rowOff>
    </xdr:to>
    <xdr:sp macro="" textlink="">
      <xdr:nvSpPr>
        <xdr:cNvPr id="40" name="Line 4">
          <a:extLst>
            <a:ext uri="{FF2B5EF4-FFF2-40B4-BE49-F238E27FC236}">
              <a16:creationId xmlns:a16="http://schemas.microsoft.com/office/drawing/2014/main" id="{A89BEC21-495F-4F86-9026-72AE275D1E30}"/>
            </a:ext>
          </a:extLst>
        </xdr:cNvPr>
        <xdr:cNvSpPr>
          <a:spLocks noChangeShapeType="1"/>
        </xdr:cNvSpPr>
      </xdr:nvSpPr>
      <xdr:spPr bwMode="auto">
        <a:xfrm>
          <a:off x="609600" y="50406300"/>
          <a:ext cx="285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0</xdr:colOff>
      <xdr:row>298</xdr:row>
      <xdr:rowOff>161925</xdr:rowOff>
    </xdr:from>
    <xdr:to>
      <xdr:col>1</xdr:col>
      <xdr:colOff>28575</xdr:colOff>
      <xdr:row>299</xdr:row>
      <xdr:rowOff>0</xdr:rowOff>
    </xdr:to>
    <xdr:sp macro="" textlink="">
      <xdr:nvSpPr>
        <xdr:cNvPr id="41" name="Line 4">
          <a:extLst>
            <a:ext uri="{FF2B5EF4-FFF2-40B4-BE49-F238E27FC236}">
              <a16:creationId xmlns:a16="http://schemas.microsoft.com/office/drawing/2014/main" id="{EAC69FE2-9706-429C-A0E4-A5263F477B45}"/>
            </a:ext>
          </a:extLst>
        </xdr:cNvPr>
        <xdr:cNvSpPr>
          <a:spLocks noChangeShapeType="1"/>
        </xdr:cNvSpPr>
      </xdr:nvSpPr>
      <xdr:spPr bwMode="auto">
        <a:xfrm>
          <a:off x="609600" y="51263550"/>
          <a:ext cx="2857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307</xdr:row>
      <xdr:rowOff>114300</xdr:rowOff>
    </xdr:from>
    <xdr:to>
      <xdr:col>2</xdr:col>
      <xdr:colOff>47625</xdr:colOff>
      <xdr:row>307</xdr:row>
      <xdr:rowOff>114300</xdr:rowOff>
    </xdr:to>
    <xdr:sp macro="" textlink="">
      <xdr:nvSpPr>
        <xdr:cNvPr id="42" name="Line 8">
          <a:extLst>
            <a:ext uri="{FF2B5EF4-FFF2-40B4-BE49-F238E27FC236}">
              <a16:creationId xmlns:a16="http://schemas.microsoft.com/office/drawing/2014/main" id="{D4BA8103-BEF8-4570-921F-A71C0A8C839F}"/>
            </a:ext>
          </a:extLst>
        </xdr:cNvPr>
        <xdr:cNvSpPr>
          <a:spLocks noChangeShapeType="1"/>
        </xdr:cNvSpPr>
      </xdr:nvSpPr>
      <xdr:spPr bwMode="auto">
        <a:xfrm flipH="1">
          <a:off x="1711325" y="51644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322</xdr:row>
      <xdr:rowOff>114300</xdr:rowOff>
    </xdr:from>
    <xdr:to>
      <xdr:col>2</xdr:col>
      <xdr:colOff>47625</xdr:colOff>
      <xdr:row>322</xdr:row>
      <xdr:rowOff>114300</xdr:rowOff>
    </xdr:to>
    <xdr:sp macro="" textlink="">
      <xdr:nvSpPr>
        <xdr:cNvPr id="43" name="Line 8">
          <a:extLst>
            <a:ext uri="{FF2B5EF4-FFF2-40B4-BE49-F238E27FC236}">
              <a16:creationId xmlns:a16="http://schemas.microsoft.com/office/drawing/2014/main" id="{F0382D70-052A-4E71-8B4E-30E53D94CA84}"/>
            </a:ext>
          </a:extLst>
        </xdr:cNvPr>
        <xdr:cNvSpPr>
          <a:spLocks noChangeShapeType="1"/>
        </xdr:cNvSpPr>
      </xdr:nvSpPr>
      <xdr:spPr bwMode="auto">
        <a:xfrm flipH="1">
          <a:off x="1282700" y="54197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322</xdr:row>
      <xdr:rowOff>114300</xdr:rowOff>
    </xdr:from>
    <xdr:to>
      <xdr:col>2</xdr:col>
      <xdr:colOff>47625</xdr:colOff>
      <xdr:row>322</xdr:row>
      <xdr:rowOff>114300</xdr:rowOff>
    </xdr:to>
    <xdr:sp macro="" textlink="">
      <xdr:nvSpPr>
        <xdr:cNvPr id="44" name="Line 8">
          <a:extLst>
            <a:ext uri="{FF2B5EF4-FFF2-40B4-BE49-F238E27FC236}">
              <a16:creationId xmlns:a16="http://schemas.microsoft.com/office/drawing/2014/main" id="{6977DF4A-CDEA-49DC-8E3D-5007486549BC}"/>
            </a:ext>
          </a:extLst>
        </xdr:cNvPr>
        <xdr:cNvSpPr>
          <a:spLocks noChangeShapeType="1"/>
        </xdr:cNvSpPr>
      </xdr:nvSpPr>
      <xdr:spPr bwMode="auto">
        <a:xfrm flipH="1">
          <a:off x="1282700" y="54197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309</xdr:row>
      <xdr:rowOff>114300</xdr:rowOff>
    </xdr:from>
    <xdr:to>
      <xdr:col>2</xdr:col>
      <xdr:colOff>0</xdr:colOff>
      <xdr:row>309</xdr:row>
      <xdr:rowOff>114300</xdr:rowOff>
    </xdr:to>
    <xdr:sp macro="" textlink="">
      <xdr:nvSpPr>
        <xdr:cNvPr id="45" name="Line 8">
          <a:extLst>
            <a:ext uri="{FF2B5EF4-FFF2-40B4-BE49-F238E27FC236}">
              <a16:creationId xmlns:a16="http://schemas.microsoft.com/office/drawing/2014/main" id="{29868457-2A90-4A5E-B93C-8C8AB6529047}"/>
            </a:ext>
          </a:extLst>
        </xdr:cNvPr>
        <xdr:cNvSpPr>
          <a:spLocks noChangeShapeType="1"/>
        </xdr:cNvSpPr>
      </xdr:nvSpPr>
      <xdr:spPr bwMode="auto">
        <a:xfrm flipH="1">
          <a:off x="1206500" y="5197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307</xdr:row>
      <xdr:rowOff>114300</xdr:rowOff>
    </xdr:from>
    <xdr:to>
      <xdr:col>2</xdr:col>
      <xdr:colOff>47625</xdr:colOff>
      <xdr:row>307</xdr:row>
      <xdr:rowOff>114300</xdr:rowOff>
    </xdr:to>
    <xdr:sp macro="" textlink="">
      <xdr:nvSpPr>
        <xdr:cNvPr id="46" name="Line 8">
          <a:extLst>
            <a:ext uri="{FF2B5EF4-FFF2-40B4-BE49-F238E27FC236}">
              <a16:creationId xmlns:a16="http://schemas.microsoft.com/office/drawing/2014/main" id="{F4C4E448-9427-451D-BE54-D3EBD17D2645}"/>
            </a:ext>
          </a:extLst>
        </xdr:cNvPr>
        <xdr:cNvSpPr>
          <a:spLocks noChangeShapeType="1"/>
        </xdr:cNvSpPr>
      </xdr:nvSpPr>
      <xdr:spPr bwMode="auto">
        <a:xfrm flipH="1">
          <a:off x="1711325" y="51644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307</xdr:row>
      <xdr:rowOff>114300</xdr:rowOff>
    </xdr:from>
    <xdr:to>
      <xdr:col>2</xdr:col>
      <xdr:colOff>85725</xdr:colOff>
      <xdr:row>307</xdr:row>
      <xdr:rowOff>114300</xdr:rowOff>
    </xdr:to>
    <xdr:sp macro="" textlink="">
      <xdr:nvSpPr>
        <xdr:cNvPr id="47" name="Line 8">
          <a:extLst>
            <a:ext uri="{FF2B5EF4-FFF2-40B4-BE49-F238E27FC236}">
              <a16:creationId xmlns:a16="http://schemas.microsoft.com/office/drawing/2014/main" id="{ECC2AD5B-86E2-403B-8456-CE1AC4AF89AB}"/>
            </a:ext>
          </a:extLst>
        </xdr:cNvPr>
        <xdr:cNvSpPr>
          <a:spLocks noChangeShapeType="1"/>
        </xdr:cNvSpPr>
      </xdr:nvSpPr>
      <xdr:spPr bwMode="auto">
        <a:xfrm flipH="1">
          <a:off x="1711325" y="51644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322</xdr:row>
      <xdr:rowOff>114300</xdr:rowOff>
    </xdr:from>
    <xdr:to>
      <xdr:col>2</xdr:col>
      <xdr:colOff>76200</xdr:colOff>
      <xdr:row>322</xdr:row>
      <xdr:rowOff>114300</xdr:rowOff>
    </xdr:to>
    <xdr:sp macro="" textlink="">
      <xdr:nvSpPr>
        <xdr:cNvPr id="48" name="Line 8">
          <a:extLst>
            <a:ext uri="{FF2B5EF4-FFF2-40B4-BE49-F238E27FC236}">
              <a16:creationId xmlns:a16="http://schemas.microsoft.com/office/drawing/2014/main" id="{16BFC906-B50D-47EB-8A9B-FE80F9A2D4AF}"/>
            </a:ext>
          </a:extLst>
        </xdr:cNvPr>
        <xdr:cNvSpPr>
          <a:spLocks noChangeShapeType="1"/>
        </xdr:cNvSpPr>
      </xdr:nvSpPr>
      <xdr:spPr bwMode="auto">
        <a:xfrm flipH="1">
          <a:off x="1282700" y="54197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322</xdr:row>
      <xdr:rowOff>114300</xdr:rowOff>
    </xdr:from>
    <xdr:to>
      <xdr:col>2</xdr:col>
      <xdr:colOff>76200</xdr:colOff>
      <xdr:row>322</xdr:row>
      <xdr:rowOff>114300</xdr:rowOff>
    </xdr:to>
    <xdr:sp macro="" textlink="">
      <xdr:nvSpPr>
        <xdr:cNvPr id="49" name="Line 8">
          <a:extLst>
            <a:ext uri="{FF2B5EF4-FFF2-40B4-BE49-F238E27FC236}">
              <a16:creationId xmlns:a16="http://schemas.microsoft.com/office/drawing/2014/main" id="{47E0364B-F356-452C-B29E-0A71951CCF16}"/>
            </a:ext>
          </a:extLst>
        </xdr:cNvPr>
        <xdr:cNvSpPr>
          <a:spLocks noChangeShapeType="1"/>
        </xdr:cNvSpPr>
      </xdr:nvSpPr>
      <xdr:spPr bwMode="auto">
        <a:xfrm flipH="1">
          <a:off x="1282700" y="54197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309</xdr:row>
      <xdr:rowOff>114300</xdr:rowOff>
    </xdr:from>
    <xdr:to>
      <xdr:col>2</xdr:col>
      <xdr:colOff>0</xdr:colOff>
      <xdr:row>309</xdr:row>
      <xdr:rowOff>114300</xdr:rowOff>
    </xdr:to>
    <xdr:sp macro="" textlink="">
      <xdr:nvSpPr>
        <xdr:cNvPr id="50" name="Line 8">
          <a:extLst>
            <a:ext uri="{FF2B5EF4-FFF2-40B4-BE49-F238E27FC236}">
              <a16:creationId xmlns:a16="http://schemas.microsoft.com/office/drawing/2014/main" id="{4F5276F8-7156-46F0-91B9-9275BBA1046C}"/>
            </a:ext>
          </a:extLst>
        </xdr:cNvPr>
        <xdr:cNvSpPr>
          <a:spLocks noChangeShapeType="1"/>
        </xdr:cNvSpPr>
      </xdr:nvSpPr>
      <xdr:spPr bwMode="auto">
        <a:xfrm flipH="1">
          <a:off x="1206500" y="51974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307</xdr:row>
      <xdr:rowOff>114300</xdr:rowOff>
    </xdr:from>
    <xdr:to>
      <xdr:col>2</xdr:col>
      <xdr:colOff>85725</xdr:colOff>
      <xdr:row>307</xdr:row>
      <xdr:rowOff>114300</xdr:rowOff>
    </xdr:to>
    <xdr:sp macro="" textlink="">
      <xdr:nvSpPr>
        <xdr:cNvPr id="51" name="Line 8">
          <a:extLst>
            <a:ext uri="{FF2B5EF4-FFF2-40B4-BE49-F238E27FC236}">
              <a16:creationId xmlns:a16="http://schemas.microsoft.com/office/drawing/2014/main" id="{83F9DB12-60D5-4668-8320-09F9FB97D7DF}"/>
            </a:ext>
          </a:extLst>
        </xdr:cNvPr>
        <xdr:cNvSpPr>
          <a:spLocks noChangeShapeType="1"/>
        </xdr:cNvSpPr>
      </xdr:nvSpPr>
      <xdr:spPr bwMode="auto">
        <a:xfrm flipH="1">
          <a:off x="1711325" y="51644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436</xdr:row>
      <xdr:rowOff>114300</xdr:rowOff>
    </xdr:from>
    <xdr:to>
      <xdr:col>2</xdr:col>
      <xdr:colOff>85725</xdr:colOff>
      <xdr:row>436</xdr:row>
      <xdr:rowOff>114300</xdr:rowOff>
    </xdr:to>
    <xdr:sp macro="" textlink="">
      <xdr:nvSpPr>
        <xdr:cNvPr id="52" name="Line 8">
          <a:extLst>
            <a:ext uri="{FF2B5EF4-FFF2-40B4-BE49-F238E27FC236}">
              <a16:creationId xmlns:a16="http://schemas.microsoft.com/office/drawing/2014/main" id="{2B97B5B4-6E04-47E7-B5E0-CEEE38C34582}"/>
            </a:ext>
          </a:extLst>
        </xdr:cNvPr>
        <xdr:cNvSpPr>
          <a:spLocks noChangeShapeType="1"/>
        </xdr:cNvSpPr>
      </xdr:nvSpPr>
      <xdr:spPr bwMode="auto">
        <a:xfrm flipH="1">
          <a:off x="1711325" y="74726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463</xdr:row>
      <xdr:rowOff>95250</xdr:rowOff>
    </xdr:from>
    <xdr:to>
      <xdr:col>2</xdr:col>
      <xdr:colOff>38100</xdr:colOff>
      <xdr:row>463</xdr:row>
      <xdr:rowOff>104775</xdr:rowOff>
    </xdr:to>
    <xdr:sp macro="" textlink="">
      <xdr:nvSpPr>
        <xdr:cNvPr id="53" name="Line 7">
          <a:extLst>
            <a:ext uri="{FF2B5EF4-FFF2-40B4-BE49-F238E27FC236}">
              <a16:creationId xmlns:a16="http://schemas.microsoft.com/office/drawing/2014/main" id="{C8E4E866-3877-4F5E-A46C-82624FAA3207}"/>
            </a:ext>
          </a:extLst>
        </xdr:cNvPr>
        <xdr:cNvSpPr>
          <a:spLocks noChangeShapeType="1"/>
        </xdr:cNvSpPr>
      </xdr:nvSpPr>
      <xdr:spPr bwMode="auto">
        <a:xfrm flipH="1" flipV="1">
          <a:off x="1206500" y="793369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464</xdr:row>
      <xdr:rowOff>114300</xdr:rowOff>
    </xdr:from>
    <xdr:to>
      <xdr:col>2</xdr:col>
      <xdr:colOff>0</xdr:colOff>
      <xdr:row>464</xdr:row>
      <xdr:rowOff>114300</xdr:rowOff>
    </xdr:to>
    <xdr:sp macro="" textlink="">
      <xdr:nvSpPr>
        <xdr:cNvPr id="54" name="Line 8">
          <a:extLst>
            <a:ext uri="{FF2B5EF4-FFF2-40B4-BE49-F238E27FC236}">
              <a16:creationId xmlns:a16="http://schemas.microsoft.com/office/drawing/2014/main" id="{D8850E52-ECE9-44D1-A465-D46345FF9D58}"/>
            </a:ext>
          </a:extLst>
        </xdr:cNvPr>
        <xdr:cNvSpPr>
          <a:spLocks noChangeShapeType="1"/>
        </xdr:cNvSpPr>
      </xdr:nvSpPr>
      <xdr:spPr bwMode="auto">
        <a:xfrm flipH="1">
          <a:off x="1206500" y="79527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522</xdr:row>
      <xdr:rowOff>114300</xdr:rowOff>
    </xdr:from>
    <xdr:to>
      <xdr:col>2</xdr:col>
      <xdr:colOff>76200</xdr:colOff>
      <xdr:row>522</xdr:row>
      <xdr:rowOff>114300</xdr:rowOff>
    </xdr:to>
    <xdr:sp macro="" textlink="">
      <xdr:nvSpPr>
        <xdr:cNvPr id="55" name="Line 8">
          <a:extLst>
            <a:ext uri="{FF2B5EF4-FFF2-40B4-BE49-F238E27FC236}">
              <a16:creationId xmlns:a16="http://schemas.microsoft.com/office/drawing/2014/main" id="{667A4E1E-3D47-4266-AD69-D6CE8F94AC32}"/>
            </a:ext>
          </a:extLst>
        </xdr:cNvPr>
        <xdr:cNvSpPr>
          <a:spLocks noChangeShapeType="1"/>
        </xdr:cNvSpPr>
      </xdr:nvSpPr>
      <xdr:spPr bwMode="auto">
        <a:xfrm flipH="1">
          <a:off x="1282700" y="89471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417</xdr:row>
      <xdr:rowOff>114300</xdr:rowOff>
    </xdr:from>
    <xdr:to>
      <xdr:col>2</xdr:col>
      <xdr:colOff>76200</xdr:colOff>
      <xdr:row>417</xdr:row>
      <xdr:rowOff>114300</xdr:rowOff>
    </xdr:to>
    <xdr:sp macro="" textlink="">
      <xdr:nvSpPr>
        <xdr:cNvPr id="56" name="Line 8">
          <a:extLst>
            <a:ext uri="{FF2B5EF4-FFF2-40B4-BE49-F238E27FC236}">
              <a16:creationId xmlns:a16="http://schemas.microsoft.com/office/drawing/2014/main" id="{D3B4081A-9D02-4CB6-9164-C75DF238C75A}"/>
            </a:ext>
          </a:extLst>
        </xdr:cNvPr>
        <xdr:cNvSpPr>
          <a:spLocks noChangeShapeType="1"/>
        </xdr:cNvSpPr>
      </xdr:nvSpPr>
      <xdr:spPr bwMode="auto">
        <a:xfrm flipH="1">
          <a:off x="1282700" y="71469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522</xdr:row>
      <xdr:rowOff>114300</xdr:rowOff>
    </xdr:from>
    <xdr:to>
      <xdr:col>2</xdr:col>
      <xdr:colOff>76200</xdr:colOff>
      <xdr:row>522</xdr:row>
      <xdr:rowOff>114300</xdr:rowOff>
    </xdr:to>
    <xdr:sp macro="" textlink="">
      <xdr:nvSpPr>
        <xdr:cNvPr id="57" name="Line 8">
          <a:extLst>
            <a:ext uri="{FF2B5EF4-FFF2-40B4-BE49-F238E27FC236}">
              <a16:creationId xmlns:a16="http://schemas.microsoft.com/office/drawing/2014/main" id="{11EA5A69-24EC-40EA-B398-BD7F3C354DAB}"/>
            </a:ext>
          </a:extLst>
        </xdr:cNvPr>
        <xdr:cNvSpPr>
          <a:spLocks noChangeShapeType="1"/>
        </xdr:cNvSpPr>
      </xdr:nvSpPr>
      <xdr:spPr bwMode="auto">
        <a:xfrm flipH="1">
          <a:off x="1282700" y="89471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417</xdr:row>
      <xdr:rowOff>114300</xdr:rowOff>
    </xdr:from>
    <xdr:to>
      <xdr:col>2</xdr:col>
      <xdr:colOff>76200</xdr:colOff>
      <xdr:row>417</xdr:row>
      <xdr:rowOff>114300</xdr:rowOff>
    </xdr:to>
    <xdr:sp macro="" textlink="">
      <xdr:nvSpPr>
        <xdr:cNvPr id="58" name="Line 8">
          <a:extLst>
            <a:ext uri="{FF2B5EF4-FFF2-40B4-BE49-F238E27FC236}">
              <a16:creationId xmlns:a16="http://schemas.microsoft.com/office/drawing/2014/main" id="{4A555B8F-9EF7-41F0-9922-273FAD6D4E96}"/>
            </a:ext>
          </a:extLst>
        </xdr:cNvPr>
        <xdr:cNvSpPr>
          <a:spLocks noChangeShapeType="1"/>
        </xdr:cNvSpPr>
      </xdr:nvSpPr>
      <xdr:spPr bwMode="auto">
        <a:xfrm flipH="1">
          <a:off x="1282700" y="71469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409</xdr:row>
      <xdr:rowOff>114300</xdr:rowOff>
    </xdr:from>
    <xdr:to>
      <xdr:col>2</xdr:col>
      <xdr:colOff>76200</xdr:colOff>
      <xdr:row>409</xdr:row>
      <xdr:rowOff>114300</xdr:rowOff>
    </xdr:to>
    <xdr:sp macro="" textlink="">
      <xdr:nvSpPr>
        <xdr:cNvPr id="59" name="Line 8">
          <a:extLst>
            <a:ext uri="{FF2B5EF4-FFF2-40B4-BE49-F238E27FC236}">
              <a16:creationId xmlns:a16="http://schemas.microsoft.com/office/drawing/2014/main" id="{4D00F5CF-2211-489D-B14A-DD4ED51B11C3}"/>
            </a:ext>
          </a:extLst>
        </xdr:cNvPr>
        <xdr:cNvSpPr>
          <a:spLocks noChangeShapeType="1"/>
        </xdr:cNvSpPr>
      </xdr:nvSpPr>
      <xdr:spPr bwMode="auto">
        <a:xfrm flipH="1">
          <a:off x="1282700" y="70097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437</xdr:row>
      <xdr:rowOff>95250</xdr:rowOff>
    </xdr:from>
    <xdr:to>
      <xdr:col>2</xdr:col>
      <xdr:colOff>38100</xdr:colOff>
      <xdr:row>437</xdr:row>
      <xdr:rowOff>104775</xdr:rowOff>
    </xdr:to>
    <xdr:sp macro="" textlink="">
      <xdr:nvSpPr>
        <xdr:cNvPr id="60" name="Line 7">
          <a:extLst>
            <a:ext uri="{FF2B5EF4-FFF2-40B4-BE49-F238E27FC236}">
              <a16:creationId xmlns:a16="http://schemas.microsoft.com/office/drawing/2014/main" id="{7CE4487C-312F-4CE2-A1BC-F32A4A8164F8}"/>
            </a:ext>
          </a:extLst>
        </xdr:cNvPr>
        <xdr:cNvSpPr>
          <a:spLocks noChangeShapeType="1"/>
        </xdr:cNvSpPr>
      </xdr:nvSpPr>
      <xdr:spPr bwMode="auto">
        <a:xfrm flipH="1" flipV="1">
          <a:off x="1206500" y="748792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438</xdr:row>
      <xdr:rowOff>114300</xdr:rowOff>
    </xdr:from>
    <xdr:to>
      <xdr:col>2</xdr:col>
      <xdr:colOff>0</xdr:colOff>
      <xdr:row>438</xdr:row>
      <xdr:rowOff>114300</xdr:rowOff>
    </xdr:to>
    <xdr:sp macro="" textlink="">
      <xdr:nvSpPr>
        <xdr:cNvPr id="61" name="Line 8">
          <a:extLst>
            <a:ext uri="{FF2B5EF4-FFF2-40B4-BE49-F238E27FC236}">
              <a16:creationId xmlns:a16="http://schemas.microsoft.com/office/drawing/2014/main" id="{909FEC74-02AF-4B97-93F7-66B788C67DC8}"/>
            </a:ext>
          </a:extLst>
        </xdr:cNvPr>
        <xdr:cNvSpPr>
          <a:spLocks noChangeShapeType="1"/>
        </xdr:cNvSpPr>
      </xdr:nvSpPr>
      <xdr:spPr bwMode="auto">
        <a:xfrm flipH="1">
          <a:off x="1206500" y="75069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436</xdr:row>
      <xdr:rowOff>114300</xdr:rowOff>
    </xdr:from>
    <xdr:to>
      <xdr:col>2</xdr:col>
      <xdr:colOff>85725</xdr:colOff>
      <xdr:row>436</xdr:row>
      <xdr:rowOff>114300</xdr:rowOff>
    </xdr:to>
    <xdr:sp macro="" textlink="">
      <xdr:nvSpPr>
        <xdr:cNvPr id="62" name="Line 8">
          <a:extLst>
            <a:ext uri="{FF2B5EF4-FFF2-40B4-BE49-F238E27FC236}">
              <a16:creationId xmlns:a16="http://schemas.microsoft.com/office/drawing/2014/main" id="{1F33B948-CD10-452C-8F0B-EEACAD271138}"/>
            </a:ext>
          </a:extLst>
        </xdr:cNvPr>
        <xdr:cNvSpPr>
          <a:spLocks noChangeShapeType="1"/>
        </xdr:cNvSpPr>
      </xdr:nvSpPr>
      <xdr:spPr bwMode="auto">
        <a:xfrm flipH="1">
          <a:off x="1711325" y="74726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463</xdr:row>
      <xdr:rowOff>95250</xdr:rowOff>
    </xdr:from>
    <xdr:to>
      <xdr:col>2</xdr:col>
      <xdr:colOff>38100</xdr:colOff>
      <xdr:row>463</xdr:row>
      <xdr:rowOff>104775</xdr:rowOff>
    </xdr:to>
    <xdr:sp macro="" textlink="">
      <xdr:nvSpPr>
        <xdr:cNvPr id="63" name="Line 7">
          <a:extLst>
            <a:ext uri="{FF2B5EF4-FFF2-40B4-BE49-F238E27FC236}">
              <a16:creationId xmlns:a16="http://schemas.microsoft.com/office/drawing/2014/main" id="{4F244ED0-0261-49E2-B8DF-54AC7437066B}"/>
            </a:ext>
          </a:extLst>
        </xdr:cNvPr>
        <xdr:cNvSpPr>
          <a:spLocks noChangeShapeType="1"/>
        </xdr:cNvSpPr>
      </xdr:nvSpPr>
      <xdr:spPr bwMode="auto">
        <a:xfrm flipH="1" flipV="1">
          <a:off x="1206500" y="793369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464</xdr:row>
      <xdr:rowOff>114300</xdr:rowOff>
    </xdr:from>
    <xdr:to>
      <xdr:col>2</xdr:col>
      <xdr:colOff>0</xdr:colOff>
      <xdr:row>464</xdr:row>
      <xdr:rowOff>114300</xdr:rowOff>
    </xdr:to>
    <xdr:sp macro="" textlink="">
      <xdr:nvSpPr>
        <xdr:cNvPr id="64" name="Line 8">
          <a:extLst>
            <a:ext uri="{FF2B5EF4-FFF2-40B4-BE49-F238E27FC236}">
              <a16:creationId xmlns:a16="http://schemas.microsoft.com/office/drawing/2014/main" id="{F3BF4AD9-FBAE-4D24-8E6A-71D46F7C3176}"/>
            </a:ext>
          </a:extLst>
        </xdr:cNvPr>
        <xdr:cNvSpPr>
          <a:spLocks noChangeShapeType="1"/>
        </xdr:cNvSpPr>
      </xdr:nvSpPr>
      <xdr:spPr bwMode="auto">
        <a:xfrm flipH="1">
          <a:off x="1206500" y="79527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352</xdr:row>
      <xdr:rowOff>114300</xdr:rowOff>
    </xdr:from>
    <xdr:to>
      <xdr:col>2</xdr:col>
      <xdr:colOff>85725</xdr:colOff>
      <xdr:row>352</xdr:row>
      <xdr:rowOff>114300</xdr:rowOff>
    </xdr:to>
    <xdr:sp macro="" textlink="">
      <xdr:nvSpPr>
        <xdr:cNvPr id="65" name="Line 8">
          <a:extLst>
            <a:ext uri="{FF2B5EF4-FFF2-40B4-BE49-F238E27FC236}">
              <a16:creationId xmlns:a16="http://schemas.microsoft.com/office/drawing/2014/main" id="{3AB9D286-5428-44DB-80C8-1903BE212D66}"/>
            </a:ext>
          </a:extLst>
        </xdr:cNvPr>
        <xdr:cNvSpPr>
          <a:spLocks noChangeShapeType="1"/>
        </xdr:cNvSpPr>
      </xdr:nvSpPr>
      <xdr:spPr bwMode="auto">
        <a:xfrm flipH="1">
          <a:off x="1711325" y="59518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368</xdr:row>
      <xdr:rowOff>114300</xdr:rowOff>
    </xdr:from>
    <xdr:to>
      <xdr:col>2</xdr:col>
      <xdr:colOff>0</xdr:colOff>
      <xdr:row>368</xdr:row>
      <xdr:rowOff>114300</xdr:rowOff>
    </xdr:to>
    <xdr:sp macro="" textlink="">
      <xdr:nvSpPr>
        <xdr:cNvPr id="66" name="Line 8">
          <a:extLst>
            <a:ext uri="{FF2B5EF4-FFF2-40B4-BE49-F238E27FC236}">
              <a16:creationId xmlns:a16="http://schemas.microsoft.com/office/drawing/2014/main" id="{37475B66-E685-4477-910B-2EEB60901F47}"/>
            </a:ext>
          </a:extLst>
        </xdr:cNvPr>
        <xdr:cNvSpPr>
          <a:spLocks noChangeShapeType="1"/>
        </xdr:cNvSpPr>
      </xdr:nvSpPr>
      <xdr:spPr bwMode="auto">
        <a:xfrm flipH="1">
          <a:off x="1206500" y="62382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397</xdr:row>
      <xdr:rowOff>114300</xdr:rowOff>
    </xdr:from>
    <xdr:to>
      <xdr:col>2</xdr:col>
      <xdr:colOff>76200</xdr:colOff>
      <xdr:row>397</xdr:row>
      <xdr:rowOff>114300</xdr:rowOff>
    </xdr:to>
    <xdr:sp macro="" textlink="">
      <xdr:nvSpPr>
        <xdr:cNvPr id="67" name="Line 8">
          <a:extLst>
            <a:ext uri="{FF2B5EF4-FFF2-40B4-BE49-F238E27FC236}">
              <a16:creationId xmlns:a16="http://schemas.microsoft.com/office/drawing/2014/main" id="{88446C87-A565-4BDE-9DB3-2DB11D6CA6C4}"/>
            </a:ext>
          </a:extLst>
        </xdr:cNvPr>
        <xdr:cNvSpPr>
          <a:spLocks noChangeShapeType="1"/>
        </xdr:cNvSpPr>
      </xdr:nvSpPr>
      <xdr:spPr bwMode="auto">
        <a:xfrm flipH="1">
          <a:off x="1282700" y="68040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333</xdr:row>
      <xdr:rowOff>114300</xdr:rowOff>
    </xdr:from>
    <xdr:to>
      <xdr:col>2</xdr:col>
      <xdr:colOff>76200</xdr:colOff>
      <xdr:row>333</xdr:row>
      <xdr:rowOff>114300</xdr:rowOff>
    </xdr:to>
    <xdr:sp macro="" textlink="">
      <xdr:nvSpPr>
        <xdr:cNvPr id="68" name="Line 8">
          <a:extLst>
            <a:ext uri="{FF2B5EF4-FFF2-40B4-BE49-F238E27FC236}">
              <a16:creationId xmlns:a16="http://schemas.microsoft.com/office/drawing/2014/main" id="{BDC4FFD6-D078-46BE-AEB6-40A546D25884}"/>
            </a:ext>
          </a:extLst>
        </xdr:cNvPr>
        <xdr:cNvSpPr>
          <a:spLocks noChangeShapeType="1"/>
        </xdr:cNvSpPr>
      </xdr:nvSpPr>
      <xdr:spPr bwMode="auto">
        <a:xfrm flipH="1">
          <a:off x="1282700" y="56140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397</xdr:row>
      <xdr:rowOff>114300</xdr:rowOff>
    </xdr:from>
    <xdr:to>
      <xdr:col>2</xdr:col>
      <xdr:colOff>76200</xdr:colOff>
      <xdr:row>397</xdr:row>
      <xdr:rowOff>114300</xdr:rowOff>
    </xdr:to>
    <xdr:sp macro="" textlink="">
      <xdr:nvSpPr>
        <xdr:cNvPr id="69" name="Line 8">
          <a:extLst>
            <a:ext uri="{FF2B5EF4-FFF2-40B4-BE49-F238E27FC236}">
              <a16:creationId xmlns:a16="http://schemas.microsoft.com/office/drawing/2014/main" id="{1CA98606-4FA6-40C8-9150-71C8F98E8586}"/>
            </a:ext>
          </a:extLst>
        </xdr:cNvPr>
        <xdr:cNvSpPr>
          <a:spLocks noChangeShapeType="1"/>
        </xdr:cNvSpPr>
      </xdr:nvSpPr>
      <xdr:spPr bwMode="auto">
        <a:xfrm flipH="1">
          <a:off x="1282700" y="68040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333</xdr:row>
      <xdr:rowOff>114300</xdr:rowOff>
    </xdr:from>
    <xdr:to>
      <xdr:col>2</xdr:col>
      <xdr:colOff>76200</xdr:colOff>
      <xdr:row>333</xdr:row>
      <xdr:rowOff>114300</xdr:rowOff>
    </xdr:to>
    <xdr:sp macro="" textlink="">
      <xdr:nvSpPr>
        <xdr:cNvPr id="70" name="Line 8">
          <a:extLst>
            <a:ext uri="{FF2B5EF4-FFF2-40B4-BE49-F238E27FC236}">
              <a16:creationId xmlns:a16="http://schemas.microsoft.com/office/drawing/2014/main" id="{3F494810-FA62-493B-971B-AB9DC69322E0}"/>
            </a:ext>
          </a:extLst>
        </xdr:cNvPr>
        <xdr:cNvSpPr>
          <a:spLocks noChangeShapeType="1"/>
        </xdr:cNvSpPr>
      </xdr:nvSpPr>
      <xdr:spPr bwMode="auto">
        <a:xfrm flipH="1">
          <a:off x="1282700" y="56140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325</xdr:row>
      <xdr:rowOff>114300</xdr:rowOff>
    </xdr:from>
    <xdr:to>
      <xdr:col>2</xdr:col>
      <xdr:colOff>76200</xdr:colOff>
      <xdr:row>325</xdr:row>
      <xdr:rowOff>114300</xdr:rowOff>
    </xdr:to>
    <xdr:sp macro="" textlink="">
      <xdr:nvSpPr>
        <xdr:cNvPr id="71" name="Line 8">
          <a:extLst>
            <a:ext uri="{FF2B5EF4-FFF2-40B4-BE49-F238E27FC236}">
              <a16:creationId xmlns:a16="http://schemas.microsoft.com/office/drawing/2014/main" id="{E9D2324D-D482-4E3B-80B9-E2F70649AD43}"/>
            </a:ext>
          </a:extLst>
        </xdr:cNvPr>
        <xdr:cNvSpPr>
          <a:spLocks noChangeShapeType="1"/>
        </xdr:cNvSpPr>
      </xdr:nvSpPr>
      <xdr:spPr bwMode="auto">
        <a:xfrm flipH="1">
          <a:off x="1282700" y="54717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354</xdr:row>
      <xdr:rowOff>114300</xdr:rowOff>
    </xdr:from>
    <xdr:to>
      <xdr:col>2</xdr:col>
      <xdr:colOff>0</xdr:colOff>
      <xdr:row>354</xdr:row>
      <xdr:rowOff>114300</xdr:rowOff>
    </xdr:to>
    <xdr:sp macro="" textlink="">
      <xdr:nvSpPr>
        <xdr:cNvPr id="72" name="Line 8">
          <a:extLst>
            <a:ext uri="{FF2B5EF4-FFF2-40B4-BE49-F238E27FC236}">
              <a16:creationId xmlns:a16="http://schemas.microsoft.com/office/drawing/2014/main" id="{2B118AD0-B5AB-48CC-9CCA-E46F7F9FE527}"/>
            </a:ext>
          </a:extLst>
        </xdr:cNvPr>
        <xdr:cNvSpPr>
          <a:spLocks noChangeShapeType="1"/>
        </xdr:cNvSpPr>
      </xdr:nvSpPr>
      <xdr:spPr bwMode="auto">
        <a:xfrm flipH="1">
          <a:off x="1206500" y="59874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352</xdr:row>
      <xdr:rowOff>114300</xdr:rowOff>
    </xdr:from>
    <xdr:to>
      <xdr:col>2</xdr:col>
      <xdr:colOff>85725</xdr:colOff>
      <xdr:row>352</xdr:row>
      <xdr:rowOff>114300</xdr:rowOff>
    </xdr:to>
    <xdr:sp macro="" textlink="">
      <xdr:nvSpPr>
        <xdr:cNvPr id="73" name="Line 8">
          <a:extLst>
            <a:ext uri="{FF2B5EF4-FFF2-40B4-BE49-F238E27FC236}">
              <a16:creationId xmlns:a16="http://schemas.microsoft.com/office/drawing/2014/main" id="{C1796095-96DA-4231-B7BF-A79B418C46B5}"/>
            </a:ext>
          </a:extLst>
        </xdr:cNvPr>
        <xdr:cNvSpPr>
          <a:spLocks noChangeShapeType="1"/>
        </xdr:cNvSpPr>
      </xdr:nvSpPr>
      <xdr:spPr bwMode="auto">
        <a:xfrm flipH="1">
          <a:off x="1711325" y="59518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368</xdr:row>
      <xdr:rowOff>114300</xdr:rowOff>
    </xdr:from>
    <xdr:to>
      <xdr:col>2</xdr:col>
      <xdr:colOff>0</xdr:colOff>
      <xdr:row>368</xdr:row>
      <xdr:rowOff>114300</xdr:rowOff>
    </xdr:to>
    <xdr:sp macro="" textlink="">
      <xdr:nvSpPr>
        <xdr:cNvPr id="74" name="Line 8">
          <a:extLst>
            <a:ext uri="{FF2B5EF4-FFF2-40B4-BE49-F238E27FC236}">
              <a16:creationId xmlns:a16="http://schemas.microsoft.com/office/drawing/2014/main" id="{1AE0BF83-F01E-4CFB-B692-1EACE2EF7F8A}"/>
            </a:ext>
          </a:extLst>
        </xdr:cNvPr>
        <xdr:cNvSpPr>
          <a:spLocks noChangeShapeType="1"/>
        </xdr:cNvSpPr>
      </xdr:nvSpPr>
      <xdr:spPr bwMode="auto">
        <a:xfrm flipH="1">
          <a:off x="1206500" y="62382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302</xdr:row>
      <xdr:rowOff>114300</xdr:rowOff>
    </xdr:from>
    <xdr:to>
      <xdr:col>2</xdr:col>
      <xdr:colOff>85725</xdr:colOff>
      <xdr:row>302</xdr:row>
      <xdr:rowOff>114300</xdr:rowOff>
    </xdr:to>
    <xdr:sp macro="" textlink="">
      <xdr:nvSpPr>
        <xdr:cNvPr id="75" name="Line 8">
          <a:extLst>
            <a:ext uri="{FF2B5EF4-FFF2-40B4-BE49-F238E27FC236}">
              <a16:creationId xmlns:a16="http://schemas.microsoft.com/office/drawing/2014/main" id="{5A1645D8-B6CF-4DD6-8930-36FCB5B61109}"/>
            </a:ext>
          </a:extLst>
        </xdr:cNvPr>
        <xdr:cNvSpPr>
          <a:spLocks noChangeShapeType="1"/>
        </xdr:cNvSpPr>
      </xdr:nvSpPr>
      <xdr:spPr bwMode="auto">
        <a:xfrm flipH="1">
          <a:off x="1711325" y="50787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317</xdr:row>
      <xdr:rowOff>114300</xdr:rowOff>
    </xdr:from>
    <xdr:to>
      <xdr:col>2</xdr:col>
      <xdr:colOff>76200</xdr:colOff>
      <xdr:row>317</xdr:row>
      <xdr:rowOff>114300</xdr:rowOff>
    </xdr:to>
    <xdr:sp macro="" textlink="">
      <xdr:nvSpPr>
        <xdr:cNvPr id="76" name="Line 8">
          <a:extLst>
            <a:ext uri="{FF2B5EF4-FFF2-40B4-BE49-F238E27FC236}">
              <a16:creationId xmlns:a16="http://schemas.microsoft.com/office/drawing/2014/main" id="{29BE8B35-D9B4-4038-A90E-70D7D5AD0258}"/>
            </a:ext>
          </a:extLst>
        </xdr:cNvPr>
        <xdr:cNvSpPr>
          <a:spLocks noChangeShapeType="1"/>
        </xdr:cNvSpPr>
      </xdr:nvSpPr>
      <xdr:spPr bwMode="auto">
        <a:xfrm flipH="1">
          <a:off x="1282700" y="53308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317</xdr:row>
      <xdr:rowOff>114300</xdr:rowOff>
    </xdr:from>
    <xdr:to>
      <xdr:col>2</xdr:col>
      <xdr:colOff>76200</xdr:colOff>
      <xdr:row>317</xdr:row>
      <xdr:rowOff>114300</xdr:rowOff>
    </xdr:to>
    <xdr:sp macro="" textlink="">
      <xdr:nvSpPr>
        <xdr:cNvPr id="77" name="Line 8">
          <a:extLst>
            <a:ext uri="{FF2B5EF4-FFF2-40B4-BE49-F238E27FC236}">
              <a16:creationId xmlns:a16="http://schemas.microsoft.com/office/drawing/2014/main" id="{F8E88F5A-115D-4F93-BF8D-AEBD9628E710}"/>
            </a:ext>
          </a:extLst>
        </xdr:cNvPr>
        <xdr:cNvSpPr>
          <a:spLocks noChangeShapeType="1"/>
        </xdr:cNvSpPr>
      </xdr:nvSpPr>
      <xdr:spPr bwMode="auto">
        <a:xfrm flipH="1">
          <a:off x="1282700" y="53308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304</xdr:row>
      <xdr:rowOff>114300</xdr:rowOff>
    </xdr:from>
    <xdr:to>
      <xdr:col>2</xdr:col>
      <xdr:colOff>0</xdr:colOff>
      <xdr:row>304</xdr:row>
      <xdr:rowOff>114300</xdr:rowOff>
    </xdr:to>
    <xdr:sp macro="" textlink="">
      <xdr:nvSpPr>
        <xdr:cNvPr id="78" name="Line 8">
          <a:extLst>
            <a:ext uri="{FF2B5EF4-FFF2-40B4-BE49-F238E27FC236}">
              <a16:creationId xmlns:a16="http://schemas.microsoft.com/office/drawing/2014/main" id="{4F1ACE79-2EA5-4A8C-80BB-C902CD220355}"/>
            </a:ext>
          </a:extLst>
        </xdr:cNvPr>
        <xdr:cNvSpPr>
          <a:spLocks noChangeShapeType="1"/>
        </xdr:cNvSpPr>
      </xdr:nvSpPr>
      <xdr:spPr bwMode="auto">
        <a:xfrm flipH="1">
          <a:off x="1206500" y="51149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542925</xdr:colOff>
      <xdr:row>302</xdr:row>
      <xdr:rowOff>114300</xdr:rowOff>
    </xdr:from>
    <xdr:to>
      <xdr:col>2</xdr:col>
      <xdr:colOff>85725</xdr:colOff>
      <xdr:row>302</xdr:row>
      <xdr:rowOff>114300</xdr:rowOff>
    </xdr:to>
    <xdr:sp macro="" textlink="">
      <xdr:nvSpPr>
        <xdr:cNvPr id="79" name="Line 8">
          <a:extLst>
            <a:ext uri="{FF2B5EF4-FFF2-40B4-BE49-F238E27FC236}">
              <a16:creationId xmlns:a16="http://schemas.microsoft.com/office/drawing/2014/main" id="{16DE5BD1-39B3-49DE-A34C-B4AD149D0B4F}"/>
            </a:ext>
          </a:extLst>
        </xdr:cNvPr>
        <xdr:cNvSpPr>
          <a:spLocks noChangeShapeType="1"/>
        </xdr:cNvSpPr>
      </xdr:nvSpPr>
      <xdr:spPr bwMode="auto">
        <a:xfrm flipH="1">
          <a:off x="1711325" y="50787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532</xdr:row>
      <xdr:rowOff>114300</xdr:rowOff>
    </xdr:from>
    <xdr:to>
      <xdr:col>2</xdr:col>
      <xdr:colOff>66675</xdr:colOff>
      <xdr:row>532</xdr:row>
      <xdr:rowOff>114300</xdr:rowOff>
    </xdr:to>
    <xdr:sp macro="" textlink="">
      <xdr:nvSpPr>
        <xdr:cNvPr id="80" name="Line 8">
          <a:extLst>
            <a:ext uri="{FF2B5EF4-FFF2-40B4-BE49-F238E27FC236}">
              <a16:creationId xmlns:a16="http://schemas.microsoft.com/office/drawing/2014/main" id="{C405FB7F-6E59-412B-AB6A-B7D323DE083B}"/>
            </a:ext>
          </a:extLst>
        </xdr:cNvPr>
        <xdr:cNvSpPr>
          <a:spLocks noChangeShapeType="1"/>
        </xdr:cNvSpPr>
      </xdr:nvSpPr>
      <xdr:spPr>
        <a:xfrm flipH="1">
          <a:off x="1273175" y="911860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419</xdr:row>
      <xdr:rowOff>114300</xdr:rowOff>
    </xdr:from>
    <xdr:to>
      <xdr:col>2</xdr:col>
      <xdr:colOff>66675</xdr:colOff>
      <xdr:row>419</xdr:row>
      <xdr:rowOff>114300</xdr:rowOff>
    </xdr:to>
    <xdr:sp macro="" textlink="">
      <xdr:nvSpPr>
        <xdr:cNvPr id="81" name="Line 8">
          <a:extLst>
            <a:ext uri="{FF2B5EF4-FFF2-40B4-BE49-F238E27FC236}">
              <a16:creationId xmlns:a16="http://schemas.microsoft.com/office/drawing/2014/main" id="{57676C36-B139-4A39-A1FA-0D064CF58962}"/>
            </a:ext>
          </a:extLst>
        </xdr:cNvPr>
        <xdr:cNvSpPr>
          <a:spLocks noChangeShapeType="1"/>
        </xdr:cNvSpPr>
      </xdr:nvSpPr>
      <xdr:spPr>
        <a:xfrm flipH="1">
          <a:off x="1273175" y="718121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551</xdr:row>
      <xdr:rowOff>114300</xdr:rowOff>
    </xdr:from>
    <xdr:to>
      <xdr:col>2</xdr:col>
      <xdr:colOff>66675</xdr:colOff>
      <xdr:row>551</xdr:row>
      <xdr:rowOff>114300</xdr:rowOff>
    </xdr:to>
    <xdr:sp macro="" textlink="">
      <xdr:nvSpPr>
        <xdr:cNvPr id="82" name="Line 8">
          <a:extLst>
            <a:ext uri="{FF2B5EF4-FFF2-40B4-BE49-F238E27FC236}">
              <a16:creationId xmlns:a16="http://schemas.microsoft.com/office/drawing/2014/main" id="{ED326266-22A6-4EE7-B46C-C72CEFEAC210}"/>
            </a:ext>
          </a:extLst>
        </xdr:cNvPr>
        <xdr:cNvSpPr>
          <a:spLocks noChangeShapeType="1"/>
        </xdr:cNvSpPr>
      </xdr:nvSpPr>
      <xdr:spPr>
        <a:xfrm flipH="1">
          <a:off x="1273175" y="944435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438</xdr:row>
      <xdr:rowOff>114300</xdr:rowOff>
    </xdr:from>
    <xdr:to>
      <xdr:col>2</xdr:col>
      <xdr:colOff>66675</xdr:colOff>
      <xdr:row>438</xdr:row>
      <xdr:rowOff>114300</xdr:rowOff>
    </xdr:to>
    <xdr:sp macro="" textlink="">
      <xdr:nvSpPr>
        <xdr:cNvPr id="83" name="Line 8">
          <a:extLst>
            <a:ext uri="{FF2B5EF4-FFF2-40B4-BE49-F238E27FC236}">
              <a16:creationId xmlns:a16="http://schemas.microsoft.com/office/drawing/2014/main" id="{27F176D8-B00C-4E67-8F86-8002B6454E6C}"/>
            </a:ext>
          </a:extLst>
        </xdr:cNvPr>
        <xdr:cNvSpPr>
          <a:spLocks noChangeShapeType="1"/>
        </xdr:cNvSpPr>
      </xdr:nvSpPr>
      <xdr:spPr>
        <a:xfrm flipH="1">
          <a:off x="1273175" y="750697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445</xdr:row>
      <xdr:rowOff>114300</xdr:rowOff>
    </xdr:from>
    <xdr:to>
      <xdr:col>2</xdr:col>
      <xdr:colOff>66675</xdr:colOff>
      <xdr:row>445</xdr:row>
      <xdr:rowOff>114300</xdr:rowOff>
    </xdr:to>
    <xdr:sp macro="" textlink="">
      <xdr:nvSpPr>
        <xdr:cNvPr id="84" name="Line 8">
          <a:extLst>
            <a:ext uri="{FF2B5EF4-FFF2-40B4-BE49-F238E27FC236}">
              <a16:creationId xmlns:a16="http://schemas.microsoft.com/office/drawing/2014/main" id="{0B3D59E6-787B-4B76-BEC5-B00B3C1AACB4}"/>
            </a:ext>
          </a:extLst>
        </xdr:cNvPr>
        <xdr:cNvSpPr>
          <a:spLocks noChangeShapeType="1"/>
        </xdr:cNvSpPr>
      </xdr:nvSpPr>
      <xdr:spPr>
        <a:xfrm flipH="1">
          <a:off x="1273175" y="762698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473</xdr:row>
      <xdr:rowOff>95250</xdr:rowOff>
    </xdr:from>
    <xdr:to>
      <xdr:col>2</xdr:col>
      <xdr:colOff>38100</xdr:colOff>
      <xdr:row>473</xdr:row>
      <xdr:rowOff>104775</xdr:rowOff>
    </xdr:to>
    <xdr:sp macro="" textlink="">
      <xdr:nvSpPr>
        <xdr:cNvPr id="85" name="Line 7">
          <a:extLst>
            <a:ext uri="{FF2B5EF4-FFF2-40B4-BE49-F238E27FC236}">
              <a16:creationId xmlns:a16="http://schemas.microsoft.com/office/drawing/2014/main" id="{6E714836-9A36-4D67-AF83-8D1716BD32A2}"/>
            </a:ext>
          </a:extLst>
        </xdr:cNvPr>
        <xdr:cNvSpPr>
          <a:spLocks noChangeShapeType="1"/>
        </xdr:cNvSpPr>
      </xdr:nvSpPr>
      <xdr:spPr>
        <a:xfrm flipH="1" flipV="1">
          <a:off x="1206500" y="81051400"/>
          <a:ext cx="38100" cy="952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474</xdr:row>
      <xdr:rowOff>114300</xdr:rowOff>
    </xdr:from>
    <xdr:to>
      <xdr:col>2</xdr:col>
      <xdr:colOff>0</xdr:colOff>
      <xdr:row>474</xdr:row>
      <xdr:rowOff>114300</xdr:rowOff>
    </xdr:to>
    <xdr:sp macro="" textlink="">
      <xdr:nvSpPr>
        <xdr:cNvPr id="86" name="Line 8">
          <a:extLst>
            <a:ext uri="{FF2B5EF4-FFF2-40B4-BE49-F238E27FC236}">
              <a16:creationId xmlns:a16="http://schemas.microsoft.com/office/drawing/2014/main" id="{3A6F9D16-F1C2-4CAC-B7B2-317BFBEBE639}"/>
            </a:ext>
          </a:extLst>
        </xdr:cNvPr>
        <xdr:cNvSpPr>
          <a:spLocks noChangeShapeType="1"/>
        </xdr:cNvSpPr>
      </xdr:nvSpPr>
      <xdr:spPr>
        <a:xfrm flipH="1">
          <a:off x="1206500" y="812419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436</xdr:row>
      <xdr:rowOff>114300</xdr:rowOff>
    </xdr:from>
    <xdr:to>
      <xdr:col>2</xdr:col>
      <xdr:colOff>66675</xdr:colOff>
      <xdr:row>436</xdr:row>
      <xdr:rowOff>114300</xdr:rowOff>
    </xdr:to>
    <xdr:sp macro="" textlink="">
      <xdr:nvSpPr>
        <xdr:cNvPr id="87" name="Line 8">
          <a:extLst>
            <a:ext uri="{FF2B5EF4-FFF2-40B4-BE49-F238E27FC236}">
              <a16:creationId xmlns:a16="http://schemas.microsoft.com/office/drawing/2014/main" id="{0C8DFF74-C579-4EAD-B9A4-BEB69066BECC}"/>
            </a:ext>
          </a:extLst>
        </xdr:cNvPr>
        <xdr:cNvSpPr>
          <a:spLocks noChangeShapeType="1"/>
        </xdr:cNvSpPr>
      </xdr:nvSpPr>
      <xdr:spPr>
        <a:xfrm flipH="1">
          <a:off x="1273175" y="747268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463</xdr:row>
      <xdr:rowOff>95250</xdr:rowOff>
    </xdr:from>
    <xdr:to>
      <xdr:col>2</xdr:col>
      <xdr:colOff>38100</xdr:colOff>
      <xdr:row>463</xdr:row>
      <xdr:rowOff>104775</xdr:rowOff>
    </xdr:to>
    <xdr:sp macro="" textlink="">
      <xdr:nvSpPr>
        <xdr:cNvPr id="88" name="Line 7">
          <a:extLst>
            <a:ext uri="{FF2B5EF4-FFF2-40B4-BE49-F238E27FC236}">
              <a16:creationId xmlns:a16="http://schemas.microsoft.com/office/drawing/2014/main" id="{188FF7E6-53EB-4E84-A40D-5582B5B3D8CD}"/>
            </a:ext>
          </a:extLst>
        </xdr:cNvPr>
        <xdr:cNvSpPr>
          <a:spLocks noChangeShapeType="1"/>
        </xdr:cNvSpPr>
      </xdr:nvSpPr>
      <xdr:spPr>
        <a:xfrm flipH="1" flipV="1">
          <a:off x="1206500" y="79336900"/>
          <a:ext cx="38100" cy="952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464</xdr:row>
      <xdr:rowOff>114300</xdr:rowOff>
    </xdr:from>
    <xdr:to>
      <xdr:col>2</xdr:col>
      <xdr:colOff>0</xdr:colOff>
      <xdr:row>464</xdr:row>
      <xdr:rowOff>114300</xdr:rowOff>
    </xdr:to>
    <xdr:sp macro="" textlink="">
      <xdr:nvSpPr>
        <xdr:cNvPr id="89" name="Line 8">
          <a:extLst>
            <a:ext uri="{FF2B5EF4-FFF2-40B4-BE49-F238E27FC236}">
              <a16:creationId xmlns:a16="http://schemas.microsoft.com/office/drawing/2014/main" id="{3B4B5184-517B-4B05-8DA0-B011109408C6}"/>
            </a:ext>
          </a:extLst>
        </xdr:cNvPr>
        <xdr:cNvSpPr>
          <a:spLocks noChangeShapeType="1"/>
        </xdr:cNvSpPr>
      </xdr:nvSpPr>
      <xdr:spPr>
        <a:xfrm flipH="1">
          <a:off x="1206500" y="795274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522</xdr:row>
      <xdr:rowOff>114300</xdr:rowOff>
    </xdr:from>
    <xdr:to>
      <xdr:col>2</xdr:col>
      <xdr:colOff>66675</xdr:colOff>
      <xdr:row>522</xdr:row>
      <xdr:rowOff>114300</xdr:rowOff>
    </xdr:to>
    <xdr:sp macro="" textlink="">
      <xdr:nvSpPr>
        <xdr:cNvPr id="90" name="Line 8">
          <a:extLst>
            <a:ext uri="{FF2B5EF4-FFF2-40B4-BE49-F238E27FC236}">
              <a16:creationId xmlns:a16="http://schemas.microsoft.com/office/drawing/2014/main" id="{F155B246-AD16-4FBA-8465-A8778B592B4E}"/>
            </a:ext>
          </a:extLst>
        </xdr:cNvPr>
        <xdr:cNvSpPr>
          <a:spLocks noChangeShapeType="1"/>
        </xdr:cNvSpPr>
      </xdr:nvSpPr>
      <xdr:spPr>
        <a:xfrm flipH="1">
          <a:off x="1273175" y="894715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417</xdr:row>
      <xdr:rowOff>114300</xdr:rowOff>
    </xdr:from>
    <xdr:to>
      <xdr:col>2</xdr:col>
      <xdr:colOff>66675</xdr:colOff>
      <xdr:row>417</xdr:row>
      <xdr:rowOff>114300</xdr:rowOff>
    </xdr:to>
    <xdr:sp macro="" textlink="">
      <xdr:nvSpPr>
        <xdr:cNvPr id="91" name="Line 8">
          <a:extLst>
            <a:ext uri="{FF2B5EF4-FFF2-40B4-BE49-F238E27FC236}">
              <a16:creationId xmlns:a16="http://schemas.microsoft.com/office/drawing/2014/main" id="{A3CBD7E4-4048-43B3-9EBA-435D156E9AA3}"/>
            </a:ext>
          </a:extLst>
        </xdr:cNvPr>
        <xdr:cNvSpPr>
          <a:spLocks noChangeShapeType="1"/>
        </xdr:cNvSpPr>
      </xdr:nvSpPr>
      <xdr:spPr>
        <a:xfrm flipH="1">
          <a:off x="1273175" y="714692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522</xdr:row>
      <xdr:rowOff>114300</xdr:rowOff>
    </xdr:from>
    <xdr:to>
      <xdr:col>2</xdr:col>
      <xdr:colOff>66675</xdr:colOff>
      <xdr:row>522</xdr:row>
      <xdr:rowOff>114300</xdr:rowOff>
    </xdr:to>
    <xdr:sp macro="" textlink="">
      <xdr:nvSpPr>
        <xdr:cNvPr id="92" name="Line 8">
          <a:extLst>
            <a:ext uri="{FF2B5EF4-FFF2-40B4-BE49-F238E27FC236}">
              <a16:creationId xmlns:a16="http://schemas.microsoft.com/office/drawing/2014/main" id="{35C65E0A-235A-4A22-BACB-559FFAB66C85}"/>
            </a:ext>
          </a:extLst>
        </xdr:cNvPr>
        <xdr:cNvSpPr>
          <a:spLocks noChangeShapeType="1"/>
        </xdr:cNvSpPr>
      </xdr:nvSpPr>
      <xdr:spPr>
        <a:xfrm flipH="1">
          <a:off x="1273175" y="894715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417</xdr:row>
      <xdr:rowOff>114300</xdr:rowOff>
    </xdr:from>
    <xdr:to>
      <xdr:col>2</xdr:col>
      <xdr:colOff>66675</xdr:colOff>
      <xdr:row>417</xdr:row>
      <xdr:rowOff>114300</xdr:rowOff>
    </xdr:to>
    <xdr:sp macro="" textlink="">
      <xdr:nvSpPr>
        <xdr:cNvPr id="93" name="Line 8">
          <a:extLst>
            <a:ext uri="{FF2B5EF4-FFF2-40B4-BE49-F238E27FC236}">
              <a16:creationId xmlns:a16="http://schemas.microsoft.com/office/drawing/2014/main" id="{2D802182-6FAC-4498-8717-E47D334BD398}"/>
            </a:ext>
          </a:extLst>
        </xdr:cNvPr>
        <xdr:cNvSpPr>
          <a:spLocks noChangeShapeType="1"/>
        </xdr:cNvSpPr>
      </xdr:nvSpPr>
      <xdr:spPr>
        <a:xfrm flipH="1">
          <a:off x="1273175" y="714692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409</xdr:row>
      <xdr:rowOff>114300</xdr:rowOff>
    </xdr:from>
    <xdr:to>
      <xdr:col>2</xdr:col>
      <xdr:colOff>66675</xdr:colOff>
      <xdr:row>409</xdr:row>
      <xdr:rowOff>114300</xdr:rowOff>
    </xdr:to>
    <xdr:sp macro="" textlink="">
      <xdr:nvSpPr>
        <xdr:cNvPr id="94" name="Line 8">
          <a:extLst>
            <a:ext uri="{FF2B5EF4-FFF2-40B4-BE49-F238E27FC236}">
              <a16:creationId xmlns:a16="http://schemas.microsoft.com/office/drawing/2014/main" id="{5FFD4534-275B-40B3-BF54-CC9C2F3B9ED0}"/>
            </a:ext>
          </a:extLst>
        </xdr:cNvPr>
        <xdr:cNvSpPr>
          <a:spLocks noChangeShapeType="1"/>
        </xdr:cNvSpPr>
      </xdr:nvSpPr>
      <xdr:spPr>
        <a:xfrm flipH="1">
          <a:off x="1273175" y="700976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437</xdr:row>
      <xdr:rowOff>95250</xdr:rowOff>
    </xdr:from>
    <xdr:to>
      <xdr:col>2</xdr:col>
      <xdr:colOff>38100</xdr:colOff>
      <xdr:row>437</xdr:row>
      <xdr:rowOff>104775</xdr:rowOff>
    </xdr:to>
    <xdr:sp macro="" textlink="">
      <xdr:nvSpPr>
        <xdr:cNvPr id="95" name="Line 7">
          <a:extLst>
            <a:ext uri="{FF2B5EF4-FFF2-40B4-BE49-F238E27FC236}">
              <a16:creationId xmlns:a16="http://schemas.microsoft.com/office/drawing/2014/main" id="{69F3920F-41E2-4530-B73A-BEBBEFFD0A98}"/>
            </a:ext>
          </a:extLst>
        </xdr:cNvPr>
        <xdr:cNvSpPr>
          <a:spLocks noChangeShapeType="1"/>
        </xdr:cNvSpPr>
      </xdr:nvSpPr>
      <xdr:spPr>
        <a:xfrm flipH="1" flipV="1">
          <a:off x="1206500" y="74879200"/>
          <a:ext cx="38100" cy="952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438</xdr:row>
      <xdr:rowOff>114300</xdr:rowOff>
    </xdr:from>
    <xdr:to>
      <xdr:col>2</xdr:col>
      <xdr:colOff>0</xdr:colOff>
      <xdr:row>438</xdr:row>
      <xdr:rowOff>114300</xdr:rowOff>
    </xdr:to>
    <xdr:sp macro="" textlink="">
      <xdr:nvSpPr>
        <xdr:cNvPr id="96" name="Line 8">
          <a:extLst>
            <a:ext uri="{FF2B5EF4-FFF2-40B4-BE49-F238E27FC236}">
              <a16:creationId xmlns:a16="http://schemas.microsoft.com/office/drawing/2014/main" id="{1F81C365-53CD-4969-95FD-49A005801987}"/>
            </a:ext>
          </a:extLst>
        </xdr:cNvPr>
        <xdr:cNvSpPr>
          <a:spLocks noChangeShapeType="1"/>
        </xdr:cNvSpPr>
      </xdr:nvSpPr>
      <xdr:spPr>
        <a:xfrm flipH="1">
          <a:off x="1206500" y="750697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436</xdr:row>
      <xdr:rowOff>114300</xdr:rowOff>
    </xdr:from>
    <xdr:to>
      <xdr:col>2</xdr:col>
      <xdr:colOff>66675</xdr:colOff>
      <xdr:row>436</xdr:row>
      <xdr:rowOff>114300</xdr:rowOff>
    </xdr:to>
    <xdr:sp macro="" textlink="">
      <xdr:nvSpPr>
        <xdr:cNvPr id="97" name="Line 8">
          <a:extLst>
            <a:ext uri="{FF2B5EF4-FFF2-40B4-BE49-F238E27FC236}">
              <a16:creationId xmlns:a16="http://schemas.microsoft.com/office/drawing/2014/main" id="{03528176-226C-42C2-B4F5-4F06FF55495C}"/>
            </a:ext>
          </a:extLst>
        </xdr:cNvPr>
        <xdr:cNvSpPr>
          <a:spLocks noChangeShapeType="1"/>
        </xdr:cNvSpPr>
      </xdr:nvSpPr>
      <xdr:spPr>
        <a:xfrm flipH="1">
          <a:off x="1273175" y="747268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463</xdr:row>
      <xdr:rowOff>95250</xdr:rowOff>
    </xdr:from>
    <xdr:to>
      <xdr:col>2</xdr:col>
      <xdr:colOff>38100</xdr:colOff>
      <xdr:row>463</xdr:row>
      <xdr:rowOff>104775</xdr:rowOff>
    </xdr:to>
    <xdr:sp macro="" textlink="">
      <xdr:nvSpPr>
        <xdr:cNvPr id="98" name="Line 7">
          <a:extLst>
            <a:ext uri="{FF2B5EF4-FFF2-40B4-BE49-F238E27FC236}">
              <a16:creationId xmlns:a16="http://schemas.microsoft.com/office/drawing/2014/main" id="{426A5D64-685E-4AFA-87F5-905419E6E805}"/>
            </a:ext>
          </a:extLst>
        </xdr:cNvPr>
        <xdr:cNvSpPr>
          <a:spLocks noChangeShapeType="1"/>
        </xdr:cNvSpPr>
      </xdr:nvSpPr>
      <xdr:spPr>
        <a:xfrm flipH="1" flipV="1">
          <a:off x="1206500" y="79336900"/>
          <a:ext cx="38100" cy="9525"/>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464</xdr:row>
      <xdr:rowOff>114300</xdr:rowOff>
    </xdr:from>
    <xdr:to>
      <xdr:col>2</xdr:col>
      <xdr:colOff>0</xdr:colOff>
      <xdr:row>464</xdr:row>
      <xdr:rowOff>114300</xdr:rowOff>
    </xdr:to>
    <xdr:sp macro="" textlink="">
      <xdr:nvSpPr>
        <xdr:cNvPr id="99" name="Line 8">
          <a:extLst>
            <a:ext uri="{FF2B5EF4-FFF2-40B4-BE49-F238E27FC236}">
              <a16:creationId xmlns:a16="http://schemas.microsoft.com/office/drawing/2014/main" id="{9C057A85-A56A-4F6C-BA43-D593F51AF60D}"/>
            </a:ext>
          </a:extLst>
        </xdr:cNvPr>
        <xdr:cNvSpPr>
          <a:spLocks noChangeShapeType="1"/>
        </xdr:cNvSpPr>
      </xdr:nvSpPr>
      <xdr:spPr>
        <a:xfrm flipH="1">
          <a:off x="1206500" y="795274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352</xdr:row>
      <xdr:rowOff>114300</xdr:rowOff>
    </xdr:from>
    <xdr:to>
      <xdr:col>2</xdr:col>
      <xdr:colOff>66675</xdr:colOff>
      <xdr:row>352</xdr:row>
      <xdr:rowOff>114300</xdr:rowOff>
    </xdr:to>
    <xdr:sp macro="" textlink="">
      <xdr:nvSpPr>
        <xdr:cNvPr id="100" name="Line 8">
          <a:extLst>
            <a:ext uri="{FF2B5EF4-FFF2-40B4-BE49-F238E27FC236}">
              <a16:creationId xmlns:a16="http://schemas.microsoft.com/office/drawing/2014/main" id="{42E7E37A-7F67-4910-8144-20FD4C6D9C93}"/>
            </a:ext>
          </a:extLst>
        </xdr:cNvPr>
        <xdr:cNvSpPr>
          <a:spLocks noChangeShapeType="1"/>
        </xdr:cNvSpPr>
      </xdr:nvSpPr>
      <xdr:spPr>
        <a:xfrm flipH="1">
          <a:off x="1273175" y="595185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368</xdr:row>
      <xdr:rowOff>114300</xdr:rowOff>
    </xdr:from>
    <xdr:to>
      <xdr:col>2</xdr:col>
      <xdr:colOff>0</xdr:colOff>
      <xdr:row>368</xdr:row>
      <xdr:rowOff>114300</xdr:rowOff>
    </xdr:to>
    <xdr:sp macro="" textlink="">
      <xdr:nvSpPr>
        <xdr:cNvPr id="101" name="Line 8">
          <a:extLst>
            <a:ext uri="{FF2B5EF4-FFF2-40B4-BE49-F238E27FC236}">
              <a16:creationId xmlns:a16="http://schemas.microsoft.com/office/drawing/2014/main" id="{175D5836-88E7-40F5-8DEA-10E29D1D6A41}"/>
            </a:ext>
          </a:extLst>
        </xdr:cNvPr>
        <xdr:cNvSpPr>
          <a:spLocks noChangeShapeType="1"/>
        </xdr:cNvSpPr>
      </xdr:nvSpPr>
      <xdr:spPr>
        <a:xfrm flipH="1">
          <a:off x="1206500" y="623824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397</xdr:row>
      <xdr:rowOff>114300</xdr:rowOff>
    </xdr:from>
    <xdr:to>
      <xdr:col>2</xdr:col>
      <xdr:colOff>66675</xdr:colOff>
      <xdr:row>397</xdr:row>
      <xdr:rowOff>114300</xdr:rowOff>
    </xdr:to>
    <xdr:sp macro="" textlink="">
      <xdr:nvSpPr>
        <xdr:cNvPr id="102" name="Line 8">
          <a:extLst>
            <a:ext uri="{FF2B5EF4-FFF2-40B4-BE49-F238E27FC236}">
              <a16:creationId xmlns:a16="http://schemas.microsoft.com/office/drawing/2014/main" id="{69E268F8-30EC-400F-BC3C-E36788646503}"/>
            </a:ext>
          </a:extLst>
        </xdr:cNvPr>
        <xdr:cNvSpPr>
          <a:spLocks noChangeShapeType="1"/>
        </xdr:cNvSpPr>
      </xdr:nvSpPr>
      <xdr:spPr>
        <a:xfrm flipH="1">
          <a:off x="1273175" y="680402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333</xdr:row>
      <xdr:rowOff>114300</xdr:rowOff>
    </xdr:from>
    <xdr:to>
      <xdr:col>2</xdr:col>
      <xdr:colOff>66675</xdr:colOff>
      <xdr:row>333</xdr:row>
      <xdr:rowOff>114300</xdr:rowOff>
    </xdr:to>
    <xdr:sp macro="" textlink="">
      <xdr:nvSpPr>
        <xdr:cNvPr id="103" name="Line 8">
          <a:extLst>
            <a:ext uri="{FF2B5EF4-FFF2-40B4-BE49-F238E27FC236}">
              <a16:creationId xmlns:a16="http://schemas.microsoft.com/office/drawing/2014/main" id="{EFDB71E9-17D0-429C-8555-17E87ED45135}"/>
            </a:ext>
          </a:extLst>
        </xdr:cNvPr>
        <xdr:cNvSpPr>
          <a:spLocks noChangeShapeType="1"/>
        </xdr:cNvSpPr>
      </xdr:nvSpPr>
      <xdr:spPr>
        <a:xfrm flipH="1">
          <a:off x="1273175" y="561403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397</xdr:row>
      <xdr:rowOff>114300</xdr:rowOff>
    </xdr:from>
    <xdr:to>
      <xdr:col>2</xdr:col>
      <xdr:colOff>66675</xdr:colOff>
      <xdr:row>397</xdr:row>
      <xdr:rowOff>114300</xdr:rowOff>
    </xdr:to>
    <xdr:sp macro="" textlink="">
      <xdr:nvSpPr>
        <xdr:cNvPr id="104" name="Line 8">
          <a:extLst>
            <a:ext uri="{FF2B5EF4-FFF2-40B4-BE49-F238E27FC236}">
              <a16:creationId xmlns:a16="http://schemas.microsoft.com/office/drawing/2014/main" id="{9A91CAAF-462F-4B2F-8D04-D56C05841A7F}"/>
            </a:ext>
          </a:extLst>
        </xdr:cNvPr>
        <xdr:cNvSpPr>
          <a:spLocks noChangeShapeType="1"/>
        </xdr:cNvSpPr>
      </xdr:nvSpPr>
      <xdr:spPr>
        <a:xfrm flipH="1">
          <a:off x="1273175" y="680402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333</xdr:row>
      <xdr:rowOff>114300</xdr:rowOff>
    </xdr:from>
    <xdr:to>
      <xdr:col>2</xdr:col>
      <xdr:colOff>66675</xdr:colOff>
      <xdr:row>333</xdr:row>
      <xdr:rowOff>114300</xdr:rowOff>
    </xdr:to>
    <xdr:sp macro="" textlink="">
      <xdr:nvSpPr>
        <xdr:cNvPr id="105" name="Line 8">
          <a:extLst>
            <a:ext uri="{FF2B5EF4-FFF2-40B4-BE49-F238E27FC236}">
              <a16:creationId xmlns:a16="http://schemas.microsoft.com/office/drawing/2014/main" id="{6D069ED3-23BC-4F78-AB12-B882436521E6}"/>
            </a:ext>
          </a:extLst>
        </xdr:cNvPr>
        <xdr:cNvSpPr>
          <a:spLocks noChangeShapeType="1"/>
        </xdr:cNvSpPr>
      </xdr:nvSpPr>
      <xdr:spPr>
        <a:xfrm flipH="1">
          <a:off x="1273175" y="561403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325</xdr:row>
      <xdr:rowOff>114300</xdr:rowOff>
    </xdr:from>
    <xdr:to>
      <xdr:col>2</xdr:col>
      <xdr:colOff>66675</xdr:colOff>
      <xdr:row>325</xdr:row>
      <xdr:rowOff>114300</xdr:rowOff>
    </xdr:to>
    <xdr:sp macro="" textlink="">
      <xdr:nvSpPr>
        <xdr:cNvPr id="106" name="Line 8">
          <a:extLst>
            <a:ext uri="{FF2B5EF4-FFF2-40B4-BE49-F238E27FC236}">
              <a16:creationId xmlns:a16="http://schemas.microsoft.com/office/drawing/2014/main" id="{7C841A03-1A5D-484E-B493-D8AAAF52C788}"/>
            </a:ext>
          </a:extLst>
        </xdr:cNvPr>
        <xdr:cNvSpPr>
          <a:spLocks noChangeShapeType="1"/>
        </xdr:cNvSpPr>
      </xdr:nvSpPr>
      <xdr:spPr>
        <a:xfrm flipH="1">
          <a:off x="1273175" y="547179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354</xdr:row>
      <xdr:rowOff>114300</xdr:rowOff>
    </xdr:from>
    <xdr:to>
      <xdr:col>2</xdr:col>
      <xdr:colOff>0</xdr:colOff>
      <xdr:row>354</xdr:row>
      <xdr:rowOff>114300</xdr:rowOff>
    </xdr:to>
    <xdr:sp macro="" textlink="">
      <xdr:nvSpPr>
        <xdr:cNvPr id="107" name="Line 8">
          <a:extLst>
            <a:ext uri="{FF2B5EF4-FFF2-40B4-BE49-F238E27FC236}">
              <a16:creationId xmlns:a16="http://schemas.microsoft.com/office/drawing/2014/main" id="{409BF0A4-E613-45BC-B8BF-7EEAAB23F13D}"/>
            </a:ext>
          </a:extLst>
        </xdr:cNvPr>
        <xdr:cNvSpPr>
          <a:spLocks noChangeShapeType="1"/>
        </xdr:cNvSpPr>
      </xdr:nvSpPr>
      <xdr:spPr>
        <a:xfrm flipH="1">
          <a:off x="1206500" y="598741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352</xdr:row>
      <xdr:rowOff>114300</xdr:rowOff>
    </xdr:from>
    <xdr:to>
      <xdr:col>2</xdr:col>
      <xdr:colOff>66675</xdr:colOff>
      <xdr:row>352</xdr:row>
      <xdr:rowOff>114300</xdr:rowOff>
    </xdr:to>
    <xdr:sp macro="" textlink="">
      <xdr:nvSpPr>
        <xdr:cNvPr id="108" name="Line 8">
          <a:extLst>
            <a:ext uri="{FF2B5EF4-FFF2-40B4-BE49-F238E27FC236}">
              <a16:creationId xmlns:a16="http://schemas.microsoft.com/office/drawing/2014/main" id="{51D4A5AA-144B-45F5-88F1-83E9AA67784C}"/>
            </a:ext>
          </a:extLst>
        </xdr:cNvPr>
        <xdr:cNvSpPr>
          <a:spLocks noChangeShapeType="1"/>
        </xdr:cNvSpPr>
      </xdr:nvSpPr>
      <xdr:spPr>
        <a:xfrm flipH="1">
          <a:off x="1273175" y="5951855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368</xdr:row>
      <xdr:rowOff>114300</xdr:rowOff>
    </xdr:from>
    <xdr:to>
      <xdr:col>2</xdr:col>
      <xdr:colOff>0</xdr:colOff>
      <xdr:row>368</xdr:row>
      <xdr:rowOff>114300</xdr:rowOff>
    </xdr:to>
    <xdr:sp macro="" textlink="">
      <xdr:nvSpPr>
        <xdr:cNvPr id="109" name="Line 8">
          <a:extLst>
            <a:ext uri="{FF2B5EF4-FFF2-40B4-BE49-F238E27FC236}">
              <a16:creationId xmlns:a16="http://schemas.microsoft.com/office/drawing/2014/main" id="{FF489385-2561-4BB0-A48F-794F4D5A1F06}"/>
            </a:ext>
          </a:extLst>
        </xdr:cNvPr>
        <xdr:cNvSpPr>
          <a:spLocks noChangeShapeType="1"/>
        </xdr:cNvSpPr>
      </xdr:nvSpPr>
      <xdr:spPr>
        <a:xfrm flipH="1">
          <a:off x="1206500" y="62382400"/>
          <a:ext cx="0" cy="0"/>
        </a:xfrm>
        <a:prstGeom prst="line">
          <a:avLst/>
        </a:prstGeom>
        <a:noFill/>
        <a:ln w="9525">
          <a:solidFill>
            <a:srgbClr val="000000"/>
          </a:solidFill>
          <a:rou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507</xdr:row>
      <xdr:rowOff>114300</xdr:rowOff>
    </xdr:from>
    <xdr:to>
      <xdr:col>2</xdr:col>
      <xdr:colOff>123825</xdr:colOff>
      <xdr:row>507</xdr:row>
      <xdr:rowOff>114300</xdr:rowOff>
    </xdr:to>
    <xdr:sp macro="" textlink="">
      <xdr:nvSpPr>
        <xdr:cNvPr id="110" name="Line 8">
          <a:extLst>
            <a:ext uri="{FF2B5EF4-FFF2-40B4-BE49-F238E27FC236}">
              <a16:creationId xmlns:a16="http://schemas.microsoft.com/office/drawing/2014/main" id="{3C9BB6D6-63D4-4D16-B6FB-503B5114BBB6}"/>
            </a:ext>
          </a:extLst>
        </xdr:cNvPr>
        <xdr:cNvSpPr>
          <a:spLocks noChangeShapeType="1"/>
        </xdr:cNvSpPr>
      </xdr:nvSpPr>
      <xdr:spPr bwMode="auto">
        <a:xfrm flipH="1">
          <a:off x="1714500" y="86899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402</xdr:row>
      <xdr:rowOff>114300</xdr:rowOff>
    </xdr:from>
    <xdr:to>
      <xdr:col>2</xdr:col>
      <xdr:colOff>123825</xdr:colOff>
      <xdr:row>402</xdr:row>
      <xdr:rowOff>114300</xdr:rowOff>
    </xdr:to>
    <xdr:sp macro="" textlink="">
      <xdr:nvSpPr>
        <xdr:cNvPr id="111" name="Line 8">
          <a:extLst>
            <a:ext uri="{FF2B5EF4-FFF2-40B4-BE49-F238E27FC236}">
              <a16:creationId xmlns:a16="http://schemas.microsoft.com/office/drawing/2014/main" id="{FF58FFAD-B84C-44BF-8B12-05FB48302D27}"/>
            </a:ext>
          </a:extLst>
        </xdr:cNvPr>
        <xdr:cNvSpPr>
          <a:spLocks noChangeShapeType="1"/>
        </xdr:cNvSpPr>
      </xdr:nvSpPr>
      <xdr:spPr bwMode="auto">
        <a:xfrm flipH="1">
          <a:off x="1714500" y="68897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517</xdr:row>
      <xdr:rowOff>114300</xdr:rowOff>
    </xdr:from>
    <xdr:to>
      <xdr:col>2</xdr:col>
      <xdr:colOff>123825</xdr:colOff>
      <xdr:row>517</xdr:row>
      <xdr:rowOff>114300</xdr:rowOff>
    </xdr:to>
    <xdr:sp macro="" textlink="">
      <xdr:nvSpPr>
        <xdr:cNvPr id="112" name="Line 8">
          <a:extLst>
            <a:ext uri="{FF2B5EF4-FFF2-40B4-BE49-F238E27FC236}">
              <a16:creationId xmlns:a16="http://schemas.microsoft.com/office/drawing/2014/main" id="{8581BC74-D568-4E6B-AF21-BF5313562CD4}"/>
            </a:ext>
          </a:extLst>
        </xdr:cNvPr>
        <xdr:cNvSpPr>
          <a:spLocks noChangeShapeType="1"/>
        </xdr:cNvSpPr>
      </xdr:nvSpPr>
      <xdr:spPr bwMode="auto">
        <a:xfrm flipH="1">
          <a:off x="1714500" y="88614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408</xdr:row>
      <xdr:rowOff>114300</xdr:rowOff>
    </xdr:from>
    <xdr:to>
      <xdr:col>2</xdr:col>
      <xdr:colOff>123825</xdr:colOff>
      <xdr:row>408</xdr:row>
      <xdr:rowOff>114300</xdr:rowOff>
    </xdr:to>
    <xdr:sp macro="" textlink="">
      <xdr:nvSpPr>
        <xdr:cNvPr id="113" name="Line 8">
          <a:extLst>
            <a:ext uri="{FF2B5EF4-FFF2-40B4-BE49-F238E27FC236}">
              <a16:creationId xmlns:a16="http://schemas.microsoft.com/office/drawing/2014/main" id="{52D5A239-B208-4DED-9D70-6106412E2B8C}"/>
            </a:ext>
          </a:extLst>
        </xdr:cNvPr>
        <xdr:cNvSpPr>
          <a:spLocks noChangeShapeType="1"/>
        </xdr:cNvSpPr>
      </xdr:nvSpPr>
      <xdr:spPr bwMode="auto">
        <a:xfrm flipH="1">
          <a:off x="1714500" y="69926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592</xdr:row>
      <xdr:rowOff>114300</xdr:rowOff>
    </xdr:from>
    <xdr:to>
      <xdr:col>2</xdr:col>
      <xdr:colOff>123825</xdr:colOff>
      <xdr:row>592</xdr:row>
      <xdr:rowOff>114300</xdr:rowOff>
    </xdr:to>
    <xdr:sp macro="" textlink="">
      <xdr:nvSpPr>
        <xdr:cNvPr id="114" name="Line 8">
          <a:extLst>
            <a:ext uri="{FF2B5EF4-FFF2-40B4-BE49-F238E27FC236}">
              <a16:creationId xmlns:a16="http://schemas.microsoft.com/office/drawing/2014/main" id="{D46506F5-1CEF-416C-8CF3-29157207D3D3}"/>
            </a:ext>
          </a:extLst>
        </xdr:cNvPr>
        <xdr:cNvSpPr>
          <a:spLocks noChangeShapeType="1"/>
        </xdr:cNvSpPr>
      </xdr:nvSpPr>
      <xdr:spPr bwMode="auto">
        <a:xfrm flipH="1">
          <a:off x="1714500" y="101473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457</xdr:row>
      <xdr:rowOff>114300</xdr:rowOff>
    </xdr:from>
    <xdr:to>
      <xdr:col>2</xdr:col>
      <xdr:colOff>123825</xdr:colOff>
      <xdr:row>457</xdr:row>
      <xdr:rowOff>114300</xdr:rowOff>
    </xdr:to>
    <xdr:sp macro="" textlink="">
      <xdr:nvSpPr>
        <xdr:cNvPr id="115" name="Line 8">
          <a:extLst>
            <a:ext uri="{FF2B5EF4-FFF2-40B4-BE49-F238E27FC236}">
              <a16:creationId xmlns:a16="http://schemas.microsoft.com/office/drawing/2014/main" id="{BC3D087D-8AA7-4AF0-83A6-FB478D2D4CEB}"/>
            </a:ext>
          </a:extLst>
        </xdr:cNvPr>
        <xdr:cNvSpPr>
          <a:spLocks noChangeShapeType="1"/>
        </xdr:cNvSpPr>
      </xdr:nvSpPr>
      <xdr:spPr bwMode="auto">
        <a:xfrm flipH="1">
          <a:off x="1714500" y="78327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554</xdr:row>
      <xdr:rowOff>0</xdr:rowOff>
    </xdr:from>
    <xdr:to>
      <xdr:col>2</xdr:col>
      <xdr:colOff>123825</xdr:colOff>
      <xdr:row>554</xdr:row>
      <xdr:rowOff>0</xdr:rowOff>
    </xdr:to>
    <xdr:sp macro="" textlink="">
      <xdr:nvSpPr>
        <xdr:cNvPr id="116" name="Line 8">
          <a:extLst>
            <a:ext uri="{FF2B5EF4-FFF2-40B4-BE49-F238E27FC236}">
              <a16:creationId xmlns:a16="http://schemas.microsoft.com/office/drawing/2014/main" id="{3DD6BCE3-FFEF-49EC-BD71-C209B6691529}"/>
            </a:ext>
          </a:extLst>
        </xdr:cNvPr>
        <xdr:cNvSpPr>
          <a:spLocks noChangeShapeType="1"/>
        </xdr:cNvSpPr>
      </xdr:nvSpPr>
      <xdr:spPr bwMode="auto">
        <a:xfrm flipH="1">
          <a:off x="1714500" y="94843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408</xdr:row>
      <xdr:rowOff>114300</xdr:rowOff>
    </xdr:from>
    <xdr:to>
      <xdr:col>2</xdr:col>
      <xdr:colOff>123825</xdr:colOff>
      <xdr:row>408</xdr:row>
      <xdr:rowOff>114300</xdr:rowOff>
    </xdr:to>
    <xdr:sp macro="" textlink="">
      <xdr:nvSpPr>
        <xdr:cNvPr id="117" name="Line 8">
          <a:extLst>
            <a:ext uri="{FF2B5EF4-FFF2-40B4-BE49-F238E27FC236}">
              <a16:creationId xmlns:a16="http://schemas.microsoft.com/office/drawing/2014/main" id="{44A65CD1-7749-4A6C-B6F4-5241194B3316}"/>
            </a:ext>
          </a:extLst>
        </xdr:cNvPr>
        <xdr:cNvSpPr>
          <a:spLocks noChangeShapeType="1"/>
        </xdr:cNvSpPr>
      </xdr:nvSpPr>
      <xdr:spPr bwMode="auto">
        <a:xfrm flipH="1">
          <a:off x="1714500" y="69926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436</xdr:row>
      <xdr:rowOff>95250</xdr:rowOff>
    </xdr:from>
    <xdr:to>
      <xdr:col>2</xdr:col>
      <xdr:colOff>38100</xdr:colOff>
      <xdr:row>436</xdr:row>
      <xdr:rowOff>104775</xdr:rowOff>
    </xdr:to>
    <xdr:sp macro="" textlink="">
      <xdr:nvSpPr>
        <xdr:cNvPr id="118" name="Line 7">
          <a:extLst>
            <a:ext uri="{FF2B5EF4-FFF2-40B4-BE49-F238E27FC236}">
              <a16:creationId xmlns:a16="http://schemas.microsoft.com/office/drawing/2014/main" id="{15D24168-D76C-42B0-A608-CEFE4706BA60}"/>
            </a:ext>
          </a:extLst>
        </xdr:cNvPr>
        <xdr:cNvSpPr>
          <a:spLocks noChangeShapeType="1"/>
        </xdr:cNvSpPr>
      </xdr:nvSpPr>
      <xdr:spPr bwMode="auto">
        <a:xfrm flipH="1" flipV="1">
          <a:off x="1206500" y="747077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437</xdr:row>
      <xdr:rowOff>114300</xdr:rowOff>
    </xdr:from>
    <xdr:to>
      <xdr:col>2</xdr:col>
      <xdr:colOff>0</xdr:colOff>
      <xdr:row>437</xdr:row>
      <xdr:rowOff>114300</xdr:rowOff>
    </xdr:to>
    <xdr:sp macro="" textlink="">
      <xdr:nvSpPr>
        <xdr:cNvPr id="119" name="Line 8">
          <a:extLst>
            <a:ext uri="{FF2B5EF4-FFF2-40B4-BE49-F238E27FC236}">
              <a16:creationId xmlns:a16="http://schemas.microsoft.com/office/drawing/2014/main" id="{2B91906C-A7FA-47D7-83F5-C284AAD2EC12}"/>
            </a:ext>
          </a:extLst>
        </xdr:cNvPr>
        <xdr:cNvSpPr>
          <a:spLocks noChangeShapeType="1"/>
        </xdr:cNvSpPr>
      </xdr:nvSpPr>
      <xdr:spPr bwMode="auto">
        <a:xfrm flipH="1">
          <a:off x="1206500" y="74898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448</xdr:row>
      <xdr:rowOff>114300</xdr:rowOff>
    </xdr:from>
    <xdr:to>
      <xdr:col>2</xdr:col>
      <xdr:colOff>123825</xdr:colOff>
      <xdr:row>448</xdr:row>
      <xdr:rowOff>114300</xdr:rowOff>
    </xdr:to>
    <xdr:sp macro="" textlink="">
      <xdr:nvSpPr>
        <xdr:cNvPr id="120" name="Line 8">
          <a:extLst>
            <a:ext uri="{FF2B5EF4-FFF2-40B4-BE49-F238E27FC236}">
              <a16:creationId xmlns:a16="http://schemas.microsoft.com/office/drawing/2014/main" id="{A0EC9AB0-9C54-428C-BC03-FBEF33A2767D}"/>
            </a:ext>
          </a:extLst>
        </xdr:cNvPr>
        <xdr:cNvSpPr>
          <a:spLocks noChangeShapeType="1"/>
        </xdr:cNvSpPr>
      </xdr:nvSpPr>
      <xdr:spPr bwMode="auto">
        <a:xfrm flipH="1">
          <a:off x="1714500" y="76784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476</xdr:row>
      <xdr:rowOff>95250</xdr:rowOff>
    </xdr:from>
    <xdr:to>
      <xdr:col>2</xdr:col>
      <xdr:colOff>38100</xdr:colOff>
      <xdr:row>476</xdr:row>
      <xdr:rowOff>104775</xdr:rowOff>
    </xdr:to>
    <xdr:sp macro="" textlink="">
      <xdr:nvSpPr>
        <xdr:cNvPr id="121" name="Line 7">
          <a:extLst>
            <a:ext uri="{FF2B5EF4-FFF2-40B4-BE49-F238E27FC236}">
              <a16:creationId xmlns:a16="http://schemas.microsoft.com/office/drawing/2014/main" id="{E73774EC-D12C-422D-B7BB-15D12EF8309D}"/>
            </a:ext>
          </a:extLst>
        </xdr:cNvPr>
        <xdr:cNvSpPr>
          <a:spLocks noChangeShapeType="1"/>
        </xdr:cNvSpPr>
      </xdr:nvSpPr>
      <xdr:spPr bwMode="auto">
        <a:xfrm flipH="1" flipV="1">
          <a:off x="1206500" y="815657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477</xdr:row>
      <xdr:rowOff>114300</xdr:rowOff>
    </xdr:from>
    <xdr:to>
      <xdr:col>2</xdr:col>
      <xdr:colOff>0</xdr:colOff>
      <xdr:row>477</xdr:row>
      <xdr:rowOff>114300</xdr:rowOff>
    </xdr:to>
    <xdr:sp macro="" textlink="">
      <xdr:nvSpPr>
        <xdr:cNvPr id="122" name="Line 8">
          <a:extLst>
            <a:ext uri="{FF2B5EF4-FFF2-40B4-BE49-F238E27FC236}">
              <a16:creationId xmlns:a16="http://schemas.microsoft.com/office/drawing/2014/main" id="{F317ADAB-2E0B-420A-8A9D-168F0F7D63EC}"/>
            </a:ext>
          </a:extLst>
        </xdr:cNvPr>
        <xdr:cNvSpPr>
          <a:spLocks noChangeShapeType="1"/>
        </xdr:cNvSpPr>
      </xdr:nvSpPr>
      <xdr:spPr bwMode="auto">
        <a:xfrm flipH="1">
          <a:off x="1206500" y="8175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448</xdr:row>
      <xdr:rowOff>114300</xdr:rowOff>
    </xdr:from>
    <xdr:to>
      <xdr:col>2</xdr:col>
      <xdr:colOff>123825</xdr:colOff>
      <xdr:row>448</xdr:row>
      <xdr:rowOff>114300</xdr:rowOff>
    </xdr:to>
    <xdr:sp macro="" textlink="">
      <xdr:nvSpPr>
        <xdr:cNvPr id="123" name="Line 8">
          <a:extLst>
            <a:ext uri="{FF2B5EF4-FFF2-40B4-BE49-F238E27FC236}">
              <a16:creationId xmlns:a16="http://schemas.microsoft.com/office/drawing/2014/main" id="{C83B76A4-AE1C-47D0-8D36-4ACBE3941B83}"/>
            </a:ext>
          </a:extLst>
        </xdr:cNvPr>
        <xdr:cNvSpPr>
          <a:spLocks noChangeShapeType="1"/>
        </xdr:cNvSpPr>
      </xdr:nvSpPr>
      <xdr:spPr bwMode="auto">
        <a:xfrm flipH="1">
          <a:off x="1714500" y="76784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476</xdr:row>
      <xdr:rowOff>95250</xdr:rowOff>
    </xdr:from>
    <xdr:to>
      <xdr:col>2</xdr:col>
      <xdr:colOff>38100</xdr:colOff>
      <xdr:row>476</xdr:row>
      <xdr:rowOff>104775</xdr:rowOff>
    </xdr:to>
    <xdr:sp macro="" textlink="">
      <xdr:nvSpPr>
        <xdr:cNvPr id="124" name="Line 7">
          <a:extLst>
            <a:ext uri="{FF2B5EF4-FFF2-40B4-BE49-F238E27FC236}">
              <a16:creationId xmlns:a16="http://schemas.microsoft.com/office/drawing/2014/main" id="{9ADC4629-248E-4EE2-84C9-0AB3A51B1AC8}"/>
            </a:ext>
          </a:extLst>
        </xdr:cNvPr>
        <xdr:cNvSpPr>
          <a:spLocks noChangeShapeType="1"/>
        </xdr:cNvSpPr>
      </xdr:nvSpPr>
      <xdr:spPr bwMode="auto">
        <a:xfrm flipH="1" flipV="1">
          <a:off x="1206500" y="815657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477</xdr:row>
      <xdr:rowOff>114300</xdr:rowOff>
    </xdr:from>
    <xdr:to>
      <xdr:col>2</xdr:col>
      <xdr:colOff>0</xdr:colOff>
      <xdr:row>477</xdr:row>
      <xdr:rowOff>114300</xdr:rowOff>
    </xdr:to>
    <xdr:sp macro="" textlink="">
      <xdr:nvSpPr>
        <xdr:cNvPr id="125" name="Line 8">
          <a:extLst>
            <a:ext uri="{FF2B5EF4-FFF2-40B4-BE49-F238E27FC236}">
              <a16:creationId xmlns:a16="http://schemas.microsoft.com/office/drawing/2014/main" id="{1FBB9D27-17E3-40F8-A5EC-DF86F7DB93FF}"/>
            </a:ext>
          </a:extLst>
        </xdr:cNvPr>
        <xdr:cNvSpPr>
          <a:spLocks noChangeShapeType="1"/>
        </xdr:cNvSpPr>
      </xdr:nvSpPr>
      <xdr:spPr bwMode="auto">
        <a:xfrm flipH="1">
          <a:off x="1206500" y="8175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448</xdr:row>
      <xdr:rowOff>114300</xdr:rowOff>
    </xdr:from>
    <xdr:to>
      <xdr:col>2</xdr:col>
      <xdr:colOff>123825</xdr:colOff>
      <xdr:row>448</xdr:row>
      <xdr:rowOff>114300</xdr:rowOff>
    </xdr:to>
    <xdr:sp macro="" textlink="">
      <xdr:nvSpPr>
        <xdr:cNvPr id="126" name="Line 8">
          <a:extLst>
            <a:ext uri="{FF2B5EF4-FFF2-40B4-BE49-F238E27FC236}">
              <a16:creationId xmlns:a16="http://schemas.microsoft.com/office/drawing/2014/main" id="{00B89272-2514-491A-8CE8-B39B182456F2}"/>
            </a:ext>
          </a:extLst>
        </xdr:cNvPr>
        <xdr:cNvSpPr>
          <a:spLocks noChangeShapeType="1"/>
        </xdr:cNvSpPr>
      </xdr:nvSpPr>
      <xdr:spPr bwMode="auto">
        <a:xfrm flipH="1">
          <a:off x="1714500" y="76784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476</xdr:row>
      <xdr:rowOff>95250</xdr:rowOff>
    </xdr:from>
    <xdr:to>
      <xdr:col>2</xdr:col>
      <xdr:colOff>38100</xdr:colOff>
      <xdr:row>476</xdr:row>
      <xdr:rowOff>104775</xdr:rowOff>
    </xdr:to>
    <xdr:sp macro="" textlink="">
      <xdr:nvSpPr>
        <xdr:cNvPr id="127" name="Line 7">
          <a:extLst>
            <a:ext uri="{FF2B5EF4-FFF2-40B4-BE49-F238E27FC236}">
              <a16:creationId xmlns:a16="http://schemas.microsoft.com/office/drawing/2014/main" id="{409089F9-B108-4DD2-9F8F-A993359FE231}"/>
            </a:ext>
          </a:extLst>
        </xdr:cNvPr>
        <xdr:cNvSpPr>
          <a:spLocks noChangeShapeType="1"/>
        </xdr:cNvSpPr>
      </xdr:nvSpPr>
      <xdr:spPr bwMode="auto">
        <a:xfrm flipH="1" flipV="1">
          <a:off x="1206500" y="815657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477</xdr:row>
      <xdr:rowOff>114300</xdr:rowOff>
    </xdr:from>
    <xdr:to>
      <xdr:col>2</xdr:col>
      <xdr:colOff>0</xdr:colOff>
      <xdr:row>477</xdr:row>
      <xdr:rowOff>114300</xdr:rowOff>
    </xdr:to>
    <xdr:sp macro="" textlink="">
      <xdr:nvSpPr>
        <xdr:cNvPr id="128" name="Line 8">
          <a:extLst>
            <a:ext uri="{FF2B5EF4-FFF2-40B4-BE49-F238E27FC236}">
              <a16:creationId xmlns:a16="http://schemas.microsoft.com/office/drawing/2014/main" id="{1585BE4B-6E46-4B30-94D6-C0C020F502C0}"/>
            </a:ext>
          </a:extLst>
        </xdr:cNvPr>
        <xdr:cNvSpPr>
          <a:spLocks noChangeShapeType="1"/>
        </xdr:cNvSpPr>
      </xdr:nvSpPr>
      <xdr:spPr bwMode="auto">
        <a:xfrm flipH="1">
          <a:off x="1206500" y="8175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554</xdr:row>
      <xdr:rowOff>114300</xdr:rowOff>
    </xdr:from>
    <xdr:to>
      <xdr:col>2</xdr:col>
      <xdr:colOff>57150</xdr:colOff>
      <xdr:row>554</xdr:row>
      <xdr:rowOff>114300</xdr:rowOff>
    </xdr:to>
    <xdr:sp macro="" textlink="">
      <xdr:nvSpPr>
        <xdr:cNvPr id="129" name="Line 8">
          <a:extLst>
            <a:ext uri="{FF2B5EF4-FFF2-40B4-BE49-F238E27FC236}">
              <a16:creationId xmlns:a16="http://schemas.microsoft.com/office/drawing/2014/main" id="{9D2BDDD7-A436-47CD-8856-EF55186667E5}"/>
            </a:ext>
          </a:extLst>
        </xdr:cNvPr>
        <xdr:cNvSpPr>
          <a:spLocks noChangeShapeType="1"/>
        </xdr:cNvSpPr>
      </xdr:nvSpPr>
      <xdr:spPr bwMode="auto">
        <a:xfrm flipH="1">
          <a:off x="1714500" y="94957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441</xdr:row>
      <xdr:rowOff>114300</xdr:rowOff>
    </xdr:from>
    <xdr:to>
      <xdr:col>2</xdr:col>
      <xdr:colOff>57150</xdr:colOff>
      <xdr:row>441</xdr:row>
      <xdr:rowOff>114300</xdr:rowOff>
    </xdr:to>
    <xdr:sp macro="" textlink="">
      <xdr:nvSpPr>
        <xdr:cNvPr id="130" name="Line 8">
          <a:extLst>
            <a:ext uri="{FF2B5EF4-FFF2-40B4-BE49-F238E27FC236}">
              <a16:creationId xmlns:a16="http://schemas.microsoft.com/office/drawing/2014/main" id="{64324B15-708E-4D4F-AAE7-41E43A3F16EE}"/>
            </a:ext>
          </a:extLst>
        </xdr:cNvPr>
        <xdr:cNvSpPr>
          <a:spLocks noChangeShapeType="1"/>
        </xdr:cNvSpPr>
      </xdr:nvSpPr>
      <xdr:spPr bwMode="auto">
        <a:xfrm flipH="1">
          <a:off x="1714500" y="75584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448</xdr:row>
      <xdr:rowOff>114300</xdr:rowOff>
    </xdr:from>
    <xdr:to>
      <xdr:col>2</xdr:col>
      <xdr:colOff>76200</xdr:colOff>
      <xdr:row>448</xdr:row>
      <xdr:rowOff>114300</xdr:rowOff>
    </xdr:to>
    <xdr:sp macro="" textlink="">
      <xdr:nvSpPr>
        <xdr:cNvPr id="131" name="Line 8">
          <a:extLst>
            <a:ext uri="{FF2B5EF4-FFF2-40B4-BE49-F238E27FC236}">
              <a16:creationId xmlns:a16="http://schemas.microsoft.com/office/drawing/2014/main" id="{3418158E-0B95-4F66-8A43-CD86B7469A5A}"/>
            </a:ext>
          </a:extLst>
        </xdr:cNvPr>
        <xdr:cNvSpPr>
          <a:spLocks noChangeShapeType="1"/>
        </xdr:cNvSpPr>
      </xdr:nvSpPr>
      <xdr:spPr bwMode="auto">
        <a:xfrm flipH="1">
          <a:off x="1714500" y="76784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476</xdr:row>
      <xdr:rowOff>95250</xdr:rowOff>
    </xdr:from>
    <xdr:to>
      <xdr:col>2</xdr:col>
      <xdr:colOff>38100</xdr:colOff>
      <xdr:row>476</xdr:row>
      <xdr:rowOff>104775</xdr:rowOff>
    </xdr:to>
    <xdr:sp macro="" textlink="">
      <xdr:nvSpPr>
        <xdr:cNvPr id="132" name="Line 7">
          <a:extLst>
            <a:ext uri="{FF2B5EF4-FFF2-40B4-BE49-F238E27FC236}">
              <a16:creationId xmlns:a16="http://schemas.microsoft.com/office/drawing/2014/main" id="{93D72D91-CFFD-425E-8730-1C1F9D1385E4}"/>
            </a:ext>
          </a:extLst>
        </xdr:cNvPr>
        <xdr:cNvSpPr>
          <a:spLocks noChangeShapeType="1"/>
        </xdr:cNvSpPr>
      </xdr:nvSpPr>
      <xdr:spPr bwMode="auto">
        <a:xfrm flipH="1" flipV="1">
          <a:off x="1206500" y="815657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477</xdr:row>
      <xdr:rowOff>114300</xdr:rowOff>
    </xdr:from>
    <xdr:to>
      <xdr:col>2</xdr:col>
      <xdr:colOff>0</xdr:colOff>
      <xdr:row>477</xdr:row>
      <xdr:rowOff>114300</xdr:rowOff>
    </xdr:to>
    <xdr:sp macro="" textlink="">
      <xdr:nvSpPr>
        <xdr:cNvPr id="133" name="Line 8">
          <a:extLst>
            <a:ext uri="{FF2B5EF4-FFF2-40B4-BE49-F238E27FC236}">
              <a16:creationId xmlns:a16="http://schemas.microsoft.com/office/drawing/2014/main" id="{792E037C-2C9D-4993-9C33-E2CEC6E207C6}"/>
            </a:ext>
          </a:extLst>
        </xdr:cNvPr>
        <xdr:cNvSpPr>
          <a:spLocks noChangeShapeType="1"/>
        </xdr:cNvSpPr>
      </xdr:nvSpPr>
      <xdr:spPr bwMode="auto">
        <a:xfrm flipH="1">
          <a:off x="1206500" y="8175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435</xdr:row>
      <xdr:rowOff>114300</xdr:rowOff>
    </xdr:from>
    <xdr:to>
      <xdr:col>2</xdr:col>
      <xdr:colOff>76200</xdr:colOff>
      <xdr:row>435</xdr:row>
      <xdr:rowOff>114300</xdr:rowOff>
    </xdr:to>
    <xdr:sp macro="" textlink="">
      <xdr:nvSpPr>
        <xdr:cNvPr id="134" name="Line 8">
          <a:extLst>
            <a:ext uri="{FF2B5EF4-FFF2-40B4-BE49-F238E27FC236}">
              <a16:creationId xmlns:a16="http://schemas.microsoft.com/office/drawing/2014/main" id="{FD5B0A83-8C3E-48B7-90E3-7BC29A5CC934}"/>
            </a:ext>
          </a:extLst>
        </xdr:cNvPr>
        <xdr:cNvSpPr>
          <a:spLocks noChangeShapeType="1"/>
        </xdr:cNvSpPr>
      </xdr:nvSpPr>
      <xdr:spPr bwMode="auto">
        <a:xfrm flipH="1">
          <a:off x="1714500" y="74555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462</xdr:row>
      <xdr:rowOff>95250</xdr:rowOff>
    </xdr:from>
    <xdr:to>
      <xdr:col>2</xdr:col>
      <xdr:colOff>38100</xdr:colOff>
      <xdr:row>462</xdr:row>
      <xdr:rowOff>104775</xdr:rowOff>
    </xdr:to>
    <xdr:sp macro="" textlink="">
      <xdr:nvSpPr>
        <xdr:cNvPr id="135" name="Line 7">
          <a:extLst>
            <a:ext uri="{FF2B5EF4-FFF2-40B4-BE49-F238E27FC236}">
              <a16:creationId xmlns:a16="http://schemas.microsoft.com/office/drawing/2014/main" id="{2F14C67A-AEF6-4406-8508-ADA45FD0731C}"/>
            </a:ext>
          </a:extLst>
        </xdr:cNvPr>
        <xdr:cNvSpPr>
          <a:spLocks noChangeShapeType="1"/>
        </xdr:cNvSpPr>
      </xdr:nvSpPr>
      <xdr:spPr bwMode="auto">
        <a:xfrm flipH="1" flipV="1">
          <a:off x="1206500" y="791654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463</xdr:row>
      <xdr:rowOff>114300</xdr:rowOff>
    </xdr:from>
    <xdr:to>
      <xdr:col>2</xdr:col>
      <xdr:colOff>0</xdr:colOff>
      <xdr:row>463</xdr:row>
      <xdr:rowOff>114300</xdr:rowOff>
    </xdr:to>
    <xdr:sp macro="" textlink="">
      <xdr:nvSpPr>
        <xdr:cNvPr id="136" name="Line 8">
          <a:extLst>
            <a:ext uri="{FF2B5EF4-FFF2-40B4-BE49-F238E27FC236}">
              <a16:creationId xmlns:a16="http://schemas.microsoft.com/office/drawing/2014/main" id="{008B3231-51F0-4545-8AE4-A1C4A5566E35}"/>
            </a:ext>
          </a:extLst>
        </xdr:cNvPr>
        <xdr:cNvSpPr>
          <a:spLocks noChangeShapeType="1"/>
        </xdr:cNvSpPr>
      </xdr:nvSpPr>
      <xdr:spPr bwMode="auto">
        <a:xfrm flipH="1">
          <a:off x="1206500" y="79355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521</xdr:row>
      <xdr:rowOff>114300</xdr:rowOff>
    </xdr:from>
    <xdr:to>
      <xdr:col>2</xdr:col>
      <xdr:colOff>76200</xdr:colOff>
      <xdr:row>521</xdr:row>
      <xdr:rowOff>114300</xdr:rowOff>
    </xdr:to>
    <xdr:sp macro="" textlink="">
      <xdr:nvSpPr>
        <xdr:cNvPr id="137" name="Line 8">
          <a:extLst>
            <a:ext uri="{FF2B5EF4-FFF2-40B4-BE49-F238E27FC236}">
              <a16:creationId xmlns:a16="http://schemas.microsoft.com/office/drawing/2014/main" id="{242F7ABF-951B-4846-9521-D03BB44EAA02}"/>
            </a:ext>
          </a:extLst>
        </xdr:cNvPr>
        <xdr:cNvSpPr>
          <a:spLocks noChangeShapeType="1"/>
        </xdr:cNvSpPr>
      </xdr:nvSpPr>
      <xdr:spPr bwMode="auto">
        <a:xfrm flipH="1">
          <a:off x="1282700" y="89300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416</xdr:row>
      <xdr:rowOff>114300</xdr:rowOff>
    </xdr:from>
    <xdr:to>
      <xdr:col>2</xdr:col>
      <xdr:colOff>76200</xdr:colOff>
      <xdr:row>416</xdr:row>
      <xdr:rowOff>114300</xdr:rowOff>
    </xdr:to>
    <xdr:sp macro="" textlink="">
      <xdr:nvSpPr>
        <xdr:cNvPr id="138" name="Line 8">
          <a:extLst>
            <a:ext uri="{FF2B5EF4-FFF2-40B4-BE49-F238E27FC236}">
              <a16:creationId xmlns:a16="http://schemas.microsoft.com/office/drawing/2014/main" id="{7005E339-A569-48D3-995B-C4070018743D}"/>
            </a:ext>
          </a:extLst>
        </xdr:cNvPr>
        <xdr:cNvSpPr>
          <a:spLocks noChangeShapeType="1"/>
        </xdr:cNvSpPr>
      </xdr:nvSpPr>
      <xdr:spPr bwMode="auto">
        <a:xfrm flipH="1">
          <a:off x="1282700" y="71297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521</xdr:row>
      <xdr:rowOff>114300</xdr:rowOff>
    </xdr:from>
    <xdr:to>
      <xdr:col>2</xdr:col>
      <xdr:colOff>76200</xdr:colOff>
      <xdr:row>521</xdr:row>
      <xdr:rowOff>114300</xdr:rowOff>
    </xdr:to>
    <xdr:sp macro="" textlink="">
      <xdr:nvSpPr>
        <xdr:cNvPr id="139" name="Line 8">
          <a:extLst>
            <a:ext uri="{FF2B5EF4-FFF2-40B4-BE49-F238E27FC236}">
              <a16:creationId xmlns:a16="http://schemas.microsoft.com/office/drawing/2014/main" id="{5E257A7F-C2AB-41AA-9F90-3ADEAAC93250}"/>
            </a:ext>
          </a:extLst>
        </xdr:cNvPr>
        <xdr:cNvSpPr>
          <a:spLocks noChangeShapeType="1"/>
        </xdr:cNvSpPr>
      </xdr:nvSpPr>
      <xdr:spPr bwMode="auto">
        <a:xfrm flipH="1">
          <a:off x="1282700" y="89300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416</xdr:row>
      <xdr:rowOff>114300</xdr:rowOff>
    </xdr:from>
    <xdr:to>
      <xdr:col>2</xdr:col>
      <xdr:colOff>76200</xdr:colOff>
      <xdr:row>416</xdr:row>
      <xdr:rowOff>114300</xdr:rowOff>
    </xdr:to>
    <xdr:sp macro="" textlink="">
      <xdr:nvSpPr>
        <xdr:cNvPr id="140" name="Line 8">
          <a:extLst>
            <a:ext uri="{FF2B5EF4-FFF2-40B4-BE49-F238E27FC236}">
              <a16:creationId xmlns:a16="http://schemas.microsoft.com/office/drawing/2014/main" id="{A27A46A2-4524-4B07-8509-5265FF180A55}"/>
            </a:ext>
          </a:extLst>
        </xdr:cNvPr>
        <xdr:cNvSpPr>
          <a:spLocks noChangeShapeType="1"/>
        </xdr:cNvSpPr>
      </xdr:nvSpPr>
      <xdr:spPr bwMode="auto">
        <a:xfrm flipH="1">
          <a:off x="1282700" y="71297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408</xdr:row>
      <xdr:rowOff>114300</xdr:rowOff>
    </xdr:from>
    <xdr:to>
      <xdr:col>2</xdr:col>
      <xdr:colOff>76200</xdr:colOff>
      <xdr:row>408</xdr:row>
      <xdr:rowOff>114300</xdr:rowOff>
    </xdr:to>
    <xdr:sp macro="" textlink="">
      <xdr:nvSpPr>
        <xdr:cNvPr id="141" name="Line 8">
          <a:extLst>
            <a:ext uri="{FF2B5EF4-FFF2-40B4-BE49-F238E27FC236}">
              <a16:creationId xmlns:a16="http://schemas.microsoft.com/office/drawing/2014/main" id="{94DD69B8-AC7B-4BB8-9952-5F864B92DDC0}"/>
            </a:ext>
          </a:extLst>
        </xdr:cNvPr>
        <xdr:cNvSpPr>
          <a:spLocks noChangeShapeType="1"/>
        </xdr:cNvSpPr>
      </xdr:nvSpPr>
      <xdr:spPr bwMode="auto">
        <a:xfrm flipH="1">
          <a:off x="1282700" y="69926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436</xdr:row>
      <xdr:rowOff>95250</xdr:rowOff>
    </xdr:from>
    <xdr:to>
      <xdr:col>2</xdr:col>
      <xdr:colOff>38100</xdr:colOff>
      <xdr:row>436</xdr:row>
      <xdr:rowOff>104775</xdr:rowOff>
    </xdr:to>
    <xdr:sp macro="" textlink="">
      <xdr:nvSpPr>
        <xdr:cNvPr id="142" name="Line 7">
          <a:extLst>
            <a:ext uri="{FF2B5EF4-FFF2-40B4-BE49-F238E27FC236}">
              <a16:creationId xmlns:a16="http://schemas.microsoft.com/office/drawing/2014/main" id="{F4D5EFCA-581D-46AB-B593-950D1A84C9C6}"/>
            </a:ext>
          </a:extLst>
        </xdr:cNvPr>
        <xdr:cNvSpPr>
          <a:spLocks noChangeShapeType="1"/>
        </xdr:cNvSpPr>
      </xdr:nvSpPr>
      <xdr:spPr bwMode="auto">
        <a:xfrm flipH="1" flipV="1">
          <a:off x="1206500" y="747077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437</xdr:row>
      <xdr:rowOff>114300</xdr:rowOff>
    </xdr:from>
    <xdr:to>
      <xdr:col>2</xdr:col>
      <xdr:colOff>0</xdr:colOff>
      <xdr:row>437</xdr:row>
      <xdr:rowOff>114300</xdr:rowOff>
    </xdr:to>
    <xdr:sp macro="" textlink="">
      <xdr:nvSpPr>
        <xdr:cNvPr id="143" name="Line 8">
          <a:extLst>
            <a:ext uri="{FF2B5EF4-FFF2-40B4-BE49-F238E27FC236}">
              <a16:creationId xmlns:a16="http://schemas.microsoft.com/office/drawing/2014/main" id="{473EA502-12F9-4D80-92F3-60706AF1D9C3}"/>
            </a:ext>
          </a:extLst>
        </xdr:cNvPr>
        <xdr:cNvSpPr>
          <a:spLocks noChangeShapeType="1"/>
        </xdr:cNvSpPr>
      </xdr:nvSpPr>
      <xdr:spPr bwMode="auto">
        <a:xfrm flipH="1">
          <a:off x="1206500" y="74898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435</xdr:row>
      <xdr:rowOff>114300</xdr:rowOff>
    </xdr:from>
    <xdr:to>
      <xdr:col>2</xdr:col>
      <xdr:colOff>76200</xdr:colOff>
      <xdr:row>435</xdr:row>
      <xdr:rowOff>114300</xdr:rowOff>
    </xdr:to>
    <xdr:sp macro="" textlink="">
      <xdr:nvSpPr>
        <xdr:cNvPr id="144" name="Line 8">
          <a:extLst>
            <a:ext uri="{FF2B5EF4-FFF2-40B4-BE49-F238E27FC236}">
              <a16:creationId xmlns:a16="http://schemas.microsoft.com/office/drawing/2014/main" id="{6E9B5720-1C3F-4951-824F-AC3E3F223C8B}"/>
            </a:ext>
          </a:extLst>
        </xdr:cNvPr>
        <xdr:cNvSpPr>
          <a:spLocks noChangeShapeType="1"/>
        </xdr:cNvSpPr>
      </xdr:nvSpPr>
      <xdr:spPr bwMode="auto">
        <a:xfrm flipH="1">
          <a:off x="1714500" y="74555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462</xdr:row>
      <xdr:rowOff>95250</xdr:rowOff>
    </xdr:from>
    <xdr:to>
      <xdr:col>2</xdr:col>
      <xdr:colOff>38100</xdr:colOff>
      <xdr:row>462</xdr:row>
      <xdr:rowOff>104775</xdr:rowOff>
    </xdr:to>
    <xdr:sp macro="" textlink="">
      <xdr:nvSpPr>
        <xdr:cNvPr id="145" name="Line 7">
          <a:extLst>
            <a:ext uri="{FF2B5EF4-FFF2-40B4-BE49-F238E27FC236}">
              <a16:creationId xmlns:a16="http://schemas.microsoft.com/office/drawing/2014/main" id="{CFFB89C1-796C-4C77-8B2A-8533686D4067}"/>
            </a:ext>
          </a:extLst>
        </xdr:cNvPr>
        <xdr:cNvSpPr>
          <a:spLocks noChangeShapeType="1"/>
        </xdr:cNvSpPr>
      </xdr:nvSpPr>
      <xdr:spPr bwMode="auto">
        <a:xfrm flipH="1" flipV="1">
          <a:off x="1206500" y="791654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463</xdr:row>
      <xdr:rowOff>114300</xdr:rowOff>
    </xdr:from>
    <xdr:to>
      <xdr:col>2</xdr:col>
      <xdr:colOff>0</xdr:colOff>
      <xdr:row>463</xdr:row>
      <xdr:rowOff>114300</xdr:rowOff>
    </xdr:to>
    <xdr:sp macro="" textlink="">
      <xdr:nvSpPr>
        <xdr:cNvPr id="146" name="Line 8">
          <a:extLst>
            <a:ext uri="{FF2B5EF4-FFF2-40B4-BE49-F238E27FC236}">
              <a16:creationId xmlns:a16="http://schemas.microsoft.com/office/drawing/2014/main" id="{529F338A-5CF8-45F7-ABC5-CA9C85BA6E2E}"/>
            </a:ext>
          </a:extLst>
        </xdr:cNvPr>
        <xdr:cNvSpPr>
          <a:spLocks noChangeShapeType="1"/>
        </xdr:cNvSpPr>
      </xdr:nvSpPr>
      <xdr:spPr bwMode="auto">
        <a:xfrm flipH="1">
          <a:off x="1206500" y="79355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439</xdr:row>
      <xdr:rowOff>114300</xdr:rowOff>
    </xdr:from>
    <xdr:to>
      <xdr:col>2</xdr:col>
      <xdr:colOff>76200</xdr:colOff>
      <xdr:row>439</xdr:row>
      <xdr:rowOff>114300</xdr:rowOff>
    </xdr:to>
    <xdr:sp macro="" textlink="">
      <xdr:nvSpPr>
        <xdr:cNvPr id="147" name="Line 8">
          <a:extLst>
            <a:ext uri="{FF2B5EF4-FFF2-40B4-BE49-F238E27FC236}">
              <a16:creationId xmlns:a16="http://schemas.microsoft.com/office/drawing/2014/main" id="{8FB3E723-4673-4CA2-9DEA-21A59FB096BC}"/>
            </a:ext>
          </a:extLst>
        </xdr:cNvPr>
        <xdr:cNvSpPr>
          <a:spLocks noChangeShapeType="1"/>
        </xdr:cNvSpPr>
      </xdr:nvSpPr>
      <xdr:spPr bwMode="auto">
        <a:xfrm flipH="1">
          <a:off x="1714500" y="75241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466</xdr:row>
      <xdr:rowOff>95250</xdr:rowOff>
    </xdr:from>
    <xdr:to>
      <xdr:col>2</xdr:col>
      <xdr:colOff>38100</xdr:colOff>
      <xdr:row>466</xdr:row>
      <xdr:rowOff>104775</xdr:rowOff>
    </xdr:to>
    <xdr:sp macro="" textlink="">
      <xdr:nvSpPr>
        <xdr:cNvPr id="148" name="Line 7">
          <a:extLst>
            <a:ext uri="{FF2B5EF4-FFF2-40B4-BE49-F238E27FC236}">
              <a16:creationId xmlns:a16="http://schemas.microsoft.com/office/drawing/2014/main" id="{9864F45F-3EBA-4ECE-A180-E02C1773C3D9}"/>
            </a:ext>
          </a:extLst>
        </xdr:cNvPr>
        <xdr:cNvSpPr>
          <a:spLocks noChangeShapeType="1"/>
        </xdr:cNvSpPr>
      </xdr:nvSpPr>
      <xdr:spPr bwMode="auto">
        <a:xfrm flipH="1" flipV="1">
          <a:off x="1206500" y="798512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467</xdr:row>
      <xdr:rowOff>114300</xdr:rowOff>
    </xdr:from>
    <xdr:to>
      <xdr:col>2</xdr:col>
      <xdr:colOff>0</xdr:colOff>
      <xdr:row>467</xdr:row>
      <xdr:rowOff>114300</xdr:rowOff>
    </xdr:to>
    <xdr:sp macro="" textlink="">
      <xdr:nvSpPr>
        <xdr:cNvPr id="149" name="Line 8">
          <a:extLst>
            <a:ext uri="{FF2B5EF4-FFF2-40B4-BE49-F238E27FC236}">
              <a16:creationId xmlns:a16="http://schemas.microsoft.com/office/drawing/2014/main" id="{841719FD-BD43-4747-B84B-B8D4CE24A696}"/>
            </a:ext>
          </a:extLst>
        </xdr:cNvPr>
        <xdr:cNvSpPr>
          <a:spLocks noChangeShapeType="1"/>
        </xdr:cNvSpPr>
      </xdr:nvSpPr>
      <xdr:spPr bwMode="auto">
        <a:xfrm flipH="1">
          <a:off x="1206500" y="80041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525</xdr:row>
      <xdr:rowOff>114300</xdr:rowOff>
    </xdr:from>
    <xdr:to>
      <xdr:col>2</xdr:col>
      <xdr:colOff>76200</xdr:colOff>
      <xdr:row>525</xdr:row>
      <xdr:rowOff>114300</xdr:rowOff>
    </xdr:to>
    <xdr:sp macro="" textlink="">
      <xdr:nvSpPr>
        <xdr:cNvPr id="150" name="Line 8">
          <a:extLst>
            <a:ext uri="{FF2B5EF4-FFF2-40B4-BE49-F238E27FC236}">
              <a16:creationId xmlns:a16="http://schemas.microsoft.com/office/drawing/2014/main" id="{1714AC80-7D10-4CF7-B7CA-09469FB1CB1E}"/>
            </a:ext>
          </a:extLst>
        </xdr:cNvPr>
        <xdr:cNvSpPr>
          <a:spLocks noChangeShapeType="1"/>
        </xdr:cNvSpPr>
      </xdr:nvSpPr>
      <xdr:spPr bwMode="auto">
        <a:xfrm flipH="1">
          <a:off x="1282700" y="89985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420</xdr:row>
      <xdr:rowOff>114300</xdr:rowOff>
    </xdr:from>
    <xdr:to>
      <xdr:col>2</xdr:col>
      <xdr:colOff>76200</xdr:colOff>
      <xdr:row>420</xdr:row>
      <xdr:rowOff>114300</xdr:rowOff>
    </xdr:to>
    <xdr:sp macro="" textlink="">
      <xdr:nvSpPr>
        <xdr:cNvPr id="151" name="Line 8">
          <a:extLst>
            <a:ext uri="{FF2B5EF4-FFF2-40B4-BE49-F238E27FC236}">
              <a16:creationId xmlns:a16="http://schemas.microsoft.com/office/drawing/2014/main" id="{7FAA20B3-1651-40F4-9A6A-5298D6C13B79}"/>
            </a:ext>
          </a:extLst>
        </xdr:cNvPr>
        <xdr:cNvSpPr>
          <a:spLocks noChangeShapeType="1"/>
        </xdr:cNvSpPr>
      </xdr:nvSpPr>
      <xdr:spPr bwMode="auto">
        <a:xfrm flipH="1">
          <a:off x="1282700" y="71983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525</xdr:row>
      <xdr:rowOff>114300</xdr:rowOff>
    </xdr:from>
    <xdr:to>
      <xdr:col>2</xdr:col>
      <xdr:colOff>76200</xdr:colOff>
      <xdr:row>525</xdr:row>
      <xdr:rowOff>114300</xdr:rowOff>
    </xdr:to>
    <xdr:sp macro="" textlink="">
      <xdr:nvSpPr>
        <xdr:cNvPr id="152" name="Line 8">
          <a:extLst>
            <a:ext uri="{FF2B5EF4-FFF2-40B4-BE49-F238E27FC236}">
              <a16:creationId xmlns:a16="http://schemas.microsoft.com/office/drawing/2014/main" id="{00908F71-6099-4F24-B92A-FF4D1C6CD048}"/>
            </a:ext>
          </a:extLst>
        </xdr:cNvPr>
        <xdr:cNvSpPr>
          <a:spLocks noChangeShapeType="1"/>
        </xdr:cNvSpPr>
      </xdr:nvSpPr>
      <xdr:spPr bwMode="auto">
        <a:xfrm flipH="1">
          <a:off x="1282700" y="89985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420</xdr:row>
      <xdr:rowOff>114300</xdr:rowOff>
    </xdr:from>
    <xdr:to>
      <xdr:col>2</xdr:col>
      <xdr:colOff>76200</xdr:colOff>
      <xdr:row>420</xdr:row>
      <xdr:rowOff>114300</xdr:rowOff>
    </xdr:to>
    <xdr:sp macro="" textlink="">
      <xdr:nvSpPr>
        <xdr:cNvPr id="153" name="Line 8">
          <a:extLst>
            <a:ext uri="{FF2B5EF4-FFF2-40B4-BE49-F238E27FC236}">
              <a16:creationId xmlns:a16="http://schemas.microsoft.com/office/drawing/2014/main" id="{9016638F-495C-4344-AC9D-10E463DAB346}"/>
            </a:ext>
          </a:extLst>
        </xdr:cNvPr>
        <xdr:cNvSpPr>
          <a:spLocks noChangeShapeType="1"/>
        </xdr:cNvSpPr>
      </xdr:nvSpPr>
      <xdr:spPr bwMode="auto">
        <a:xfrm flipH="1">
          <a:off x="1282700" y="71983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412</xdr:row>
      <xdr:rowOff>114300</xdr:rowOff>
    </xdr:from>
    <xdr:to>
      <xdr:col>2</xdr:col>
      <xdr:colOff>76200</xdr:colOff>
      <xdr:row>412</xdr:row>
      <xdr:rowOff>114300</xdr:rowOff>
    </xdr:to>
    <xdr:sp macro="" textlink="">
      <xdr:nvSpPr>
        <xdr:cNvPr id="154" name="Line 8">
          <a:extLst>
            <a:ext uri="{FF2B5EF4-FFF2-40B4-BE49-F238E27FC236}">
              <a16:creationId xmlns:a16="http://schemas.microsoft.com/office/drawing/2014/main" id="{AFC919C0-D1A0-447D-ACD9-648C0D580A00}"/>
            </a:ext>
          </a:extLst>
        </xdr:cNvPr>
        <xdr:cNvSpPr>
          <a:spLocks noChangeShapeType="1"/>
        </xdr:cNvSpPr>
      </xdr:nvSpPr>
      <xdr:spPr bwMode="auto">
        <a:xfrm flipH="1">
          <a:off x="1282700" y="70612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440</xdr:row>
      <xdr:rowOff>95250</xdr:rowOff>
    </xdr:from>
    <xdr:to>
      <xdr:col>2</xdr:col>
      <xdr:colOff>38100</xdr:colOff>
      <xdr:row>440</xdr:row>
      <xdr:rowOff>104775</xdr:rowOff>
    </xdr:to>
    <xdr:sp macro="" textlink="">
      <xdr:nvSpPr>
        <xdr:cNvPr id="155" name="Line 7">
          <a:extLst>
            <a:ext uri="{FF2B5EF4-FFF2-40B4-BE49-F238E27FC236}">
              <a16:creationId xmlns:a16="http://schemas.microsoft.com/office/drawing/2014/main" id="{1CC5E2BA-EAF1-4A74-A0B5-72EAAC32C8D3}"/>
            </a:ext>
          </a:extLst>
        </xdr:cNvPr>
        <xdr:cNvSpPr>
          <a:spLocks noChangeShapeType="1"/>
        </xdr:cNvSpPr>
      </xdr:nvSpPr>
      <xdr:spPr bwMode="auto">
        <a:xfrm flipH="1" flipV="1">
          <a:off x="1206500" y="753935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441</xdr:row>
      <xdr:rowOff>114300</xdr:rowOff>
    </xdr:from>
    <xdr:to>
      <xdr:col>2</xdr:col>
      <xdr:colOff>0</xdr:colOff>
      <xdr:row>441</xdr:row>
      <xdr:rowOff>114300</xdr:rowOff>
    </xdr:to>
    <xdr:sp macro="" textlink="">
      <xdr:nvSpPr>
        <xdr:cNvPr id="156" name="Line 8">
          <a:extLst>
            <a:ext uri="{FF2B5EF4-FFF2-40B4-BE49-F238E27FC236}">
              <a16:creationId xmlns:a16="http://schemas.microsoft.com/office/drawing/2014/main" id="{44B71DD4-17FC-4D08-946F-6F4A665682D6}"/>
            </a:ext>
          </a:extLst>
        </xdr:cNvPr>
        <xdr:cNvSpPr>
          <a:spLocks noChangeShapeType="1"/>
        </xdr:cNvSpPr>
      </xdr:nvSpPr>
      <xdr:spPr bwMode="auto">
        <a:xfrm flipH="1">
          <a:off x="1206500" y="75584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439</xdr:row>
      <xdr:rowOff>114300</xdr:rowOff>
    </xdr:from>
    <xdr:to>
      <xdr:col>2</xdr:col>
      <xdr:colOff>76200</xdr:colOff>
      <xdr:row>439</xdr:row>
      <xdr:rowOff>114300</xdr:rowOff>
    </xdr:to>
    <xdr:sp macro="" textlink="">
      <xdr:nvSpPr>
        <xdr:cNvPr id="157" name="Line 8">
          <a:extLst>
            <a:ext uri="{FF2B5EF4-FFF2-40B4-BE49-F238E27FC236}">
              <a16:creationId xmlns:a16="http://schemas.microsoft.com/office/drawing/2014/main" id="{21B8D9AD-8DD3-4E9E-AA66-D191CBAA4B91}"/>
            </a:ext>
          </a:extLst>
        </xdr:cNvPr>
        <xdr:cNvSpPr>
          <a:spLocks noChangeShapeType="1"/>
        </xdr:cNvSpPr>
      </xdr:nvSpPr>
      <xdr:spPr bwMode="auto">
        <a:xfrm flipH="1">
          <a:off x="1714500" y="75241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466</xdr:row>
      <xdr:rowOff>95250</xdr:rowOff>
    </xdr:from>
    <xdr:to>
      <xdr:col>2</xdr:col>
      <xdr:colOff>38100</xdr:colOff>
      <xdr:row>466</xdr:row>
      <xdr:rowOff>104775</xdr:rowOff>
    </xdr:to>
    <xdr:sp macro="" textlink="">
      <xdr:nvSpPr>
        <xdr:cNvPr id="158" name="Line 7">
          <a:extLst>
            <a:ext uri="{FF2B5EF4-FFF2-40B4-BE49-F238E27FC236}">
              <a16:creationId xmlns:a16="http://schemas.microsoft.com/office/drawing/2014/main" id="{5D6E60D5-8079-470D-8AD0-1D4AAA4B0EEB}"/>
            </a:ext>
          </a:extLst>
        </xdr:cNvPr>
        <xdr:cNvSpPr>
          <a:spLocks noChangeShapeType="1"/>
        </xdr:cNvSpPr>
      </xdr:nvSpPr>
      <xdr:spPr bwMode="auto">
        <a:xfrm flipH="1" flipV="1">
          <a:off x="1206500" y="798512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467</xdr:row>
      <xdr:rowOff>114300</xdr:rowOff>
    </xdr:from>
    <xdr:to>
      <xdr:col>2</xdr:col>
      <xdr:colOff>0</xdr:colOff>
      <xdr:row>467</xdr:row>
      <xdr:rowOff>114300</xdr:rowOff>
    </xdr:to>
    <xdr:sp macro="" textlink="">
      <xdr:nvSpPr>
        <xdr:cNvPr id="159" name="Line 8">
          <a:extLst>
            <a:ext uri="{FF2B5EF4-FFF2-40B4-BE49-F238E27FC236}">
              <a16:creationId xmlns:a16="http://schemas.microsoft.com/office/drawing/2014/main" id="{0425266B-1E3E-474C-960E-146D69ACF895}"/>
            </a:ext>
          </a:extLst>
        </xdr:cNvPr>
        <xdr:cNvSpPr>
          <a:spLocks noChangeShapeType="1"/>
        </xdr:cNvSpPr>
      </xdr:nvSpPr>
      <xdr:spPr bwMode="auto">
        <a:xfrm flipH="1">
          <a:off x="1206500" y="80041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437</xdr:row>
      <xdr:rowOff>114300</xdr:rowOff>
    </xdr:from>
    <xdr:to>
      <xdr:col>2</xdr:col>
      <xdr:colOff>76200</xdr:colOff>
      <xdr:row>437</xdr:row>
      <xdr:rowOff>114300</xdr:rowOff>
    </xdr:to>
    <xdr:sp macro="" textlink="">
      <xdr:nvSpPr>
        <xdr:cNvPr id="160" name="Line 8">
          <a:extLst>
            <a:ext uri="{FF2B5EF4-FFF2-40B4-BE49-F238E27FC236}">
              <a16:creationId xmlns:a16="http://schemas.microsoft.com/office/drawing/2014/main" id="{5B05BB40-5B1C-418C-AAD6-81002426398C}"/>
            </a:ext>
          </a:extLst>
        </xdr:cNvPr>
        <xdr:cNvSpPr>
          <a:spLocks noChangeShapeType="1"/>
        </xdr:cNvSpPr>
      </xdr:nvSpPr>
      <xdr:spPr bwMode="auto">
        <a:xfrm flipH="1">
          <a:off x="1714500" y="74898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464</xdr:row>
      <xdr:rowOff>95250</xdr:rowOff>
    </xdr:from>
    <xdr:to>
      <xdr:col>2</xdr:col>
      <xdr:colOff>38100</xdr:colOff>
      <xdr:row>464</xdr:row>
      <xdr:rowOff>104775</xdr:rowOff>
    </xdr:to>
    <xdr:sp macro="" textlink="">
      <xdr:nvSpPr>
        <xdr:cNvPr id="161" name="Line 7">
          <a:extLst>
            <a:ext uri="{FF2B5EF4-FFF2-40B4-BE49-F238E27FC236}">
              <a16:creationId xmlns:a16="http://schemas.microsoft.com/office/drawing/2014/main" id="{4DE0D19E-FB5B-45EF-BF21-60CC408785C1}"/>
            </a:ext>
          </a:extLst>
        </xdr:cNvPr>
        <xdr:cNvSpPr>
          <a:spLocks noChangeShapeType="1"/>
        </xdr:cNvSpPr>
      </xdr:nvSpPr>
      <xdr:spPr bwMode="auto">
        <a:xfrm flipH="1" flipV="1">
          <a:off x="1206500" y="795083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465</xdr:row>
      <xdr:rowOff>114300</xdr:rowOff>
    </xdr:from>
    <xdr:to>
      <xdr:col>2</xdr:col>
      <xdr:colOff>0</xdr:colOff>
      <xdr:row>465</xdr:row>
      <xdr:rowOff>114300</xdr:rowOff>
    </xdr:to>
    <xdr:sp macro="" textlink="">
      <xdr:nvSpPr>
        <xdr:cNvPr id="162" name="Line 8">
          <a:extLst>
            <a:ext uri="{FF2B5EF4-FFF2-40B4-BE49-F238E27FC236}">
              <a16:creationId xmlns:a16="http://schemas.microsoft.com/office/drawing/2014/main" id="{9B75A011-5DB7-465B-8A8A-C8A16CA0D0A7}"/>
            </a:ext>
          </a:extLst>
        </xdr:cNvPr>
        <xdr:cNvSpPr>
          <a:spLocks noChangeShapeType="1"/>
        </xdr:cNvSpPr>
      </xdr:nvSpPr>
      <xdr:spPr bwMode="auto">
        <a:xfrm flipH="1">
          <a:off x="1206500" y="79698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523</xdr:row>
      <xdr:rowOff>114300</xdr:rowOff>
    </xdr:from>
    <xdr:to>
      <xdr:col>2</xdr:col>
      <xdr:colOff>76200</xdr:colOff>
      <xdr:row>523</xdr:row>
      <xdr:rowOff>114300</xdr:rowOff>
    </xdr:to>
    <xdr:sp macro="" textlink="">
      <xdr:nvSpPr>
        <xdr:cNvPr id="163" name="Line 8">
          <a:extLst>
            <a:ext uri="{FF2B5EF4-FFF2-40B4-BE49-F238E27FC236}">
              <a16:creationId xmlns:a16="http://schemas.microsoft.com/office/drawing/2014/main" id="{101A1214-69AD-4203-B9F4-28FD901413B8}"/>
            </a:ext>
          </a:extLst>
        </xdr:cNvPr>
        <xdr:cNvSpPr>
          <a:spLocks noChangeShapeType="1"/>
        </xdr:cNvSpPr>
      </xdr:nvSpPr>
      <xdr:spPr bwMode="auto">
        <a:xfrm flipH="1">
          <a:off x="1282700" y="89642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418</xdr:row>
      <xdr:rowOff>114300</xdr:rowOff>
    </xdr:from>
    <xdr:to>
      <xdr:col>2</xdr:col>
      <xdr:colOff>76200</xdr:colOff>
      <xdr:row>418</xdr:row>
      <xdr:rowOff>114300</xdr:rowOff>
    </xdr:to>
    <xdr:sp macro="" textlink="">
      <xdr:nvSpPr>
        <xdr:cNvPr id="164" name="Line 8">
          <a:extLst>
            <a:ext uri="{FF2B5EF4-FFF2-40B4-BE49-F238E27FC236}">
              <a16:creationId xmlns:a16="http://schemas.microsoft.com/office/drawing/2014/main" id="{C8FAC718-7EF4-4A16-8527-5518F9EEFAE9}"/>
            </a:ext>
          </a:extLst>
        </xdr:cNvPr>
        <xdr:cNvSpPr>
          <a:spLocks noChangeShapeType="1"/>
        </xdr:cNvSpPr>
      </xdr:nvSpPr>
      <xdr:spPr bwMode="auto">
        <a:xfrm flipH="1">
          <a:off x="1282700" y="71640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523</xdr:row>
      <xdr:rowOff>114300</xdr:rowOff>
    </xdr:from>
    <xdr:to>
      <xdr:col>2</xdr:col>
      <xdr:colOff>76200</xdr:colOff>
      <xdr:row>523</xdr:row>
      <xdr:rowOff>114300</xdr:rowOff>
    </xdr:to>
    <xdr:sp macro="" textlink="">
      <xdr:nvSpPr>
        <xdr:cNvPr id="165" name="Line 8">
          <a:extLst>
            <a:ext uri="{FF2B5EF4-FFF2-40B4-BE49-F238E27FC236}">
              <a16:creationId xmlns:a16="http://schemas.microsoft.com/office/drawing/2014/main" id="{D9723163-64B5-4E02-A6D8-EFFDCBC4CF74}"/>
            </a:ext>
          </a:extLst>
        </xdr:cNvPr>
        <xdr:cNvSpPr>
          <a:spLocks noChangeShapeType="1"/>
        </xdr:cNvSpPr>
      </xdr:nvSpPr>
      <xdr:spPr bwMode="auto">
        <a:xfrm flipH="1">
          <a:off x="1282700" y="89642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418</xdr:row>
      <xdr:rowOff>114300</xdr:rowOff>
    </xdr:from>
    <xdr:to>
      <xdr:col>2</xdr:col>
      <xdr:colOff>76200</xdr:colOff>
      <xdr:row>418</xdr:row>
      <xdr:rowOff>114300</xdr:rowOff>
    </xdr:to>
    <xdr:sp macro="" textlink="">
      <xdr:nvSpPr>
        <xdr:cNvPr id="166" name="Line 8">
          <a:extLst>
            <a:ext uri="{FF2B5EF4-FFF2-40B4-BE49-F238E27FC236}">
              <a16:creationId xmlns:a16="http://schemas.microsoft.com/office/drawing/2014/main" id="{25CD918A-BF04-427E-8F1F-74B5DD99DFCB}"/>
            </a:ext>
          </a:extLst>
        </xdr:cNvPr>
        <xdr:cNvSpPr>
          <a:spLocks noChangeShapeType="1"/>
        </xdr:cNvSpPr>
      </xdr:nvSpPr>
      <xdr:spPr bwMode="auto">
        <a:xfrm flipH="1">
          <a:off x="1282700" y="71640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410</xdr:row>
      <xdr:rowOff>114300</xdr:rowOff>
    </xdr:from>
    <xdr:to>
      <xdr:col>2</xdr:col>
      <xdr:colOff>76200</xdr:colOff>
      <xdr:row>410</xdr:row>
      <xdr:rowOff>114300</xdr:rowOff>
    </xdr:to>
    <xdr:sp macro="" textlink="">
      <xdr:nvSpPr>
        <xdr:cNvPr id="167" name="Line 8">
          <a:extLst>
            <a:ext uri="{FF2B5EF4-FFF2-40B4-BE49-F238E27FC236}">
              <a16:creationId xmlns:a16="http://schemas.microsoft.com/office/drawing/2014/main" id="{08FB8405-78FB-4C90-93C5-C4EED3536BED}"/>
            </a:ext>
          </a:extLst>
        </xdr:cNvPr>
        <xdr:cNvSpPr>
          <a:spLocks noChangeShapeType="1"/>
        </xdr:cNvSpPr>
      </xdr:nvSpPr>
      <xdr:spPr bwMode="auto">
        <a:xfrm flipH="1">
          <a:off x="1282700" y="7026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438</xdr:row>
      <xdr:rowOff>95250</xdr:rowOff>
    </xdr:from>
    <xdr:to>
      <xdr:col>2</xdr:col>
      <xdr:colOff>38100</xdr:colOff>
      <xdr:row>438</xdr:row>
      <xdr:rowOff>104775</xdr:rowOff>
    </xdr:to>
    <xdr:sp macro="" textlink="">
      <xdr:nvSpPr>
        <xdr:cNvPr id="168" name="Line 7">
          <a:extLst>
            <a:ext uri="{FF2B5EF4-FFF2-40B4-BE49-F238E27FC236}">
              <a16:creationId xmlns:a16="http://schemas.microsoft.com/office/drawing/2014/main" id="{E8ABCDF2-EB3B-461B-AC4E-33A1DC225163}"/>
            </a:ext>
          </a:extLst>
        </xdr:cNvPr>
        <xdr:cNvSpPr>
          <a:spLocks noChangeShapeType="1"/>
        </xdr:cNvSpPr>
      </xdr:nvSpPr>
      <xdr:spPr bwMode="auto">
        <a:xfrm flipH="1" flipV="1">
          <a:off x="1206500" y="750506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439</xdr:row>
      <xdr:rowOff>114300</xdr:rowOff>
    </xdr:from>
    <xdr:to>
      <xdr:col>2</xdr:col>
      <xdr:colOff>0</xdr:colOff>
      <xdr:row>439</xdr:row>
      <xdr:rowOff>114300</xdr:rowOff>
    </xdr:to>
    <xdr:sp macro="" textlink="">
      <xdr:nvSpPr>
        <xdr:cNvPr id="169" name="Line 8">
          <a:extLst>
            <a:ext uri="{FF2B5EF4-FFF2-40B4-BE49-F238E27FC236}">
              <a16:creationId xmlns:a16="http://schemas.microsoft.com/office/drawing/2014/main" id="{3C1FACCF-9EB7-4F30-82BE-A7701523890C}"/>
            </a:ext>
          </a:extLst>
        </xdr:cNvPr>
        <xdr:cNvSpPr>
          <a:spLocks noChangeShapeType="1"/>
        </xdr:cNvSpPr>
      </xdr:nvSpPr>
      <xdr:spPr bwMode="auto">
        <a:xfrm flipH="1">
          <a:off x="1206500" y="75241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437</xdr:row>
      <xdr:rowOff>114300</xdr:rowOff>
    </xdr:from>
    <xdr:to>
      <xdr:col>2</xdr:col>
      <xdr:colOff>76200</xdr:colOff>
      <xdr:row>437</xdr:row>
      <xdr:rowOff>114300</xdr:rowOff>
    </xdr:to>
    <xdr:sp macro="" textlink="">
      <xdr:nvSpPr>
        <xdr:cNvPr id="170" name="Line 8">
          <a:extLst>
            <a:ext uri="{FF2B5EF4-FFF2-40B4-BE49-F238E27FC236}">
              <a16:creationId xmlns:a16="http://schemas.microsoft.com/office/drawing/2014/main" id="{3C914D20-A12F-4347-AC46-DFA6469562C4}"/>
            </a:ext>
          </a:extLst>
        </xdr:cNvPr>
        <xdr:cNvSpPr>
          <a:spLocks noChangeShapeType="1"/>
        </xdr:cNvSpPr>
      </xdr:nvSpPr>
      <xdr:spPr bwMode="auto">
        <a:xfrm flipH="1">
          <a:off x="1714500" y="74898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464</xdr:row>
      <xdr:rowOff>95250</xdr:rowOff>
    </xdr:from>
    <xdr:to>
      <xdr:col>2</xdr:col>
      <xdr:colOff>38100</xdr:colOff>
      <xdr:row>464</xdr:row>
      <xdr:rowOff>104775</xdr:rowOff>
    </xdr:to>
    <xdr:sp macro="" textlink="">
      <xdr:nvSpPr>
        <xdr:cNvPr id="171" name="Line 7">
          <a:extLst>
            <a:ext uri="{FF2B5EF4-FFF2-40B4-BE49-F238E27FC236}">
              <a16:creationId xmlns:a16="http://schemas.microsoft.com/office/drawing/2014/main" id="{B09E26C3-A65E-4880-BBAB-EFC8A62F2FE2}"/>
            </a:ext>
          </a:extLst>
        </xdr:cNvPr>
        <xdr:cNvSpPr>
          <a:spLocks noChangeShapeType="1"/>
        </xdr:cNvSpPr>
      </xdr:nvSpPr>
      <xdr:spPr bwMode="auto">
        <a:xfrm flipH="1" flipV="1">
          <a:off x="1206500" y="795083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465</xdr:row>
      <xdr:rowOff>114300</xdr:rowOff>
    </xdr:from>
    <xdr:to>
      <xdr:col>2</xdr:col>
      <xdr:colOff>0</xdr:colOff>
      <xdr:row>465</xdr:row>
      <xdr:rowOff>114300</xdr:rowOff>
    </xdr:to>
    <xdr:sp macro="" textlink="">
      <xdr:nvSpPr>
        <xdr:cNvPr id="172" name="Line 8">
          <a:extLst>
            <a:ext uri="{FF2B5EF4-FFF2-40B4-BE49-F238E27FC236}">
              <a16:creationId xmlns:a16="http://schemas.microsoft.com/office/drawing/2014/main" id="{436EA7A3-D4E3-47DA-95CA-2D7A02025DDD}"/>
            </a:ext>
          </a:extLst>
        </xdr:cNvPr>
        <xdr:cNvSpPr>
          <a:spLocks noChangeShapeType="1"/>
        </xdr:cNvSpPr>
      </xdr:nvSpPr>
      <xdr:spPr bwMode="auto">
        <a:xfrm flipH="1">
          <a:off x="1206500" y="79698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437</xdr:row>
      <xdr:rowOff>114300</xdr:rowOff>
    </xdr:from>
    <xdr:to>
      <xdr:col>2</xdr:col>
      <xdr:colOff>76200</xdr:colOff>
      <xdr:row>437</xdr:row>
      <xdr:rowOff>114300</xdr:rowOff>
    </xdr:to>
    <xdr:sp macro="" textlink="">
      <xdr:nvSpPr>
        <xdr:cNvPr id="173" name="Line 8">
          <a:extLst>
            <a:ext uri="{FF2B5EF4-FFF2-40B4-BE49-F238E27FC236}">
              <a16:creationId xmlns:a16="http://schemas.microsoft.com/office/drawing/2014/main" id="{2072CB76-5E7F-4AE3-A55E-E41F66149F99}"/>
            </a:ext>
          </a:extLst>
        </xdr:cNvPr>
        <xdr:cNvSpPr>
          <a:spLocks noChangeShapeType="1"/>
        </xdr:cNvSpPr>
      </xdr:nvSpPr>
      <xdr:spPr bwMode="auto">
        <a:xfrm flipH="1">
          <a:off x="1714500" y="74898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464</xdr:row>
      <xdr:rowOff>95250</xdr:rowOff>
    </xdr:from>
    <xdr:to>
      <xdr:col>2</xdr:col>
      <xdr:colOff>38100</xdr:colOff>
      <xdr:row>464</xdr:row>
      <xdr:rowOff>104775</xdr:rowOff>
    </xdr:to>
    <xdr:sp macro="" textlink="">
      <xdr:nvSpPr>
        <xdr:cNvPr id="174" name="Line 7">
          <a:extLst>
            <a:ext uri="{FF2B5EF4-FFF2-40B4-BE49-F238E27FC236}">
              <a16:creationId xmlns:a16="http://schemas.microsoft.com/office/drawing/2014/main" id="{A46356C0-FCAC-48DB-B890-485FE156D931}"/>
            </a:ext>
          </a:extLst>
        </xdr:cNvPr>
        <xdr:cNvSpPr>
          <a:spLocks noChangeShapeType="1"/>
        </xdr:cNvSpPr>
      </xdr:nvSpPr>
      <xdr:spPr bwMode="auto">
        <a:xfrm flipH="1" flipV="1">
          <a:off x="1206500" y="795083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465</xdr:row>
      <xdr:rowOff>114300</xdr:rowOff>
    </xdr:from>
    <xdr:to>
      <xdr:col>2</xdr:col>
      <xdr:colOff>0</xdr:colOff>
      <xdr:row>465</xdr:row>
      <xdr:rowOff>114300</xdr:rowOff>
    </xdr:to>
    <xdr:sp macro="" textlink="">
      <xdr:nvSpPr>
        <xdr:cNvPr id="175" name="Line 8">
          <a:extLst>
            <a:ext uri="{FF2B5EF4-FFF2-40B4-BE49-F238E27FC236}">
              <a16:creationId xmlns:a16="http://schemas.microsoft.com/office/drawing/2014/main" id="{3ABAA8D3-933E-4A63-BD9D-2E137DF23EBA}"/>
            </a:ext>
          </a:extLst>
        </xdr:cNvPr>
        <xdr:cNvSpPr>
          <a:spLocks noChangeShapeType="1"/>
        </xdr:cNvSpPr>
      </xdr:nvSpPr>
      <xdr:spPr bwMode="auto">
        <a:xfrm flipH="1">
          <a:off x="1206500" y="79698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523</xdr:row>
      <xdr:rowOff>114300</xdr:rowOff>
    </xdr:from>
    <xdr:to>
      <xdr:col>2</xdr:col>
      <xdr:colOff>76200</xdr:colOff>
      <xdr:row>523</xdr:row>
      <xdr:rowOff>114300</xdr:rowOff>
    </xdr:to>
    <xdr:sp macro="" textlink="">
      <xdr:nvSpPr>
        <xdr:cNvPr id="176" name="Line 8">
          <a:extLst>
            <a:ext uri="{FF2B5EF4-FFF2-40B4-BE49-F238E27FC236}">
              <a16:creationId xmlns:a16="http://schemas.microsoft.com/office/drawing/2014/main" id="{262DA36F-83F7-4289-8965-C0E2C8EFB781}"/>
            </a:ext>
          </a:extLst>
        </xdr:cNvPr>
        <xdr:cNvSpPr>
          <a:spLocks noChangeShapeType="1"/>
        </xdr:cNvSpPr>
      </xdr:nvSpPr>
      <xdr:spPr bwMode="auto">
        <a:xfrm flipH="1">
          <a:off x="1282700" y="89642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418</xdr:row>
      <xdr:rowOff>114300</xdr:rowOff>
    </xdr:from>
    <xdr:to>
      <xdr:col>2</xdr:col>
      <xdr:colOff>76200</xdr:colOff>
      <xdr:row>418</xdr:row>
      <xdr:rowOff>114300</xdr:rowOff>
    </xdr:to>
    <xdr:sp macro="" textlink="">
      <xdr:nvSpPr>
        <xdr:cNvPr id="177" name="Line 8">
          <a:extLst>
            <a:ext uri="{FF2B5EF4-FFF2-40B4-BE49-F238E27FC236}">
              <a16:creationId xmlns:a16="http://schemas.microsoft.com/office/drawing/2014/main" id="{2E3BE4CB-A615-4C51-AFEB-EABCCEB63C95}"/>
            </a:ext>
          </a:extLst>
        </xdr:cNvPr>
        <xdr:cNvSpPr>
          <a:spLocks noChangeShapeType="1"/>
        </xdr:cNvSpPr>
      </xdr:nvSpPr>
      <xdr:spPr bwMode="auto">
        <a:xfrm flipH="1">
          <a:off x="1282700" y="71640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523</xdr:row>
      <xdr:rowOff>114300</xdr:rowOff>
    </xdr:from>
    <xdr:to>
      <xdr:col>2</xdr:col>
      <xdr:colOff>76200</xdr:colOff>
      <xdr:row>523</xdr:row>
      <xdr:rowOff>114300</xdr:rowOff>
    </xdr:to>
    <xdr:sp macro="" textlink="">
      <xdr:nvSpPr>
        <xdr:cNvPr id="178" name="Line 8">
          <a:extLst>
            <a:ext uri="{FF2B5EF4-FFF2-40B4-BE49-F238E27FC236}">
              <a16:creationId xmlns:a16="http://schemas.microsoft.com/office/drawing/2014/main" id="{D6921B96-CDF9-43CA-A382-584CB311B94C}"/>
            </a:ext>
          </a:extLst>
        </xdr:cNvPr>
        <xdr:cNvSpPr>
          <a:spLocks noChangeShapeType="1"/>
        </xdr:cNvSpPr>
      </xdr:nvSpPr>
      <xdr:spPr bwMode="auto">
        <a:xfrm flipH="1">
          <a:off x="1282700" y="89642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418</xdr:row>
      <xdr:rowOff>114300</xdr:rowOff>
    </xdr:from>
    <xdr:to>
      <xdr:col>2</xdr:col>
      <xdr:colOff>76200</xdr:colOff>
      <xdr:row>418</xdr:row>
      <xdr:rowOff>114300</xdr:rowOff>
    </xdr:to>
    <xdr:sp macro="" textlink="">
      <xdr:nvSpPr>
        <xdr:cNvPr id="179" name="Line 8">
          <a:extLst>
            <a:ext uri="{FF2B5EF4-FFF2-40B4-BE49-F238E27FC236}">
              <a16:creationId xmlns:a16="http://schemas.microsoft.com/office/drawing/2014/main" id="{D747E213-B017-470F-AEA4-A4FCC7426465}"/>
            </a:ext>
          </a:extLst>
        </xdr:cNvPr>
        <xdr:cNvSpPr>
          <a:spLocks noChangeShapeType="1"/>
        </xdr:cNvSpPr>
      </xdr:nvSpPr>
      <xdr:spPr bwMode="auto">
        <a:xfrm flipH="1">
          <a:off x="1282700" y="71640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410</xdr:row>
      <xdr:rowOff>114300</xdr:rowOff>
    </xdr:from>
    <xdr:to>
      <xdr:col>2</xdr:col>
      <xdr:colOff>76200</xdr:colOff>
      <xdr:row>410</xdr:row>
      <xdr:rowOff>114300</xdr:rowOff>
    </xdr:to>
    <xdr:sp macro="" textlink="">
      <xdr:nvSpPr>
        <xdr:cNvPr id="180" name="Line 8">
          <a:extLst>
            <a:ext uri="{FF2B5EF4-FFF2-40B4-BE49-F238E27FC236}">
              <a16:creationId xmlns:a16="http://schemas.microsoft.com/office/drawing/2014/main" id="{CCD78F11-E2E7-4B5C-9151-A10E553D740E}"/>
            </a:ext>
          </a:extLst>
        </xdr:cNvPr>
        <xdr:cNvSpPr>
          <a:spLocks noChangeShapeType="1"/>
        </xdr:cNvSpPr>
      </xdr:nvSpPr>
      <xdr:spPr bwMode="auto">
        <a:xfrm flipH="1">
          <a:off x="1282700" y="702691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438</xdr:row>
      <xdr:rowOff>95250</xdr:rowOff>
    </xdr:from>
    <xdr:to>
      <xdr:col>2</xdr:col>
      <xdr:colOff>38100</xdr:colOff>
      <xdr:row>438</xdr:row>
      <xdr:rowOff>104775</xdr:rowOff>
    </xdr:to>
    <xdr:sp macro="" textlink="">
      <xdr:nvSpPr>
        <xdr:cNvPr id="181" name="Line 7">
          <a:extLst>
            <a:ext uri="{FF2B5EF4-FFF2-40B4-BE49-F238E27FC236}">
              <a16:creationId xmlns:a16="http://schemas.microsoft.com/office/drawing/2014/main" id="{E0D835D1-B4E1-431D-B3E7-D76DEB21FDE1}"/>
            </a:ext>
          </a:extLst>
        </xdr:cNvPr>
        <xdr:cNvSpPr>
          <a:spLocks noChangeShapeType="1"/>
        </xdr:cNvSpPr>
      </xdr:nvSpPr>
      <xdr:spPr bwMode="auto">
        <a:xfrm flipH="1" flipV="1">
          <a:off x="1206500" y="750506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439</xdr:row>
      <xdr:rowOff>114300</xdr:rowOff>
    </xdr:from>
    <xdr:to>
      <xdr:col>2</xdr:col>
      <xdr:colOff>0</xdr:colOff>
      <xdr:row>439</xdr:row>
      <xdr:rowOff>114300</xdr:rowOff>
    </xdr:to>
    <xdr:sp macro="" textlink="">
      <xdr:nvSpPr>
        <xdr:cNvPr id="182" name="Line 8">
          <a:extLst>
            <a:ext uri="{FF2B5EF4-FFF2-40B4-BE49-F238E27FC236}">
              <a16:creationId xmlns:a16="http://schemas.microsoft.com/office/drawing/2014/main" id="{B58E83C2-E3B4-4BDA-8F9C-4E58B6B72912}"/>
            </a:ext>
          </a:extLst>
        </xdr:cNvPr>
        <xdr:cNvSpPr>
          <a:spLocks noChangeShapeType="1"/>
        </xdr:cNvSpPr>
      </xdr:nvSpPr>
      <xdr:spPr bwMode="auto">
        <a:xfrm flipH="1">
          <a:off x="1206500" y="75241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437</xdr:row>
      <xdr:rowOff>114300</xdr:rowOff>
    </xdr:from>
    <xdr:to>
      <xdr:col>2</xdr:col>
      <xdr:colOff>76200</xdr:colOff>
      <xdr:row>437</xdr:row>
      <xdr:rowOff>114300</xdr:rowOff>
    </xdr:to>
    <xdr:sp macro="" textlink="">
      <xdr:nvSpPr>
        <xdr:cNvPr id="183" name="Line 8">
          <a:extLst>
            <a:ext uri="{FF2B5EF4-FFF2-40B4-BE49-F238E27FC236}">
              <a16:creationId xmlns:a16="http://schemas.microsoft.com/office/drawing/2014/main" id="{CF98F30A-415A-41C8-9D30-487D9E7533DD}"/>
            </a:ext>
          </a:extLst>
        </xdr:cNvPr>
        <xdr:cNvSpPr>
          <a:spLocks noChangeShapeType="1"/>
        </xdr:cNvSpPr>
      </xdr:nvSpPr>
      <xdr:spPr bwMode="auto">
        <a:xfrm flipH="1">
          <a:off x="1714500" y="74898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464</xdr:row>
      <xdr:rowOff>95250</xdr:rowOff>
    </xdr:from>
    <xdr:to>
      <xdr:col>2</xdr:col>
      <xdr:colOff>38100</xdr:colOff>
      <xdr:row>464</xdr:row>
      <xdr:rowOff>104775</xdr:rowOff>
    </xdr:to>
    <xdr:sp macro="" textlink="">
      <xdr:nvSpPr>
        <xdr:cNvPr id="184" name="Line 7">
          <a:extLst>
            <a:ext uri="{FF2B5EF4-FFF2-40B4-BE49-F238E27FC236}">
              <a16:creationId xmlns:a16="http://schemas.microsoft.com/office/drawing/2014/main" id="{248F26C2-D844-4CBF-83C6-B05DD3709BB3}"/>
            </a:ext>
          </a:extLst>
        </xdr:cNvPr>
        <xdr:cNvSpPr>
          <a:spLocks noChangeShapeType="1"/>
        </xdr:cNvSpPr>
      </xdr:nvSpPr>
      <xdr:spPr bwMode="auto">
        <a:xfrm flipH="1" flipV="1">
          <a:off x="1206500" y="795083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465</xdr:row>
      <xdr:rowOff>114300</xdr:rowOff>
    </xdr:from>
    <xdr:to>
      <xdr:col>2</xdr:col>
      <xdr:colOff>0</xdr:colOff>
      <xdr:row>465</xdr:row>
      <xdr:rowOff>114300</xdr:rowOff>
    </xdr:to>
    <xdr:sp macro="" textlink="">
      <xdr:nvSpPr>
        <xdr:cNvPr id="185" name="Line 8">
          <a:extLst>
            <a:ext uri="{FF2B5EF4-FFF2-40B4-BE49-F238E27FC236}">
              <a16:creationId xmlns:a16="http://schemas.microsoft.com/office/drawing/2014/main" id="{21D0611E-483C-4AF2-B9EA-8F451442B6FE}"/>
            </a:ext>
          </a:extLst>
        </xdr:cNvPr>
        <xdr:cNvSpPr>
          <a:spLocks noChangeShapeType="1"/>
        </xdr:cNvSpPr>
      </xdr:nvSpPr>
      <xdr:spPr bwMode="auto">
        <a:xfrm flipH="1">
          <a:off x="1206500" y="796988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448</xdr:row>
      <xdr:rowOff>114300</xdr:rowOff>
    </xdr:from>
    <xdr:to>
      <xdr:col>2</xdr:col>
      <xdr:colOff>123825</xdr:colOff>
      <xdr:row>448</xdr:row>
      <xdr:rowOff>114300</xdr:rowOff>
    </xdr:to>
    <xdr:sp macro="" textlink="">
      <xdr:nvSpPr>
        <xdr:cNvPr id="186" name="Line 8">
          <a:extLst>
            <a:ext uri="{FF2B5EF4-FFF2-40B4-BE49-F238E27FC236}">
              <a16:creationId xmlns:a16="http://schemas.microsoft.com/office/drawing/2014/main" id="{4AA9BFC9-B7AE-4619-B918-65D4E2C74A50}"/>
            </a:ext>
          </a:extLst>
        </xdr:cNvPr>
        <xdr:cNvSpPr>
          <a:spLocks noChangeShapeType="1"/>
        </xdr:cNvSpPr>
      </xdr:nvSpPr>
      <xdr:spPr bwMode="auto">
        <a:xfrm flipH="1">
          <a:off x="1714500" y="76784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476</xdr:row>
      <xdr:rowOff>95250</xdr:rowOff>
    </xdr:from>
    <xdr:to>
      <xdr:col>2</xdr:col>
      <xdr:colOff>38100</xdr:colOff>
      <xdr:row>476</xdr:row>
      <xdr:rowOff>104775</xdr:rowOff>
    </xdr:to>
    <xdr:sp macro="" textlink="">
      <xdr:nvSpPr>
        <xdr:cNvPr id="187" name="Line 7">
          <a:extLst>
            <a:ext uri="{FF2B5EF4-FFF2-40B4-BE49-F238E27FC236}">
              <a16:creationId xmlns:a16="http://schemas.microsoft.com/office/drawing/2014/main" id="{C7E4CE00-CF07-4636-B499-161FD8148DA5}"/>
            </a:ext>
          </a:extLst>
        </xdr:cNvPr>
        <xdr:cNvSpPr>
          <a:spLocks noChangeShapeType="1"/>
        </xdr:cNvSpPr>
      </xdr:nvSpPr>
      <xdr:spPr bwMode="auto">
        <a:xfrm flipH="1" flipV="1">
          <a:off x="1206500" y="815657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477</xdr:row>
      <xdr:rowOff>114300</xdr:rowOff>
    </xdr:from>
    <xdr:to>
      <xdr:col>2</xdr:col>
      <xdr:colOff>0</xdr:colOff>
      <xdr:row>477</xdr:row>
      <xdr:rowOff>114300</xdr:rowOff>
    </xdr:to>
    <xdr:sp macro="" textlink="">
      <xdr:nvSpPr>
        <xdr:cNvPr id="188" name="Line 8">
          <a:extLst>
            <a:ext uri="{FF2B5EF4-FFF2-40B4-BE49-F238E27FC236}">
              <a16:creationId xmlns:a16="http://schemas.microsoft.com/office/drawing/2014/main" id="{E423FF09-33F3-471D-ACC5-ED27F5CB8FD6}"/>
            </a:ext>
          </a:extLst>
        </xdr:cNvPr>
        <xdr:cNvSpPr>
          <a:spLocks noChangeShapeType="1"/>
        </xdr:cNvSpPr>
      </xdr:nvSpPr>
      <xdr:spPr bwMode="auto">
        <a:xfrm flipH="1">
          <a:off x="1206500" y="81756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555</xdr:row>
      <xdr:rowOff>114300</xdr:rowOff>
    </xdr:from>
    <xdr:to>
      <xdr:col>2</xdr:col>
      <xdr:colOff>57150</xdr:colOff>
      <xdr:row>555</xdr:row>
      <xdr:rowOff>114300</xdr:rowOff>
    </xdr:to>
    <xdr:sp macro="" textlink="">
      <xdr:nvSpPr>
        <xdr:cNvPr id="189" name="Line 8">
          <a:extLst>
            <a:ext uri="{FF2B5EF4-FFF2-40B4-BE49-F238E27FC236}">
              <a16:creationId xmlns:a16="http://schemas.microsoft.com/office/drawing/2014/main" id="{2F874003-6BDF-4709-A675-48F97A67DD32}"/>
            </a:ext>
          </a:extLst>
        </xdr:cNvPr>
        <xdr:cNvSpPr>
          <a:spLocks noChangeShapeType="1"/>
        </xdr:cNvSpPr>
      </xdr:nvSpPr>
      <xdr:spPr bwMode="auto">
        <a:xfrm flipH="1">
          <a:off x="1714500" y="95129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442</xdr:row>
      <xdr:rowOff>114300</xdr:rowOff>
    </xdr:from>
    <xdr:to>
      <xdr:col>2</xdr:col>
      <xdr:colOff>57150</xdr:colOff>
      <xdr:row>442</xdr:row>
      <xdr:rowOff>114300</xdr:rowOff>
    </xdr:to>
    <xdr:sp macro="" textlink="">
      <xdr:nvSpPr>
        <xdr:cNvPr id="190" name="Line 8">
          <a:extLst>
            <a:ext uri="{FF2B5EF4-FFF2-40B4-BE49-F238E27FC236}">
              <a16:creationId xmlns:a16="http://schemas.microsoft.com/office/drawing/2014/main" id="{82917337-D1FC-469A-ACEA-A9B0B1016661}"/>
            </a:ext>
          </a:extLst>
        </xdr:cNvPr>
        <xdr:cNvSpPr>
          <a:spLocks noChangeShapeType="1"/>
        </xdr:cNvSpPr>
      </xdr:nvSpPr>
      <xdr:spPr bwMode="auto">
        <a:xfrm flipH="1">
          <a:off x="1714500" y="757555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449</xdr:row>
      <xdr:rowOff>114300</xdr:rowOff>
    </xdr:from>
    <xdr:to>
      <xdr:col>2</xdr:col>
      <xdr:colOff>76200</xdr:colOff>
      <xdr:row>449</xdr:row>
      <xdr:rowOff>114300</xdr:rowOff>
    </xdr:to>
    <xdr:sp macro="" textlink="">
      <xdr:nvSpPr>
        <xdr:cNvPr id="191" name="Line 8">
          <a:extLst>
            <a:ext uri="{FF2B5EF4-FFF2-40B4-BE49-F238E27FC236}">
              <a16:creationId xmlns:a16="http://schemas.microsoft.com/office/drawing/2014/main" id="{4473CCB9-D3A0-4F51-AE20-F392370EDDFB}"/>
            </a:ext>
          </a:extLst>
        </xdr:cNvPr>
        <xdr:cNvSpPr>
          <a:spLocks noChangeShapeType="1"/>
        </xdr:cNvSpPr>
      </xdr:nvSpPr>
      <xdr:spPr bwMode="auto">
        <a:xfrm flipH="1">
          <a:off x="1714500" y="76955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477</xdr:row>
      <xdr:rowOff>95250</xdr:rowOff>
    </xdr:from>
    <xdr:to>
      <xdr:col>2</xdr:col>
      <xdr:colOff>38100</xdr:colOff>
      <xdr:row>477</xdr:row>
      <xdr:rowOff>104775</xdr:rowOff>
    </xdr:to>
    <xdr:sp macro="" textlink="">
      <xdr:nvSpPr>
        <xdr:cNvPr id="192" name="Line 7">
          <a:extLst>
            <a:ext uri="{FF2B5EF4-FFF2-40B4-BE49-F238E27FC236}">
              <a16:creationId xmlns:a16="http://schemas.microsoft.com/office/drawing/2014/main" id="{45FA6362-F0EC-4502-ACD7-CDB23D08FEB4}"/>
            </a:ext>
          </a:extLst>
        </xdr:cNvPr>
        <xdr:cNvSpPr>
          <a:spLocks noChangeShapeType="1"/>
        </xdr:cNvSpPr>
      </xdr:nvSpPr>
      <xdr:spPr bwMode="auto">
        <a:xfrm flipH="1" flipV="1">
          <a:off x="1206500" y="8173720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478</xdr:row>
      <xdr:rowOff>114300</xdr:rowOff>
    </xdr:from>
    <xdr:to>
      <xdr:col>2</xdr:col>
      <xdr:colOff>0</xdr:colOff>
      <xdr:row>478</xdr:row>
      <xdr:rowOff>114300</xdr:rowOff>
    </xdr:to>
    <xdr:sp macro="" textlink="">
      <xdr:nvSpPr>
        <xdr:cNvPr id="193" name="Line 8">
          <a:extLst>
            <a:ext uri="{FF2B5EF4-FFF2-40B4-BE49-F238E27FC236}">
              <a16:creationId xmlns:a16="http://schemas.microsoft.com/office/drawing/2014/main" id="{1F69C16E-EB93-4C6E-BD3A-134418BB8A5A}"/>
            </a:ext>
          </a:extLst>
        </xdr:cNvPr>
        <xdr:cNvSpPr>
          <a:spLocks noChangeShapeType="1"/>
        </xdr:cNvSpPr>
      </xdr:nvSpPr>
      <xdr:spPr bwMode="auto">
        <a:xfrm flipH="1">
          <a:off x="1206500" y="81927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355</xdr:row>
      <xdr:rowOff>114300</xdr:rowOff>
    </xdr:from>
    <xdr:to>
      <xdr:col>2</xdr:col>
      <xdr:colOff>76200</xdr:colOff>
      <xdr:row>355</xdr:row>
      <xdr:rowOff>114300</xdr:rowOff>
    </xdr:to>
    <xdr:sp macro="" textlink="">
      <xdr:nvSpPr>
        <xdr:cNvPr id="194" name="Line 8">
          <a:extLst>
            <a:ext uri="{FF2B5EF4-FFF2-40B4-BE49-F238E27FC236}">
              <a16:creationId xmlns:a16="http://schemas.microsoft.com/office/drawing/2014/main" id="{F62851A9-6F16-4C09-9FCC-B162E9E33F04}"/>
            </a:ext>
          </a:extLst>
        </xdr:cNvPr>
        <xdr:cNvSpPr>
          <a:spLocks noChangeShapeType="1"/>
        </xdr:cNvSpPr>
      </xdr:nvSpPr>
      <xdr:spPr bwMode="auto">
        <a:xfrm flipH="1">
          <a:off x="1714500" y="60051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371</xdr:row>
      <xdr:rowOff>114300</xdr:rowOff>
    </xdr:from>
    <xdr:to>
      <xdr:col>2</xdr:col>
      <xdr:colOff>0</xdr:colOff>
      <xdr:row>371</xdr:row>
      <xdr:rowOff>114300</xdr:rowOff>
    </xdr:to>
    <xdr:sp macro="" textlink="">
      <xdr:nvSpPr>
        <xdr:cNvPr id="195" name="Line 8">
          <a:extLst>
            <a:ext uri="{FF2B5EF4-FFF2-40B4-BE49-F238E27FC236}">
              <a16:creationId xmlns:a16="http://schemas.microsoft.com/office/drawing/2014/main" id="{DD6DC7DD-1CBD-490E-8FEC-B68ADC3C9F18}"/>
            </a:ext>
          </a:extLst>
        </xdr:cNvPr>
        <xdr:cNvSpPr>
          <a:spLocks noChangeShapeType="1"/>
        </xdr:cNvSpPr>
      </xdr:nvSpPr>
      <xdr:spPr bwMode="auto">
        <a:xfrm flipH="1">
          <a:off x="1206500" y="62979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400</xdr:row>
      <xdr:rowOff>114300</xdr:rowOff>
    </xdr:from>
    <xdr:to>
      <xdr:col>2</xdr:col>
      <xdr:colOff>76200</xdr:colOff>
      <xdr:row>400</xdr:row>
      <xdr:rowOff>114300</xdr:rowOff>
    </xdr:to>
    <xdr:sp macro="" textlink="">
      <xdr:nvSpPr>
        <xdr:cNvPr id="196" name="Line 8">
          <a:extLst>
            <a:ext uri="{FF2B5EF4-FFF2-40B4-BE49-F238E27FC236}">
              <a16:creationId xmlns:a16="http://schemas.microsoft.com/office/drawing/2014/main" id="{C6ACD700-01E8-4372-9747-E98E4B67EA36}"/>
            </a:ext>
          </a:extLst>
        </xdr:cNvPr>
        <xdr:cNvSpPr>
          <a:spLocks noChangeShapeType="1"/>
        </xdr:cNvSpPr>
      </xdr:nvSpPr>
      <xdr:spPr bwMode="auto">
        <a:xfrm flipH="1">
          <a:off x="1282700" y="68554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336</xdr:row>
      <xdr:rowOff>114300</xdr:rowOff>
    </xdr:from>
    <xdr:to>
      <xdr:col>2</xdr:col>
      <xdr:colOff>76200</xdr:colOff>
      <xdr:row>336</xdr:row>
      <xdr:rowOff>114300</xdr:rowOff>
    </xdr:to>
    <xdr:sp macro="" textlink="">
      <xdr:nvSpPr>
        <xdr:cNvPr id="197" name="Line 8">
          <a:extLst>
            <a:ext uri="{FF2B5EF4-FFF2-40B4-BE49-F238E27FC236}">
              <a16:creationId xmlns:a16="http://schemas.microsoft.com/office/drawing/2014/main" id="{8BA47A59-C65E-4F5E-B811-F8C30978C505}"/>
            </a:ext>
          </a:extLst>
        </xdr:cNvPr>
        <xdr:cNvSpPr>
          <a:spLocks noChangeShapeType="1"/>
        </xdr:cNvSpPr>
      </xdr:nvSpPr>
      <xdr:spPr bwMode="auto">
        <a:xfrm flipH="1">
          <a:off x="1282700" y="5667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400</xdr:row>
      <xdr:rowOff>114300</xdr:rowOff>
    </xdr:from>
    <xdr:to>
      <xdr:col>2</xdr:col>
      <xdr:colOff>76200</xdr:colOff>
      <xdr:row>400</xdr:row>
      <xdr:rowOff>114300</xdr:rowOff>
    </xdr:to>
    <xdr:sp macro="" textlink="">
      <xdr:nvSpPr>
        <xdr:cNvPr id="198" name="Line 8">
          <a:extLst>
            <a:ext uri="{FF2B5EF4-FFF2-40B4-BE49-F238E27FC236}">
              <a16:creationId xmlns:a16="http://schemas.microsoft.com/office/drawing/2014/main" id="{F8FAFF99-2E15-4B78-BB42-D88FBE4AAB06}"/>
            </a:ext>
          </a:extLst>
        </xdr:cNvPr>
        <xdr:cNvSpPr>
          <a:spLocks noChangeShapeType="1"/>
        </xdr:cNvSpPr>
      </xdr:nvSpPr>
      <xdr:spPr bwMode="auto">
        <a:xfrm flipH="1">
          <a:off x="1282700" y="68554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336</xdr:row>
      <xdr:rowOff>114300</xdr:rowOff>
    </xdr:from>
    <xdr:to>
      <xdr:col>2</xdr:col>
      <xdr:colOff>76200</xdr:colOff>
      <xdr:row>336</xdr:row>
      <xdr:rowOff>114300</xdr:rowOff>
    </xdr:to>
    <xdr:sp macro="" textlink="">
      <xdr:nvSpPr>
        <xdr:cNvPr id="199" name="Line 8">
          <a:extLst>
            <a:ext uri="{FF2B5EF4-FFF2-40B4-BE49-F238E27FC236}">
              <a16:creationId xmlns:a16="http://schemas.microsoft.com/office/drawing/2014/main" id="{911EC70A-7AE7-4E0B-97F9-845CAA336D62}"/>
            </a:ext>
          </a:extLst>
        </xdr:cNvPr>
        <xdr:cNvSpPr>
          <a:spLocks noChangeShapeType="1"/>
        </xdr:cNvSpPr>
      </xdr:nvSpPr>
      <xdr:spPr bwMode="auto">
        <a:xfrm flipH="1">
          <a:off x="1282700" y="5667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328</xdr:row>
      <xdr:rowOff>114300</xdr:rowOff>
    </xdr:from>
    <xdr:to>
      <xdr:col>2</xdr:col>
      <xdr:colOff>76200</xdr:colOff>
      <xdr:row>328</xdr:row>
      <xdr:rowOff>114300</xdr:rowOff>
    </xdr:to>
    <xdr:sp macro="" textlink="">
      <xdr:nvSpPr>
        <xdr:cNvPr id="200" name="Line 8">
          <a:extLst>
            <a:ext uri="{FF2B5EF4-FFF2-40B4-BE49-F238E27FC236}">
              <a16:creationId xmlns:a16="http://schemas.microsoft.com/office/drawing/2014/main" id="{4279030F-13D4-4439-B16A-CB92389D3687}"/>
            </a:ext>
          </a:extLst>
        </xdr:cNvPr>
        <xdr:cNvSpPr>
          <a:spLocks noChangeShapeType="1"/>
        </xdr:cNvSpPr>
      </xdr:nvSpPr>
      <xdr:spPr bwMode="auto">
        <a:xfrm flipH="1">
          <a:off x="1282700" y="55251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357</xdr:row>
      <xdr:rowOff>114300</xdr:rowOff>
    </xdr:from>
    <xdr:to>
      <xdr:col>2</xdr:col>
      <xdr:colOff>0</xdr:colOff>
      <xdr:row>357</xdr:row>
      <xdr:rowOff>114300</xdr:rowOff>
    </xdr:to>
    <xdr:sp macro="" textlink="">
      <xdr:nvSpPr>
        <xdr:cNvPr id="201" name="Line 8">
          <a:extLst>
            <a:ext uri="{FF2B5EF4-FFF2-40B4-BE49-F238E27FC236}">
              <a16:creationId xmlns:a16="http://schemas.microsoft.com/office/drawing/2014/main" id="{71B7DB44-3377-4532-9C20-D655F9F23923}"/>
            </a:ext>
          </a:extLst>
        </xdr:cNvPr>
        <xdr:cNvSpPr>
          <a:spLocks noChangeShapeType="1"/>
        </xdr:cNvSpPr>
      </xdr:nvSpPr>
      <xdr:spPr bwMode="auto">
        <a:xfrm flipH="1">
          <a:off x="1206500" y="60407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355</xdr:row>
      <xdr:rowOff>114300</xdr:rowOff>
    </xdr:from>
    <xdr:to>
      <xdr:col>2</xdr:col>
      <xdr:colOff>76200</xdr:colOff>
      <xdr:row>355</xdr:row>
      <xdr:rowOff>114300</xdr:rowOff>
    </xdr:to>
    <xdr:sp macro="" textlink="">
      <xdr:nvSpPr>
        <xdr:cNvPr id="202" name="Line 8">
          <a:extLst>
            <a:ext uri="{FF2B5EF4-FFF2-40B4-BE49-F238E27FC236}">
              <a16:creationId xmlns:a16="http://schemas.microsoft.com/office/drawing/2014/main" id="{50956C86-B1C5-4268-974A-0088828F0BD2}"/>
            </a:ext>
          </a:extLst>
        </xdr:cNvPr>
        <xdr:cNvSpPr>
          <a:spLocks noChangeShapeType="1"/>
        </xdr:cNvSpPr>
      </xdr:nvSpPr>
      <xdr:spPr bwMode="auto">
        <a:xfrm flipH="1">
          <a:off x="1714500" y="60051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371</xdr:row>
      <xdr:rowOff>114300</xdr:rowOff>
    </xdr:from>
    <xdr:to>
      <xdr:col>2</xdr:col>
      <xdr:colOff>0</xdr:colOff>
      <xdr:row>371</xdr:row>
      <xdr:rowOff>114300</xdr:rowOff>
    </xdr:to>
    <xdr:sp macro="" textlink="">
      <xdr:nvSpPr>
        <xdr:cNvPr id="203" name="Line 8">
          <a:extLst>
            <a:ext uri="{FF2B5EF4-FFF2-40B4-BE49-F238E27FC236}">
              <a16:creationId xmlns:a16="http://schemas.microsoft.com/office/drawing/2014/main" id="{0A529EC8-72E8-4F91-93E5-7C2E76C12729}"/>
            </a:ext>
          </a:extLst>
        </xdr:cNvPr>
        <xdr:cNvSpPr>
          <a:spLocks noChangeShapeType="1"/>
        </xdr:cNvSpPr>
      </xdr:nvSpPr>
      <xdr:spPr bwMode="auto">
        <a:xfrm flipH="1">
          <a:off x="1206500" y="62979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355</xdr:row>
      <xdr:rowOff>114300</xdr:rowOff>
    </xdr:from>
    <xdr:to>
      <xdr:col>2</xdr:col>
      <xdr:colOff>76200</xdr:colOff>
      <xdr:row>355</xdr:row>
      <xdr:rowOff>114300</xdr:rowOff>
    </xdr:to>
    <xdr:sp macro="" textlink="">
      <xdr:nvSpPr>
        <xdr:cNvPr id="204" name="Line 8">
          <a:extLst>
            <a:ext uri="{FF2B5EF4-FFF2-40B4-BE49-F238E27FC236}">
              <a16:creationId xmlns:a16="http://schemas.microsoft.com/office/drawing/2014/main" id="{0405A0EF-6DF4-42E5-ACED-8B5B43CCD90A}"/>
            </a:ext>
          </a:extLst>
        </xdr:cNvPr>
        <xdr:cNvSpPr>
          <a:spLocks noChangeShapeType="1"/>
        </xdr:cNvSpPr>
      </xdr:nvSpPr>
      <xdr:spPr bwMode="auto">
        <a:xfrm flipH="1">
          <a:off x="1714500" y="60051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371</xdr:row>
      <xdr:rowOff>114300</xdr:rowOff>
    </xdr:from>
    <xdr:to>
      <xdr:col>2</xdr:col>
      <xdr:colOff>0</xdr:colOff>
      <xdr:row>371</xdr:row>
      <xdr:rowOff>114300</xdr:rowOff>
    </xdr:to>
    <xdr:sp macro="" textlink="">
      <xdr:nvSpPr>
        <xdr:cNvPr id="205" name="Line 8">
          <a:extLst>
            <a:ext uri="{FF2B5EF4-FFF2-40B4-BE49-F238E27FC236}">
              <a16:creationId xmlns:a16="http://schemas.microsoft.com/office/drawing/2014/main" id="{0B4A8B1E-7486-41DB-9E72-226CA88141AC}"/>
            </a:ext>
          </a:extLst>
        </xdr:cNvPr>
        <xdr:cNvSpPr>
          <a:spLocks noChangeShapeType="1"/>
        </xdr:cNvSpPr>
      </xdr:nvSpPr>
      <xdr:spPr bwMode="auto">
        <a:xfrm flipH="1">
          <a:off x="1206500" y="62979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400</xdr:row>
      <xdr:rowOff>114300</xdr:rowOff>
    </xdr:from>
    <xdr:to>
      <xdr:col>2</xdr:col>
      <xdr:colOff>76200</xdr:colOff>
      <xdr:row>400</xdr:row>
      <xdr:rowOff>114300</xdr:rowOff>
    </xdr:to>
    <xdr:sp macro="" textlink="">
      <xdr:nvSpPr>
        <xdr:cNvPr id="206" name="Line 8">
          <a:extLst>
            <a:ext uri="{FF2B5EF4-FFF2-40B4-BE49-F238E27FC236}">
              <a16:creationId xmlns:a16="http://schemas.microsoft.com/office/drawing/2014/main" id="{AAEAF259-9C05-4151-9DEF-95850823346B}"/>
            </a:ext>
          </a:extLst>
        </xdr:cNvPr>
        <xdr:cNvSpPr>
          <a:spLocks noChangeShapeType="1"/>
        </xdr:cNvSpPr>
      </xdr:nvSpPr>
      <xdr:spPr bwMode="auto">
        <a:xfrm flipH="1">
          <a:off x="1282700" y="68554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336</xdr:row>
      <xdr:rowOff>114300</xdr:rowOff>
    </xdr:from>
    <xdr:to>
      <xdr:col>2</xdr:col>
      <xdr:colOff>76200</xdr:colOff>
      <xdr:row>336</xdr:row>
      <xdr:rowOff>114300</xdr:rowOff>
    </xdr:to>
    <xdr:sp macro="" textlink="">
      <xdr:nvSpPr>
        <xdr:cNvPr id="207" name="Line 8">
          <a:extLst>
            <a:ext uri="{FF2B5EF4-FFF2-40B4-BE49-F238E27FC236}">
              <a16:creationId xmlns:a16="http://schemas.microsoft.com/office/drawing/2014/main" id="{A56D8E04-D471-4970-9D8A-9FA0FB1DB668}"/>
            </a:ext>
          </a:extLst>
        </xdr:cNvPr>
        <xdr:cNvSpPr>
          <a:spLocks noChangeShapeType="1"/>
        </xdr:cNvSpPr>
      </xdr:nvSpPr>
      <xdr:spPr bwMode="auto">
        <a:xfrm flipH="1">
          <a:off x="1282700" y="5667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400</xdr:row>
      <xdr:rowOff>114300</xdr:rowOff>
    </xdr:from>
    <xdr:to>
      <xdr:col>2</xdr:col>
      <xdr:colOff>76200</xdr:colOff>
      <xdr:row>400</xdr:row>
      <xdr:rowOff>114300</xdr:rowOff>
    </xdr:to>
    <xdr:sp macro="" textlink="">
      <xdr:nvSpPr>
        <xdr:cNvPr id="208" name="Line 8">
          <a:extLst>
            <a:ext uri="{FF2B5EF4-FFF2-40B4-BE49-F238E27FC236}">
              <a16:creationId xmlns:a16="http://schemas.microsoft.com/office/drawing/2014/main" id="{66635848-29F3-435D-BBA5-D9F7365CBB61}"/>
            </a:ext>
          </a:extLst>
        </xdr:cNvPr>
        <xdr:cNvSpPr>
          <a:spLocks noChangeShapeType="1"/>
        </xdr:cNvSpPr>
      </xdr:nvSpPr>
      <xdr:spPr bwMode="auto">
        <a:xfrm flipH="1">
          <a:off x="1282700" y="68554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336</xdr:row>
      <xdr:rowOff>114300</xdr:rowOff>
    </xdr:from>
    <xdr:to>
      <xdr:col>2</xdr:col>
      <xdr:colOff>76200</xdr:colOff>
      <xdr:row>336</xdr:row>
      <xdr:rowOff>114300</xdr:rowOff>
    </xdr:to>
    <xdr:sp macro="" textlink="">
      <xdr:nvSpPr>
        <xdr:cNvPr id="209" name="Line 8">
          <a:extLst>
            <a:ext uri="{FF2B5EF4-FFF2-40B4-BE49-F238E27FC236}">
              <a16:creationId xmlns:a16="http://schemas.microsoft.com/office/drawing/2014/main" id="{BBF5CB41-E691-4E9E-AB99-FA49D503613C}"/>
            </a:ext>
          </a:extLst>
        </xdr:cNvPr>
        <xdr:cNvSpPr>
          <a:spLocks noChangeShapeType="1"/>
        </xdr:cNvSpPr>
      </xdr:nvSpPr>
      <xdr:spPr bwMode="auto">
        <a:xfrm flipH="1">
          <a:off x="1282700" y="5667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328</xdr:row>
      <xdr:rowOff>114300</xdr:rowOff>
    </xdr:from>
    <xdr:to>
      <xdr:col>2</xdr:col>
      <xdr:colOff>76200</xdr:colOff>
      <xdr:row>328</xdr:row>
      <xdr:rowOff>114300</xdr:rowOff>
    </xdr:to>
    <xdr:sp macro="" textlink="">
      <xdr:nvSpPr>
        <xdr:cNvPr id="210" name="Line 8">
          <a:extLst>
            <a:ext uri="{FF2B5EF4-FFF2-40B4-BE49-F238E27FC236}">
              <a16:creationId xmlns:a16="http://schemas.microsoft.com/office/drawing/2014/main" id="{F10308C0-E802-4B3E-8935-DFC9CF49DE6A}"/>
            </a:ext>
          </a:extLst>
        </xdr:cNvPr>
        <xdr:cNvSpPr>
          <a:spLocks noChangeShapeType="1"/>
        </xdr:cNvSpPr>
      </xdr:nvSpPr>
      <xdr:spPr bwMode="auto">
        <a:xfrm flipH="1">
          <a:off x="1282700" y="55251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357</xdr:row>
      <xdr:rowOff>114300</xdr:rowOff>
    </xdr:from>
    <xdr:to>
      <xdr:col>2</xdr:col>
      <xdr:colOff>0</xdr:colOff>
      <xdr:row>357</xdr:row>
      <xdr:rowOff>114300</xdr:rowOff>
    </xdr:to>
    <xdr:sp macro="" textlink="">
      <xdr:nvSpPr>
        <xdr:cNvPr id="211" name="Line 8">
          <a:extLst>
            <a:ext uri="{FF2B5EF4-FFF2-40B4-BE49-F238E27FC236}">
              <a16:creationId xmlns:a16="http://schemas.microsoft.com/office/drawing/2014/main" id="{588A1672-8195-4D1B-A854-8DA99A84683E}"/>
            </a:ext>
          </a:extLst>
        </xdr:cNvPr>
        <xdr:cNvSpPr>
          <a:spLocks noChangeShapeType="1"/>
        </xdr:cNvSpPr>
      </xdr:nvSpPr>
      <xdr:spPr bwMode="auto">
        <a:xfrm flipH="1">
          <a:off x="1206500" y="60407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355</xdr:row>
      <xdr:rowOff>114300</xdr:rowOff>
    </xdr:from>
    <xdr:to>
      <xdr:col>2</xdr:col>
      <xdr:colOff>76200</xdr:colOff>
      <xdr:row>355</xdr:row>
      <xdr:rowOff>114300</xdr:rowOff>
    </xdr:to>
    <xdr:sp macro="" textlink="">
      <xdr:nvSpPr>
        <xdr:cNvPr id="212" name="Line 8">
          <a:extLst>
            <a:ext uri="{FF2B5EF4-FFF2-40B4-BE49-F238E27FC236}">
              <a16:creationId xmlns:a16="http://schemas.microsoft.com/office/drawing/2014/main" id="{C8B734BE-D28E-4C1F-BEB6-6F25B9545A6A}"/>
            </a:ext>
          </a:extLst>
        </xdr:cNvPr>
        <xdr:cNvSpPr>
          <a:spLocks noChangeShapeType="1"/>
        </xdr:cNvSpPr>
      </xdr:nvSpPr>
      <xdr:spPr bwMode="auto">
        <a:xfrm flipH="1">
          <a:off x="1714500" y="60051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371</xdr:row>
      <xdr:rowOff>114300</xdr:rowOff>
    </xdr:from>
    <xdr:to>
      <xdr:col>2</xdr:col>
      <xdr:colOff>0</xdr:colOff>
      <xdr:row>371</xdr:row>
      <xdr:rowOff>114300</xdr:rowOff>
    </xdr:to>
    <xdr:sp macro="" textlink="">
      <xdr:nvSpPr>
        <xdr:cNvPr id="213" name="Line 8">
          <a:extLst>
            <a:ext uri="{FF2B5EF4-FFF2-40B4-BE49-F238E27FC236}">
              <a16:creationId xmlns:a16="http://schemas.microsoft.com/office/drawing/2014/main" id="{F76A9FBF-45D8-402B-8BCD-6CFF2CB54EE0}"/>
            </a:ext>
          </a:extLst>
        </xdr:cNvPr>
        <xdr:cNvSpPr>
          <a:spLocks noChangeShapeType="1"/>
        </xdr:cNvSpPr>
      </xdr:nvSpPr>
      <xdr:spPr bwMode="auto">
        <a:xfrm flipH="1">
          <a:off x="1206500" y="62979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355</xdr:row>
      <xdr:rowOff>114300</xdr:rowOff>
    </xdr:from>
    <xdr:to>
      <xdr:col>2</xdr:col>
      <xdr:colOff>76200</xdr:colOff>
      <xdr:row>355</xdr:row>
      <xdr:rowOff>114300</xdr:rowOff>
    </xdr:to>
    <xdr:sp macro="" textlink="">
      <xdr:nvSpPr>
        <xdr:cNvPr id="214" name="Line 8">
          <a:extLst>
            <a:ext uri="{FF2B5EF4-FFF2-40B4-BE49-F238E27FC236}">
              <a16:creationId xmlns:a16="http://schemas.microsoft.com/office/drawing/2014/main" id="{BD39B612-6D5D-46D5-BECF-5D1DC9953A27}"/>
            </a:ext>
          </a:extLst>
        </xdr:cNvPr>
        <xdr:cNvSpPr>
          <a:spLocks noChangeShapeType="1"/>
        </xdr:cNvSpPr>
      </xdr:nvSpPr>
      <xdr:spPr bwMode="auto">
        <a:xfrm flipH="1">
          <a:off x="1714500" y="60051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371</xdr:row>
      <xdr:rowOff>114300</xdr:rowOff>
    </xdr:from>
    <xdr:to>
      <xdr:col>2</xdr:col>
      <xdr:colOff>0</xdr:colOff>
      <xdr:row>371</xdr:row>
      <xdr:rowOff>114300</xdr:rowOff>
    </xdr:to>
    <xdr:sp macro="" textlink="">
      <xdr:nvSpPr>
        <xdr:cNvPr id="215" name="Line 8">
          <a:extLst>
            <a:ext uri="{FF2B5EF4-FFF2-40B4-BE49-F238E27FC236}">
              <a16:creationId xmlns:a16="http://schemas.microsoft.com/office/drawing/2014/main" id="{B306D507-55ED-42A8-A948-3EAEC6500819}"/>
            </a:ext>
          </a:extLst>
        </xdr:cNvPr>
        <xdr:cNvSpPr>
          <a:spLocks noChangeShapeType="1"/>
        </xdr:cNvSpPr>
      </xdr:nvSpPr>
      <xdr:spPr bwMode="auto">
        <a:xfrm flipH="1">
          <a:off x="1206500" y="62979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400</xdr:row>
      <xdr:rowOff>114300</xdr:rowOff>
    </xdr:from>
    <xdr:to>
      <xdr:col>2</xdr:col>
      <xdr:colOff>76200</xdr:colOff>
      <xdr:row>400</xdr:row>
      <xdr:rowOff>114300</xdr:rowOff>
    </xdr:to>
    <xdr:sp macro="" textlink="">
      <xdr:nvSpPr>
        <xdr:cNvPr id="216" name="Line 8">
          <a:extLst>
            <a:ext uri="{FF2B5EF4-FFF2-40B4-BE49-F238E27FC236}">
              <a16:creationId xmlns:a16="http://schemas.microsoft.com/office/drawing/2014/main" id="{8BFA7F68-6EF0-4D41-B6C4-42EB40CEB9FF}"/>
            </a:ext>
          </a:extLst>
        </xdr:cNvPr>
        <xdr:cNvSpPr>
          <a:spLocks noChangeShapeType="1"/>
        </xdr:cNvSpPr>
      </xdr:nvSpPr>
      <xdr:spPr bwMode="auto">
        <a:xfrm flipH="1">
          <a:off x="1282700" y="68554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336</xdr:row>
      <xdr:rowOff>114300</xdr:rowOff>
    </xdr:from>
    <xdr:to>
      <xdr:col>2</xdr:col>
      <xdr:colOff>76200</xdr:colOff>
      <xdr:row>336</xdr:row>
      <xdr:rowOff>114300</xdr:rowOff>
    </xdr:to>
    <xdr:sp macro="" textlink="">
      <xdr:nvSpPr>
        <xdr:cNvPr id="217" name="Line 8">
          <a:extLst>
            <a:ext uri="{FF2B5EF4-FFF2-40B4-BE49-F238E27FC236}">
              <a16:creationId xmlns:a16="http://schemas.microsoft.com/office/drawing/2014/main" id="{308CB9B6-10B3-4721-9A5B-B014112BE7A0}"/>
            </a:ext>
          </a:extLst>
        </xdr:cNvPr>
        <xdr:cNvSpPr>
          <a:spLocks noChangeShapeType="1"/>
        </xdr:cNvSpPr>
      </xdr:nvSpPr>
      <xdr:spPr bwMode="auto">
        <a:xfrm flipH="1">
          <a:off x="1282700" y="5667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400</xdr:row>
      <xdr:rowOff>114300</xdr:rowOff>
    </xdr:from>
    <xdr:to>
      <xdr:col>2</xdr:col>
      <xdr:colOff>76200</xdr:colOff>
      <xdr:row>400</xdr:row>
      <xdr:rowOff>114300</xdr:rowOff>
    </xdr:to>
    <xdr:sp macro="" textlink="">
      <xdr:nvSpPr>
        <xdr:cNvPr id="218" name="Line 8">
          <a:extLst>
            <a:ext uri="{FF2B5EF4-FFF2-40B4-BE49-F238E27FC236}">
              <a16:creationId xmlns:a16="http://schemas.microsoft.com/office/drawing/2014/main" id="{7731DAE3-3FFC-4BAB-B3D2-5032D07B4227}"/>
            </a:ext>
          </a:extLst>
        </xdr:cNvPr>
        <xdr:cNvSpPr>
          <a:spLocks noChangeShapeType="1"/>
        </xdr:cNvSpPr>
      </xdr:nvSpPr>
      <xdr:spPr bwMode="auto">
        <a:xfrm flipH="1">
          <a:off x="1282700" y="68554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336</xdr:row>
      <xdr:rowOff>114300</xdr:rowOff>
    </xdr:from>
    <xdr:to>
      <xdr:col>2</xdr:col>
      <xdr:colOff>76200</xdr:colOff>
      <xdr:row>336</xdr:row>
      <xdr:rowOff>114300</xdr:rowOff>
    </xdr:to>
    <xdr:sp macro="" textlink="">
      <xdr:nvSpPr>
        <xdr:cNvPr id="219" name="Line 8">
          <a:extLst>
            <a:ext uri="{FF2B5EF4-FFF2-40B4-BE49-F238E27FC236}">
              <a16:creationId xmlns:a16="http://schemas.microsoft.com/office/drawing/2014/main" id="{33E071A7-5463-44A5-89E9-E74B162433EF}"/>
            </a:ext>
          </a:extLst>
        </xdr:cNvPr>
        <xdr:cNvSpPr>
          <a:spLocks noChangeShapeType="1"/>
        </xdr:cNvSpPr>
      </xdr:nvSpPr>
      <xdr:spPr bwMode="auto">
        <a:xfrm flipH="1">
          <a:off x="1282700" y="56673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76200</xdr:colOff>
      <xdr:row>328</xdr:row>
      <xdr:rowOff>114300</xdr:rowOff>
    </xdr:from>
    <xdr:to>
      <xdr:col>2</xdr:col>
      <xdr:colOff>76200</xdr:colOff>
      <xdr:row>328</xdr:row>
      <xdr:rowOff>114300</xdr:rowOff>
    </xdr:to>
    <xdr:sp macro="" textlink="">
      <xdr:nvSpPr>
        <xdr:cNvPr id="220" name="Line 8">
          <a:extLst>
            <a:ext uri="{FF2B5EF4-FFF2-40B4-BE49-F238E27FC236}">
              <a16:creationId xmlns:a16="http://schemas.microsoft.com/office/drawing/2014/main" id="{BB53DBFA-F6F2-4C9D-9B85-BFA8BA3B2A99}"/>
            </a:ext>
          </a:extLst>
        </xdr:cNvPr>
        <xdr:cNvSpPr>
          <a:spLocks noChangeShapeType="1"/>
        </xdr:cNvSpPr>
      </xdr:nvSpPr>
      <xdr:spPr bwMode="auto">
        <a:xfrm flipH="1">
          <a:off x="1282700" y="55251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357</xdr:row>
      <xdr:rowOff>114300</xdr:rowOff>
    </xdr:from>
    <xdr:to>
      <xdr:col>2</xdr:col>
      <xdr:colOff>0</xdr:colOff>
      <xdr:row>357</xdr:row>
      <xdr:rowOff>114300</xdr:rowOff>
    </xdr:to>
    <xdr:sp macro="" textlink="">
      <xdr:nvSpPr>
        <xdr:cNvPr id="221" name="Line 8">
          <a:extLst>
            <a:ext uri="{FF2B5EF4-FFF2-40B4-BE49-F238E27FC236}">
              <a16:creationId xmlns:a16="http://schemas.microsoft.com/office/drawing/2014/main" id="{297E4E38-6D9E-45F0-9EF0-33645A9B6DC9}"/>
            </a:ext>
          </a:extLst>
        </xdr:cNvPr>
        <xdr:cNvSpPr>
          <a:spLocks noChangeShapeType="1"/>
        </xdr:cNvSpPr>
      </xdr:nvSpPr>
      <xdr:spPr bwMode="auto">
        <a:xfrm flipH="1">
          <a:off x="1206500" y="60407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533400</xdr:colOff>
      <xdr:row>355</xdr:row>
      <xdr:rowOff>114300</xdr:rowOff>
    </xdr:from>
    <xdr:to>
      <xdr:col>2</xdr:col>
      <xdr:colOff>76200</xdr:colOff>
      <xdr:row>355</xdr:row>
      <xdr:rowOff>114300</xdr:rowOff>
    </xdr:to>
    <xdr:sp macro="" textlink="">
      <xdr:nvSpPr>
        <xdr:cNvPr id="222" name="Line 8">
          <a:extLst>
            <a:ext uri="{FF2B5EF4-FFF2-40B4-BE49-F238E27FC236}">
              <a16:creationId xmlns:a16="http://schemas.microsoft.com/office/drawing/2014/main" id="{48127F48-7393-4015-AB37-2F1A2A54EE55}"/>
            </a:ext>
          </a:extLst>
        </xdr:cNvPr>
        <xdr:cNvSpPr>
          <a:spLocks noChangeShapeType="1"/>
        </xdr:cNvSpPr>
      </xdr:nvSpPr>
      <xdr:spPr bwMode="auto">
        <a:xfrm flipH="1">
          <a:off x="1714500" y="60051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371</xdr:row>
      <xdr:rowOff>114300</xdr:rowOff>
    </xdr:from>
    <xdr:to>
      <xdr:col>2</xdr:col>
      <xdr:colOff>0</xdr:colOff>
      <xdr:row>371</xdr:row>
      <xdr:rowOff>114300</xdr:rowOff>
    </xdr:to>
    <xdr:sp macro="" textlink="">
      <xdr:nvSpPr>
        <xdr:cNvPr id="223" name="Line 8">
          <a:extLst>
            <a:ext uri="{FF2B5EF4-FFF2-40B4-BE49-F238E27FC236}">
              <a16:creationId xmlns:a16="http://schemas.microsoft.com/office/drawing/2014/main" id="{71198C6D-38F9-4FBC-914A-A9E2D7950A8C}"/>
            </a:ext>
          </a:extLst>
        </xdr:cNvPr>
        <xdr:cNvSpPr>
          <a:spLocks noChangeShapeType="1"/>
        </xdr:cNvSpPr>
      </xdr:nvSpPr>
      <xdr:spPr bwMode="auto">
        <a:xfrm flipH="1">
          <a:off x="1206500" y="629793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407</xdr:row>
      <xdr:rowOff>114300</xdr:rowOff>
    </xdr:from>
    <xdr:to>
      <xdr:col>2</xdr:col>
      <xdr:colOff>19050</xdr:colOff>
      <xdr:row>407</xdr:row>
      <xdr:rowOff>114300</xdr:rowOff>
    </xdr:to>
    <xdr:sp macro="" textlink="">
      <xdr:nvSpPr>
        <xdr:cNvPr id="224" name="Line 8">
          <a:extLst>
            <a:ext uri="{FF2B5EF4-FFF2-40B4-BE49-F238E27FC236}">
              <a16:creationId xmlns:a16="http://schemas.microsoft.com/office/drawing/2014/main" id="{626AC98E-133D-4ADE-BD2D-033DB24C3DFC}"/>
            </a:ext>
          </a:extLst>
        </xdr:cNvPr>
        <xdr:cNvSpPr>
          <a:spLocks noChangeShapeType="1"/>
        </xdr:cNvSpPr>
      </xdr:nvSpPr>
      <xdr:spPr bwMode="auto">
        <a:xfrm flipH="1">
          <a:off x="1139825" y="697547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435</xdr:row>
      <xdr:rowOff>95250</xdr:rowOff>
    </xdr:from>
    <xdr:to>
      <xdr:col>2</xdr:col>
      <xdr:colOff>9525</xdr:colOff>
      <xdr:row>435</xdr:row>
      <xdr:rowOff>104775</xdr:rowOff>
    </xdr:to>
    <xdr:sp macro="" textlink="">
      <xdr:nvSpPr>
        <xdr:cNvPr id="225" name="Line 7">
          <a:extLst>
            <a:ext uri="{FF2B5EF4-FFF2-40B4-BE49-F238E27FC236}">
              <a16:creationId xmlns:a16="http://schemas.microsoft.com/office/drawing/2014/main" id="{D1105B3F-6DEF-412F-A634-9A77D09A392D}"/>
            </a:ext>
          </a:extLst>
        </xdr:cNvPr>
        <xdr:cNvSpPr>
          <a:spLocks noChangeShapeType="1"/>
        </xdr:cNvSpPr>
      </xdr:nvSpPr>
      <xdr:spPr bwMode="auto">
        <a:xfrm flipH="1" flipV="1">
          <a:off x="1206500" y="745363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436</xdr:row>
      <xdr:rowOff>114300</xdr:rowOff>
    </xdr:from>
    <xdr:to>
      <xdr:col>2</xdr:col>
      <xdr:colOff>0</xdr:colOff>
      <xdr:row>436</xdr:row>
      <xdr:rowOff>114300</xdr:rowOff>
    </xdr:to>
    <xdr:sp macro="" textlink="">
      <xdr:nvSpPr>
        <xdr:cNvPr id="226" name="Line 8">
          <a:extLst>
            <a:ext uri="{FF2B5EF4-FFF2-40B4-BE49-F238E27FC236}">
              <a16:creationId xmlns:a16="http://schemas.microsoft.com/office/drawing/2014/main" id="{D894D713-8686-404F-AA8F-D1B2AA236401}"/>
            </a:ext>
          </a:extLst>
        </xdr:cNvPr>
        <xdr:cNvSpPr>
          <a:spLocks noChangeShapeType="1"/>
        </xdr:cNvSpPr>
      </xdr:nvSpPr>
      <xdr:spPr bwMode="auto">
        <a:xfrm flipH="1">
          <a:off x="1206500" y="74726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407</xdr:row>
      <xdr:rowOff>114300</xdr:rowOff>
    </xdr:from>
    <xdr:to>
      <xdr:col>2</xdr:col>
      <xdr:colOff>19050</xdr:colOff>
      <xdr:row>407</xdr:row>
      <xdr:rowOff>114300</xdr:rowOff>
    </xdr:to>
    <xdr:sp macro="" textlink="">
      <xdr:nvSpPr>
        <xdr:cNvPr id="227" name="Line 8">
          <a:extLst>
            <a:ext uri="{FF2B5EF4-FFF2-40B4-BE49-F238E27FC236}">
              <a16:creationId xmlns:a16="http://schemas.microsoft.com/office/drawing/2014/main" id="{487FBC2C-D7AF-44D3-A38D-C3566483D17B}"/>
            </a:ext>
          </a:extLst>
        </xdr:cNvPr>
        <xdr:cNvSpPr>
          <a:spLocks noChangeShapeType="1"/>
        </xdr:cNvSpPr>
      </xdr:nvSpPr>
      <xdr:spPr bwMode="auto">
        <a:xfrm flipH="1">
          <a:off x="1139825" y="697547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435</xdr:row>
      <xdr:rowOff>95250</xdr:rowOff>
    </xdr:from>
    <xdr:to>
      <xdr:col>2</xdr:col>
      <xdr:colOff>9525</xdr:colOff>
      <xdr:row>435</xdr:row>
      <xdr:rowOff>104775</xdr:rowOff>
    </xdr:to>
    <xdr:sp macro="" textlink="">
      <xdr:nvSpPr>
        <xdr:cNvPr id="228" name="Line 7">
          <a:extLst>
            <a:ext uri="{FF2B5EF4-FFF2-40B4-BE49-F238E27FC236}">
              <a16:creationId xmlns:a16="http://schemas.microsoft.com/office/drawing/2014/main" id="{AC43800B-EBBB-4AA6-B536-BD55533C347A}"/>
            </a:ext>
          </a:extLst>
        </xdr:cNvPr>
        <xdr:cNvSpPr>
          <a:spLocks noChangeShapeType="1"/>
        </xdr:cNvSpPr>
      </xdr:nvSpPr>
      <xdr:spPr bwMode="auto">
        <a:xfrm flipH="1" flipV="1">
          <a:off x="1206500" y="745363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436</xdr:row>
      <xdr:rowOff>114300</xdr:rowOff>
    </xdr:from>
    <xdr:to>
      <xdr:col>2</xdr:col>
      <xdr:colOff>0</xdr:colOff>
      <xdr:row>436</xdr:row>
      <xdr:rowOff>114300</xdr:rowOff>
    </xdr:to>
    <xdr:sp macro="" textlink="">
      <xdr:nvSpPr>
        <xdr:cNvPr id="229" name="Line 8">
          <a:extLst>
            <a:ext uri="{FF2B5EF4-FFF2-40B4-BE49-F238E27FC236}">
              <a16:creationId xmlns:a16="http://schemas.microsoft.com/office/drawing/2014/main" id="{A670798A-F3BD-488F-8335-BC15F8A25522}"/>
            </a:ext>
          </a:extLst>
        </xdr:cNvPr>
        <xdr:cNvSpPr>
          <a:spLocks noChangeShapeType="1"/>
        </xdr:cNvSpPr>
      </xdr:nvSpPr>
      <xdr:spPr bwMode="auto">
        <a:xfrm flipH="1">
          <a:off x="1206500" y="74726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432</xdr:row>
      <xdr:rowOff>114300</xdr:rowOff>
    </xdr:from>
    <xdr:to>
      <xdr:col>2</xdr:col>
      <xdr:colOff>19050</xdr:colOff>
      <xdr:row>432</xdr:row>
      <xdr:rowOff>114300</xdr:rowOff>
    </xdr:to>
    <xdr:sp macro="" textlink="">
      <xdr:nvSpPr>
        <xdr:cNvPr id="230" name="Line 8">
          <a:extLst>
            <a:ext uri="{FF2B5EF4-FFF2-40B4-BE49-F238E27FC236}">
              <a16:creationId xmlns:a16="http://schemas.microsoft.com/office/drawing/2014/main" id="{5CF74B6A-D632-43F9-BA2D-65FDA603191B}"/>
            </a:ext>
          </a:extLst>
        </xdr:cNvPr>
        <xdr:cNvSpPr>
          <a:spLocks noChangeShapeType="1"/>
        </xdr:cNvSpPr>
      </xdr:nvSpPr>
      <xdr:spPr bwMode="auto">
        <a:xfrm flipH="1">
          <a:off x="1139825" y="7404100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459</xdr:row>
      <xdr:rowOff>95250</xdr:rowOff>
    </xdr:from>
    <xdr:to>
      <xdr:col>2</xdr:col>
      <xdr:colOff>9525</xdr:colOff>
      <xdr:row>459</xdr:row>
      <xdr:rowOff>104775</xdr:rowOff>
    </xdr:to>
    <xdr:sp macro="" textlink="">
      <xdr:nvSpPr>
        <xdr:cNvPr id="231" name="Line 7">
          <a:extLst>
            <a:ext uri="{FF2B5EF4-FFF2-40B4-BE49-F238E27FC236}">
              <a16:creationId xmlns:a16="http://schemas.microsoft.com/office/drawing/2014/main" id="{0FCF098F-DACA-4634-A246-947E96DE8C2B}"/>
            </a:ext>
          </a:extLst>
        </xdr:cNvPr>
        <xdr:cNvSpPr>
          <a:spLocks noChangeShapeType="1"/>
        </xdr:cNvSpPr>
      </xdr:nvSpPr>
      <xdr:spPr bwMode="auto">
        <a:xfrm flipH="1" flipV="1">
          <a:off x="1206500" y="7865110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460</xdr:row>
      <xdr:rowOff>114300</xdr:rowOff>
    </xdr:from>
    <xdr:to>
      <xdr:col>2</xdr:col>
      <xdr:colOff>0</xdr:colOff>
      <xdr:row>460</xdr:row>
      <xdr:rowOff>114300</xdr:rowOff>
    </xdr:to>
    <xdr:sp macro="" textlink="">
      <xdr:nvSpPr>
        <xdr:cNvPr id="232" name="Line 8">
          <a:extLst>
            <a:ext uri="{FF2B5EF4-FFF2-40B4-BE49-F238E27FC236}">
              <a16:creationId xmlns:a16="http://schemas.microsoft.com/office/drawing/2014/main" id="{227447D4-C204-4B81-A665-ACA7FB8174F6}"/>
            </a:ext>
          </a:extLst>
        </xdr:cNvPr>
        <xdr:cNvSpPr>
          <a:spLocks noChangeShapeType="1"/>
        </xdr:cNvSpPr>
      </xdr:nvSpPr>
      <xdr:spPr bwMode="auto">
        <a:xfrm flipH="1">
          <a:off x="1206500" y="78841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439</xdr:row>
      <xdr:rowOff>114300</xdr:rowOff>
    </xdr:from>
    <xdr:to>
      <xdr:col>2</xdr:col>
      <xdr:colOff>19050</xdr:colOff>
      <xdr:row>439</xdr:row>
      <xdr:rowOff>114300</xdr:rowOff>
    </xdr:to>
    <xdr:sp macro="" textlink="">
      <xdr:nvSpPr>
        <xdr:cNvPr id="233" name="Line 8">
          <a:extLst>
            <a:ext uri="{FF2B5EF4-FFF2-40B4-BE49-F238E27FC236}">
              <a16:creationId xmlns:a16="http://schemas.microsoft.com/office/drawing/2014/main" id="{4E44839E-FCAD-4CAB-9FF1-962AEF22F95C}"/>
            </a:ext>
          </a:extLst>
        </xdr:cNvPr>
        <xdr:cNvSpPr>
          <a:spLocks noChangeShapeType="1"/>
        </xdr:cNvSpPr>
      </xdr:nvSpPr>
      <xdr:spPr bwMode="auto">
        <a:xfrm flipH="1">
          <a:off x="1139825" y="752411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466</xdr:row>
      <xdr:rowOff>95250</xdr:rowOff>
    </xdr:from>
    <xdr:to>
      <xdr:col>2</xdr:col>
      <xdr:colOff>9525</xdr:colOff>
      <xdr:row>466</xdr:row>
      <xdr:rowOff>104775</xdr:rowOff>
    </xdr:to>
    <xdr:sp macro="" textlink="">
      <xdr:nvSpPr>
        <xdr:cNvPr id="234" name="Line 7">
          <a:extLst>
            <a:ext uri="{FF2B5EF4-FFF2-40B4-BE49-F238E27FC236}">
              <a16:creationId xmlns:a16="http://schemas.microsoft.com/office/drawing/2014/main" id="{D09A36B4-AF42-4C6D-94D7-232F59DCE908}"/>
            </a:ext>
          </a:extLst>
        </xdr:cNvPr>
        <xdr:cNvSpPr>
          <a:spLocks noChangeShapeType="1"/>
        </xdr:cNvSpPr>
      </xdr:nvSpPr>
      <xdr:spPr bwMode="auto">
        <a:xfrm flipH="1" flipV="1">
          <a:off x="1206500" y="798512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467</xdr:row>
      <xdr:rowOff>114300</xdr:rowOff>
    </xdr:from>
    <xdr:to>
      <xdr:col>2</xdr:col>
      <xdr:colOff>0</xdr:colOff>
      <xdr:row>467</xdr:row>
      <xdr:rowOff>114300</xdr:rowOff>
    </xdr:to>
    <xdr:sp macro="" textlink="">
      <xdr:nvSpPr>
        <xdr:cNvPr id="235" name="Line 8">
          <a:extLst>
            <a:ext uri="{FF2B5EF4-FFF2-40B4-BE49-F238E27FC236}">
              <a16:creationId xmlns:a16="http://schemas.microsoft.com/office/drawing/2014/main" id="{CEE02EF8-D8DB-4FF0-88C1-216E5E437414}"/>
            </a:ext>
          </a:extLst>
        </xdr:cNvPr>
        <xdr:cNvSpPr>
          <a:spLocks noChangeShapeType="1"/>
        </xdr:cNvSpPr>
      </xdr:nvSpPr>
      <xdr:spPr bwMode="auto">
        <a:xfrm flipH="1">
          <a:off x="1206500" y="80041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525</xdr:row>
      <xdr:rowOff>104775</xdr:rowOff>
    </xdr:from>
    <xdr:to>
      <xdr:col>2</xdr:col>
      <xdr:colOff>19050</xdr:colOff>
      <xdr:row>525</xdr:row>
      <xdr:rowOff>104775</xdr:rowOff>
    </xdr:to>
    <xdr:sp macro="" textlink="">
      <xdr:nvSpPr>
        <xdr:cNvPr id="236" name="Line 8">
          <a:extLst>
            <a:ext uri="{FF2B5EF4-FFF2-40B4-BE49-F238E27FC236}">
              <a16:creationId xmlns:a16="http://schemas.microsoft.com/office/drawing/2014/main" id="{2CBDD065-CFF1-45B5-A419-92C4CA2B4DF6}"/>
            </a:ext>
          </a:extLst>
        </xdr:cNvPr>
        <xdr:cNvSpPr>
          <a:spLocks noChangeShapeType="1"/>
        </xdr:cNvSpPr>
      </xdr:nvSpPr>
      <xdr:spPr bwMode="auto">
        <a:xfrm flipH="1">
          <a:off x="1292225" y="89976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420</xdr:row>
      <xdr:rowOff>114300</xdr:rowOff>
    </xdr:from>
    <xdr:to>
      <xdr:col>2</xdr:col>
      <xdr:colOff>19050</xdr:colOff>
      <xdr:row>420</xdr:row>
      <xdr:rowOff>114300</xdr:rowOff>
    </xdr:to>
    <xdr:sp macro="" textlink="">
      <xdr:nvSpPr>
        <xdr:cNvPr id="237" name="Line 8">
          <a:extLst>
            <a:ext uri="{FF2B5EF4-FFF2-40B4-BE49-F238E27FC236}">
              <a16:creationId xmlns:a16="http://schemas.microsoft.com/office/drawing/2014/main" id="{B728CB7F-75F1-424C-B512-986523679C85}"/>
            </a:ext>
          </a:extLst>
        </xdr:cNvPr>
        <xdr:cNvSpPr>
          <a:spLocks noChangeShapeType="1"/>
        </xdr:cNvSpPr>
      </xdr:nvSpPr>
      <xdr:spPr bwMode="auto">
        <a:xfrm flipH="1">
          <a:off x="1292225" y="71983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525</xdr:row>
      <xdr:rowOff>104775</xdr:rowOff>
    </xdr:from>
    <xdr:to>
      <xdr:col>2</xdr:col>
      <xdr:colOff>19050</xdr:colOff>
      <xdr:row>525</xdr:row>
      <xdr:rowOff>104775</xdr:rowOff>
    </xdr:to>
    <xdr:sp macro="" textlink="">
      <xdr:nvSpPr>
        <xdr:cNvPr id="238" name="Line 8">
          <a:extLst>
            <a:ext uri="{FF2B5EF4-FFF2-40B4-BE49-F238E27FC236}">
              <a16:creationId xmlns:a16="http://schemas.microsoft.com/office/drawing/2014/main" id="{39A52387-4950-4DAC-B5CD-1B903A06C4E4}"/>
            </a:ext>
          </a:extLst>
        </xdr:cNvPr>
        <xdr:cNvSpPr>
          <a:spLocks noChangeShapeType="1"/>
        </xdr:cNvSpPr>
      </xdr:nvSpPr>
      <xdr:spPr bwMode="auto">
        <a:xfrm flipH="1">
          <a:off x="1292225" y="899763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420</xdr:row>
      <xdr:rowOff>114300</xdr:rowOff>
    </xdr:from>
    <xdr:to>
      <xdr:col>2</xdr:col>
      <xdr:colOff>19050</xdr:colOff>
      <xdr:row>420</xdr:row>
      <xdr:rowOff>114300</xdr:rowOff>
    </xdr:to>
    <xdr:sp macro="" textlink="">
      <xdr:nvSpPr>
        <xdr:cNvPr id="239" name="Line 8">
          <a:extLst>
            <a:ext uri="{FF2B5EF4-FFF2-40B4-BE49-F238E27FC236}">
              <a16:creationId xmlns:a16="http://schemas.microsoft.com/office/drawing/2014/main" id="{7842FEB0-1537-4E33-852A-BE854F39BB52}"/>
            </a:ext>
          </a:extLst>
        </xdr:cNvPr>
        <xdr:cNvSpPr>
          <a:spLocks noChangeShapeType="1"/>
        </xdr:cNvSpPr>
      </xdr:nvSpPr>
      <xdr:spPr bwMode="auto">
        <a:xfrm flipH="1">
          <a:off x="1292225" y="71983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412</xdr:row>
      <xdr:rowOff>114300</xdr:rowOff>
    </xdr:from>
    <xdr:to>
      <xdr:col>2</xdr:col>
      <xdr:colOff>19050</xdr:colOff>
      <xdr:row>412</xdr:row>
      <xdr:rowOff>114300</xdr:rowOff>
    </xdr:to>
    <xdr:sp macro="" textlink="">
      <xdr:nvSpPr>
        <xdr:cNvPr id="240" name="Line 8">
          <a:extLst>
            <a:ext uri="{FF2B5EF4-FFF2-40B4-BE49-F238E27FC236}">
              <a16:creationId xmlns:a16="http://schemas.microsoft.com/office/drawing/2014/main" id="{67C6F915-D5FB-44DB-9EEB-B2EFC8DE94EB}"/>
            </a:ext>
          </a:extLst>
        </xdr:cNvPr>
        <xdr:cNvSpPr>
          <a:spLocks noChangeShapeType="1"/>
        </xdr:cNvSpPr>
      </xdr:nvSpPr>
      <xdr:spPr bwMode="auto">
        <a:xfrm flipH="1">
          <a:off x="1292225" y="706120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440</xdr:row>
      <xdr:rowOff>95250</xdr:rowOff>
    </xdr:from>
    <xdr:to>
      <xdr:col>2</xdr:col>
      <xdr:colOff>9525</xdr:colOff>
      <xdr:row>440</xdr:row>
      <xdr:rowOff>104775</xdr:rowOff>
    </xdr:to>
    <xdr:sp macro="" textlink="">
      <xdr:nvSpPr>
        <xdr:cNvPr id="241" name="Line 7">
          <a:extLst>
            <a:ext uri="{FF2B5EF4-FFF2-40B4-BE49-F238E27FC236}">
              <a16:creationId xmlns:a16="http://schemas.microsoft.com/office/drawing/2014/main" id="{412FFF32-FB9D-459C-A3B1-382BF4A972F6}"/>
            </a:ext>
          </a:extLst>
        </xdr:cNvPr>
        <xdr:cNvSpPr>
          <a:spLocks noChangeShapeType="1"/>
        </xdr:cNvSpPr>
      </xdr:nvSpPr>
      <xdr:spPr bwMode="auto">
        <a:xfrm flipH="1" flipV="1">
          <a:off x="1206500" y="753935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441</xdr:row>
      <xdr:rowOff>114300</xdr:rowOff>
    </xdr:from>
    <xdr:to>
      <xdr:col>2</xdr:col>
      <xdr:colOff>0</xdr:colOff>
      <xdr:row>441</xdr:row>
      <xdr:rowOff>114300</xdr:rowOff>
    </xdr:to>
    <xdr:sp macro="" textlink="">
      <xdr:nvSpPr>
        <xdr:cNvPr id="242" name="Line 8">
          <a:extLst>
            <a:ext uri="{FF2B5EF4-FFF2-40B4-BE49-F238E27FC236}">
              <a16:creationId xmlns:a16="http://schemas.microsoft.com/office/drawing/2014/main" id="{9B595CA1-C362-4C3A-84D2-6F7C9CFC7852}"/>
            </a:ext>
          </a:extLst>
        </xdr:cNvPr>
        <xdr:cNvSpPr>
          <a:spLocks noChangeShapeType="1"/>
        </xdr:cNvSpPr>
      </xdr:nvSpPr>
      <xdr:spPr bwMode="auto">
        <a:xfrm flipH="1">
          <a:off x="1206500" y="755840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439</xdr:row>
      <xdr:rowOff>114300</xdr:rowOff>
    </xdr:from>
    <xdr:to>
      <xdr:col>2</xdr:col>
      <xdr:colOff>19050</xdr:colOff>
      <xdr:row>439</xdr:row>
      <xdr:rowOff>114300</xdr:rowOff>
    </xdr:to>
    <xdr:sp macro="" textlink="">
      <xdr:nvSpPr>
        <xdr:cNvPr id="243" name="Line 8">
          <a:extLst>
            <a:ext uri="{FF2B5EF4-FFF2-40B4-BE49-F238E27FC236}">
              <a16:creationId xmlns:a16="http://schemas.microsoft.com/office/drawing/2014/main" id="{3DE157E3-4A4D-4238-B8A7-F4B57F85508E}"/>
            </a:ext>
          </a:extLst>
        </xdr:cNvPr>
        <xdr:cNvSpPr>
          <a:spLocks noChangeShapeType="1"/>
        </xdr:cNvSpPr>
      </xdr:nvSpPr>
      <xdr:spPr bwMode="auto">
        <a:xfrm flipH="1">
          <a:off x="1139825" y="75241150"/>
          <a:ext cx="8572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466</xdr:row>
      <xdr:rowOff>95250</xdr:rowOff>
    </xdr:from>
    <xdr:to>
      <xdr:col>2</xdr:col>
      <xdr:colOff>9525</xdr:colOff>
      <xdr:row>466</xdr:row>
      <xdr:rowOff>104775</xdr:rowOff>
    </xdr:to>
    <xdr:sp macro="" textlink="">
      <xdr:nvSpPr>
        <xdr:cNvPr id="244" name="Line 7">
          <a:extLst>
            <a:ext uri="{FF2B5EF4-FFF2-40B4-BE49-F238E27FC236}">
              <a16:creationId xmlns:a16="http://schemas.microsoft.com/office/drawing/2014/main" id="{5766DE12-A3E2-48FE-A36B-85F098502CCF}"/>
            </a:ext>
          </a:extLst>
        </xdr:cNvPr>
        <xdr:cNvSpPr>
          <a:spLocks noChangeShapeType="1"/>
        </xdr:cNvSpPr>
      </xdr:nvSpPr>
      <xdr:spPr bwMode="auto">
        <a:xfrm flipH="1" flipV="1">
          <a:off x="1206500" y="79851250"/>
          <a:ext cx="9525"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467</xdr:row>
      <xdr:rowOff>114300</xdr:rowOff>
    </xdr:from>
    <xdr:to>
      <xdr:col>2</xdr:col>
      <xdr:colOff>0</xdr:colOff>
      <xdr:row>467</xdr:row>
      <xdr:rowOff>114300</xdr:rowOff>
    </xdr:to>
    <xdr:sp macro="" textlink="">
      <xdr:nvSpPr>
        <xdr:cNvPr id="245" name="Line 8">
          <a:extLst>
            <a:ext uri="{FF2B5EF4-FFF2-40B4-BE49-F238E27FC236}">
              <a16:creationId xmlns:a16="http://schemas.microsoft.com/office/drawing/2014/main" id="{907AD527-D83C-49B4-8D20-2056E5D8D4C6}"/>
            </a:ext>
          </a:extLst>
        </xdr:cNvPr>
        <xdr:cNvSpPr>
          <a:spLocks noChangeShapeType="1"/>
        </xdr:cNvSpPr>
      </xdr:nvSpPr>
      <xdr:spPr bwMode="auto">
        <a:xfrm flipH="1">
          <a:off x="1206500" y="800417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373</xdr:row>
      <xdr:rowOff>104775</xdr:rowOff>
    </xdr:from>
    <xdr:to>
      <xdr:col>2</xdr:col>
      <xdr:colOff>0</xdr:colOff>
      <xdr:row>373</xdr:row>
      <xdr:rowOff>104775</xdr:rowOff>
    </xdr:to>
    <xdr:sp macro="" textlink="">
      <xdr:nvSpPr>
        <xdr:cNvPr id="246" name="Line 8">
          <a:extLst>
            <a:ext uri="{FF2B5EF4-FFF2-40B4-BE49-F238E27FC236}">
              <a16:creationId xmlns:a16="http://schemas.microsoft.com/office/drawing/2014/main" id="{394CCD29-14A6-4676-B488-92A4BB649347}"/>
            </a:ext>
          </a:extLst>
        </xdr:cNvPr>
        <xdr:cNvSpPr>
          <a:spLocks noChangeShapeType="1"/>
        </xdr:cNvSpPr>
      </xdr:nvSpPr>
      <xdr:spPr bwMode="auto">
        <a:xfrm flipH="1">
          <a:off x="1206500" y="63503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397</xdr:row>
      <xdr:rowOff>114300</xdr:rowOff>
    </xdr:from>
    <xdr:to>
      <xdr:col>2</xdr:col>
      <xdr:colOff>0</xdr:colOff>
      <xdr:row>397</xdr:row>
      <xdr:rowOff>114300</xdr:rowOff>
    </xdr:to>
    <xdr:sp macro="" textlink="">
      <xdr:nvSpPr>
        <xdr:cNvPr id="247" name="Line 8">
          <a:extLst>
            <a:ext uri="{FF2B5EF4-FFF2-40B4-BE49-F238E27FC236}">
              <a16:creationId xmlns:a16="http://schemas.microsoft.com/office/drawing/2014/main" id="{29816ADD-D1A1-4313-8646-9F9CB648FCFC}"/>
            </a:ext>
          </a:extLst>
        </xdr:cNvPr>
        <xdr:cNvSpPr>
          <a:spLocks noChangeShapeType="1"/>
        </xdr:cNvSpPr>
      </xdr:nvSpPr>
      <xdr:spPr bwMode="auto">
        <a:xfrm flipH="1">
          <a:off x="1273175" y="68040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338</xdr:row>
      <xdr:rowOff>114300</xdr:rowOff>
    </xdr:from>
    <xdr:to>
      <xdr:col>2</xdr:col>
      <xdr:colOff>0</xdr:colOff>
      <xdr:row>338</xdr:row>
      <xdr:rowOff>114300</xdr:rowOff>
    </xdr:to>
    <xdr:sp macro="" textlink="">
      <xdr:nvSpPr>
        <xdr:cNvPr id="248" name="Line 8">
          <a:extLst>
            <a:ext uri="{FF2B5EF4-FFF2-40B4-BE49-F238E27FC236}">
              <a16:creationId xmlns:a16="http://schemas.microsoft.com/office/drawing/2014/main" id="{3B888F11-9615-46A6-9764-8E5E453E10C6}"/>
            </a:ext>
          </a:extLst>
        </xdr:cNvPr>
        <xdr:cNvSpPr>
          <a:spLocks noChangeShapeType="1"/>
        </xdr:cNvSpPr>
      </xdr:nvSpPr>
      <xdr:spPr bwMode="auto">
        <a:xfrm flipH="1">
          <a:off x="1273175" y="57029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397</xdr:row>
      <xdr:rowOff>114300</xdr:rowOff>
    </xdr:from>
    <xdr:to>
      <xdr:col>2</xdr:col>
      <xdr:colOff>0</xdr:colOff>
      <xdr:row>397</xdr:row>
      <xdr:rowOff>114300</xdr:rowOff>
    </xdr:to>
    <xdr:sp macro="" textlink="">
      <xdr:nvSpPr>
        <xdr:cNvPr id="249" name="Line 8">
          <a:extLst>
            <a:ext uri="{FF2B5EF4-FFF2-40B4-BE49-F238E27FC236}">
              <a16:creationId xmlns:a16="http://schemas.microsoft.com/office/drawing/2014/main" id="{15622B37-20B8-4C9C-A475-8142B3A6DA3A}"/>
            </a:ext>
          </a:extLst>
        </xdr:cNvPr>
        <xdr:cNvSpPr>
          <a:spLocks noChangeShapeType="1"/>
        </xdr:cNvSpPr>
      </xdr:nvSpPr>
      <xdr:spPr bwMode="auto">
        <a:xfrm flipH="1">
          <a:off x="1273175" y="68040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338</xdr:row>
      <xdr:rowOff>114300</xdr:rowOff>
    </xdr:from>
    <xdr:to>
      <xdr:col>2</xdr:col>
      <xdr:colOff>0</xdr:colOff>
      <xdr:row>338</xdr:row>
      <xdr:rowOff>114300</xdr:rowOff>
    </xdr:to>
    <xdr:sp macro="" textlink="">
      <xdr:nvSpPr>
        <xdr:cNvPr id="250" name="Line 8">
          <a:extLst>
            <a:ext uri="{FF2B5EF4-FFF2-40B4-BE49-F238E27FC236}">
              <a16:creationId xmlns:a16="http://schemas.microsoft.com/office/drawing/2014/main" id="{4BEF95C0-C507-4C6D-9587-F8BF2E069B00}"/>
            </a:ext>
          </a:extLst>
        </xdr:cNvPr>
        <xdr:cNvSpPr>
          <a:spLocks noChangeShapeType="1"/>
        </xdr:cNvSpPr>
      </xdr:nvSpPr>
      <xdr:spPr bwMode="auto">
        <a:xfrm flipH="1">
          <a:off x="1273175" y="57029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330</xdr:row>
      <xdr:rowOff>114300</xdr:rowOff>
    </xdr:from>
    <xdr:to>
      <xdr:col>2</xdr:col>
      <xdr:colOff>0</xdr:colOff>
      <xdr:row>330</xdr:row>
      <xdr:rowOff>114300</xdr:rowOff>
    </xdr:to>
    <xdr:sp macro="" textlink="">
      <xdr:nvSpPr>
        <xdr:cNvPr id="251" name="Line 8">
          <a:extLst>
            <a:ext uri="{FF2B5EF4-FFF2-40B4-BE49-F238E27FC236}">
              <a16:creationId xmlns:a16="http://schemas.microsoft.com/office/drawing/2014/main" id="{74C7094F-FD60-4650-8CB0-5F01F530AB51}"/>
            </a:ext>
          </a:extLst>
        </xdr:cNvPr>
        <xdr:cNvSpPr>
          <a:spLocks noChangeShapeType="1"/>
        </xdr:cNvSpPr>
      </xdr:nvSpPr>
      <xdr:spPr bwMode="auto">
        <a:xfrm flipH="1">
          <a:off x="1273175" y="55606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359</xdr:row>
      <xdr:rowOff>114300</xdr:rowOff>
    </xdr:from>
    <xdr:to>
      <xdr:col>2</xdr:col>
      <xdr:colOff>0</xdr:colOff>
      <xdr:row>359</xdr:row>
      <xdr:rowOff>114300</xdr:rowOff>
    </xdr:to>
    <xdr:sp macro="" textlink="">
      <xdr:nvSpPr>
        <xdr:cNvPr id="252" name="Line 8">
          <a:extLst>
            <a:ext uri="{FF2B5EF4-FFF2-40B4-BE49-F238E27FC236}">
              <a16:creationId xmlns:a16="http://schemas.microsoft.com/office/drawing/2014/main" id="{D6A123A2-F2A9-44B3-AD71-41C7ED4C5E7E}"/>
            </a:ext>
          </a:extLst>
        </xdr:cNvPr>
        <xdr:cNvSpPr>
          <a:spLocks noChangeShapeType="1"/>
        </xdr:cNvSpPr>
      </xdr:nvSpPr>
      <xdr:spPr bwMode="auto">
        <a:xfrm flipH="1">
          <a:off x="1206500" y="60794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373</xdr:row>
      <xdr:rowOff>104775</xdr:rowOff>
    </xdr:from>
    <xdr:to>
      <xdr:col>2</xdr:col>
      <xdr:colOff>0</xdr:colOff>
      <xdr:row>373</xdr:row>
      <xdr:rowOff>104775</xdr:rowOff>
    </xdr:to>
    <xdr:sp macro="" textlink="">
      <xdr:nvSpPr>
        <xdr:cNvPr id="253" name="Line 8">
          <a:extLst>
            <a:ext uri="{FF2B5EF4-FFF2-40B4-BE49-F238E27FC236}">
              <a16:creationId xmlns:a16="http://schemas.microsoft.com/office/drawing/2014/main" id="{0795B9D3-C1C2-4F55-9FCB-12E6160BB987}"/>
            </a:ext>
          </a:extLst>
        </xdr:cNvPr>
        <xdr:cNvSpPr>
          <a:spLocks noChangeShapeType="1"/>
        </xdr:cNvSpPr>
      </xdr:nvSpPr>
      <xdr:spPr bwMode="auto">
        <a:xfrm flipH="1">
          <a:off x="1206500" y="63503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373</xdr:row>
      <xdr:rowOff>104775</xdr:rowOff>
    </xdr:from>
    <xdr:to>
      <xdr:col>2</xdr:col>
      <xdr:colOff>0</xdr:colOff>
      <xdr:row>373</xdr:row>
      <xdr:rowOff>104775</xdr:rowOff>
    </xdr:to>
    <xdr:sp macro="" textlink="">
      <xdr:nvSpPr>
        <xdr:cNvPr id="254" name="Line 8">
          <a:extLst>
            <a:ext uri="{FF2B5EF4-FFF2-40B4-BE49-F238E27FC236}">
              <a16:creationId xmlns:a16="http://schemas.microsoft.com/office/drawing/2014/main" id="{C94C057D-D067-4112-A12D-867F52903820}"/>
            </a:ext>
          </a:extLst>
        </xdr:cNvPr>
        <xdr:cNvSpPr>
          <a:spLocks noChangeShapeType="1"/>
        </xdr:cNvSpPr>
      </xdr:nvSpPr>
      <xdr:spPr bwMode="auto">
        <a:xfrm flipH="1">
          <a:off x="1206500" y="63503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397</xdr:row>
      <xdr:rowOff>114300</xdr:rowOff>
    </xdr:from>
    <xdr:to>
      <xdr:col>2</xdr:col>
      <xdr:colOff>0</xdr:colOff>
      <xdr:row>397</xdr:row>
      <xdr:rowOff>114300</xdr:rowOff>
    </xdr:to>
    <xdr:sp macro="" textlink="">
      <xdr:nvSpPr>
        <xdr:cNvPr id="255" name="Line 8">
          <a:extLst>
            <a:ext uri="{FF2B5EF4-FFF2-40B4-BE49-F238E27FC236}">
              <a16:creationId xmlns:a16="http://schemas.microsoft.com/office/drawing/2014/main" id="{9F68EC04-D127-4F53-9019-6DDA94845687}"/>
            </a:ext>
          </a:extLst>
        </xdr:cNvPr>
        <xdr:cNvSpPr>
          <a:spLocks noChangeShapeType="1"/>
        </xdr:cNvSpPr>
      </xdr:nvSpPr>
      <xdr:spPr bwMode="auto">
        <a:xfrm flipH="1">
          <a:off x="1273175" y="68040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338</xdr:row>
      <xdr:rowOff>114300</xdr:rowOff>
    </xdr:from>
    <xdr:to>
      <xdr:col>2</xdr:col>
      <xdr:colOff>0</xdr:colOff>
      <xdr:row>338</xdr:row>
      <xdr:rowOff>114300</xdr:rowOff>
    </xdr:to>
    <xdr:sp macro="" textlink="">
      <xdr:nvSpPr>
        <xdr:cNvPr id="256" name="Line 8">
          <a:extLst>
            <a:ext uri="{FF2B5EF4-FFF2-40B4-BE49-F238E27FC236}">
              <a16:creationId xmlns:a16="http://schemas.microsoft.com/office/drawing/2014/main" id="{B52360E6-A4BE-4C46-8522-20DF59670381}"/>
            </a:ext>
          </a:extLst>
        </xdr:cNvPr>
        <xdr:cNvSpPr>
          <a:spLocks noChangeShapeType="1"/>
        </xdr:cNvSpPr>
      </xdr:nvSpPr>
      <xdr:spPr bwMode="auto">
        <a:xfrm flipH="1">
          <a:off x="1273175" y="57029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397</xdr:row>
      <xdr:rowOff>114300</xdr:rowOff>
    </xdr:from>
    <xdr:to>
      <xdr:col>2</xdr:col>
      <xdr:colOff>0</xdr:colOff>
      <xdr:row>397</xdr:row>
      <xdr:rowOff>114300</xdr:rowOff>
    </xdr:to>
    <xdr:sp macro="" textlink="">
      <xdr:nvSpPr>
        <xdr:cNvPr id="257" name="Line 8">
          <a:extLst>
            <a:ext uri="{FF2B5EF4-FFF2-40B4-BE49-F238E27FC236}">
              <a16:creationId xmlns:a16="http://schemas.microsoft.com/office/drawing/2014/main" id="{6755990B-02D1-486B-A521-7DE1BEEB8ED6}"/>
            </a:ext>
          </a:extLst>
        </xdr:cNvPr>
        <xdr:cNvSpPr>
          <a:spLocks noChangeShapeType="1"/>
        </xdr:cNvSpPr>
      </xdr:nvSpPr>
      <xdr:spPr bwMode="auto">
        <a:xfrm flipH="1">
          <a:off x="1273175" y="68040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338</xdr:row>
      <xdr:rowOff>114300</xdr:rowOff>
    </xdr:from>
    <xdr:to>
      <xdr:col>2</xdr:col>
      <xdr:colOff>0</xdr:colOff>
      <xdr:row>338</xdr:row>
      <xdr:rowOff>114300</xdr:rowOff>
    </xdr:to>
    <xdr:sp macro="" textlink="">
      <xdr:nvSpPr>
        <xdr:cNvPr id="258" name="Line 8">
          <a:extLst>
            <a:ext uri="{FF2B5EF4-FFF2-40B4-BE49-F238E27FC236}">
              <a16:creationId xmlns:a16="http://schemas.microsoft.com/office/drawing/2014/main" id="{F4AA4786-3B8E-4671-901C-8B834171F742}"/>
            </a:ext>
          </a:extLst>
        </xdr:cNvPr>
        <xdr:cNvSpPr>
          <a:spLocks noChangeShapeType="1"/>
        </xdr:cNvSpPr>
      </xdr:nvSpPr>
      <xdr:spPr bwMode="auto">
        <a:xfrm flipH="1">
          <a:off x="1273175" y="57029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330</xdr:row>
      <xdr:rowOff>114300</xdr:rowOff>
    </xdr:from>
    <xdr:to>
      <xdr:col>2</xdr:col>
      <xdr:colOff>0</xdr:colOff>
      <xdr:row>330</xdr:row>
      <xdr:rowOff>114300</xdr:rowOff>
    </xdr:to>
    <xdr:sp macro="" textlink="">
      <xdr:nvSpPr>
        <xdr:cNvPr id="259" name="Line 8">
          <a:extLst>
            <a:ext uri="{FF2B5EF4-FFF2-40B4-BE49-F238E27FC236}">
              <a16:creationId xmlns:a16="http://schemas.microsoft.com/office/drawing/2014/main" id="{1473333B-41D2-4A5A-9208-0C4D9AE8CAF8}"/>
            </a:ext>
          </a:extLst>
        </xdr:cNvPr>
        <xdr:cNvSpPr>
          <a:spLocks noChangeShapeType="1"/>
        </xdr:cNvSpPr>
      </xdr:nvSpPr>
      <xdr:spPr bwMode="auto">
        <a:xfrm flipH="1">
          <a:off x="1273175" y="556069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359</xdr:row>
      <xdr:rowOff>114300</xdr:rowOff>
    </xdr:from>
    <xdr:to>
      <xdr:col>2</xdr:col>
      <xdr:colOff>0</xdr:colOff>
      <xdr:row>359</xdr:row>
      <xdr:rowOff>114300</xdr:rowOff>
    </xdr:to>
    <xdr:sp macro="" textlink="">
      <xdr:nvSpPr>
        <xdr:cNvPr id="260" name="Line 8">
          <a:extLst>
            <a:ext uri="{FF2B5EF4-FFF2-40B4-BE49-F238E27FC236}">
              <a16:creationId xmlns:a16="http://schemas.microsoft.com/office/drawing/2014/main" id="{FD08A1D5-742B-4D2A-83F2-8969C173C542}"/>
            </a:ext>
          </a:extLst>
        </xdr:cNvPr>
        <xdr:cNvSpPr>
          <a:spLocks noChangeShapeType="1"/>
        </xdr:cNvSpPr>
      </xdr:nvSpPr>
      <xdr:spPr bwMode="auto">
        <a:xfrm flipH="1">
          <a:off x="1206500" y="607949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373</xdr:row>
      <xdr:rowOff>104775</xdr:rowOff>
    </xdr:from>
    <xdr:to>
      <xdr:col>2</xdr:col>
      <xdr:colOff>0</xdr:colOff>
      <xdr:row>373</xdr:row>
      <xdr:rowOff>104775</xdr:rowOff>
    </xdr:to>
    <xdr:sp macro="" textlink="">
      <xdr:nvSpPr>
        <xdr:cNvPr id="261" name="Line 8">
          <a:extLst>
            <a:ext uri="{FF2B5EF4-FFF2-40B4-BE49-F238E27FC236}">
              <a16:creationId xmlns:a16="http://schemas.microsoft.com/office/drawing/2014/main" id="{46EE54F3-ACD6-4340-8582-C8DA77A98F8D}"/>
            </a:ext>
          </a:extLst>
        </xdr:cNvPr>
        <xdr:cNvSpPr>
          <a:spLocks noChangeShapeType="1"/>
        </xdr:cNvSpPr>
      </xdr:nvSpPr>
      <xdr:spPr bwMode="auto">
        <a:xfrm flipH="1">
          <a:off x="1206500" y="635031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372</xdr:row>
      <xdr:rowOff>104775</xdr:rowOff>
    </xdr:from>
    <xdr:to>
      <xdr:col>2</xdr:col>
      <xdr:colOff>0</xdr:colOff>
      <xdr:row>372</xdr:row>
      <xdr:rowOff>104775</xdr:rowOff>
    </xdr:to>
    <xdr:sp macro="" textlink="">
      <xdr:nvSpPr>
        <xdr:cNvPr id="262" name="Line 8">
          <a:extLst>
            <a:ext uri="{FF2B5EF4-FFF2-40B4-BE49-F238E27FC236}">
              <a16:creationId xmlns:a16="http://schemas.microsoft.com/office/drawing/2014/main" id="{4AA51ECF-2BF5-4B18-92C9-9BFFAA3F8D72}"/>
            </a:ext>
          </a:extLst>
        </xdr:cNvPr>
        <xdr:cNvSpPr>
          <a:spLocks noChangeShapeType="1"/>
        </xdr:cNvSpPr>
      </xdr:nvSpPr>
      <xdr:spPr bwMode="auto">
        <a:xfrm flipH="1">
          <a:off x="1206500" y="63236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396</xdr:row>
      <xdr:rowOff>114300</xdr:rowOff>
    </xdr:from>
    <xdr:to>
      <xdr:col>2</xdr:col>
      <xdr:colOff>19050</xdr:colOff>
      <xdr:row>396</xdr:row>
      <xdr:rowOff>114300</xdr:rowOff>
    </xdr:to>
    <xdr:sp macro="" textlink="">
      <xdr:nvSpPr>
        <xdr:cNvPr id="263" name="Line 8">
          <a:extLst>
            <a:ext uri="{FF2B5EF4-FFF2-40B4-BE49-F238E27FC236}">
              <a16:creationId xmlns:a16="http://schemas.microsoft.com/office/drawing/2014/main" id="{3F44B8D7-0342-41F7-8DA3-51795402ABC9}"/>
            </a:ext>
          </a:extLst>
        </xdr:cNvPr>
        <xdr:cNvSpPr>
          <a:spLocks noChangeShapeType="1"/>
        </xdr:cNvSpPr>
      </xdr:nvSpPr>
      <xdr:spPr bwMode="auto">
        <a:xfrm flipH="1">
          <a:off x="1292225" y="67868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337</xdr:row>
      <xdr:rowOff>114300</xdr:rowOff>
    </xdr:from>
    <xdr:to>
      <xdr:col>2</xdr:col>
      <xdr:colOff>19050</xdr:colOff>
      <xdr:row>337</xdr:row>
      <xdr:rowOff>114300</xdr:rowOff>
    </xdr:to>
    <xdr:sp macro="" textlink="">
      <xdr:nvSpPr>
        <xdr:cNvPr id="264" name="Line 8">
          <a:extLst>
            <a:ext uri="{FF2B5EF4-FFF2-40B4-BE49-F238E27FC236}">
              <a16:creationId xmlns:a16="http://schemas.microsoft.com/office/drawing/2014/main" id="{BE195690-C268-4EE9-894B-0900DEFD5358}"/>
            </a:ext>
          </a:extLst>
        </xdr:cNvPr>
        <xdr:cNvSpPr>
          <a:spLocks noChangeShapeType="1"/>
        </xdr:cNvSpPr>
      </xdr:nvSpPr>
      <xdr:spPr bwMode="auto">
        <a:xfrm flipH="1">
          <a:off x="1292225" y="56851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396</xdr:row>
      <xdr:rowOff>114300</xdr:rowOff>
    </xdr:from>
    <xdr:to>
      <xdr:col>2</xdr:col>
      <xdr:colOff>19050</xdr:colOff>
      <xdr:row>396</xdr:row>
      <xdr:rowOff>114300</xdr:rowOff>
    </xdr:to>
    <xdr:sp macro="" textlink="">
      <xdr:nvSpPr>
        <xdr:cNvPr id="265" name="Line 8">
          <a:extLst>
            <a:ext uri="{FF2B5EF4-FFF2-40B4-BE49-F238E27FC236}">
              <a16:creationId xmlns:a16="http://schemas.microsoft.com/office/drawing/2014/main" id="{8CC754AD-640B-4EFD-B5AD-6D03E19FBA92}"/>
            </a:ext>
          </a:extLst>
        </xdr:cNvPr>
        <xdr:cNvSpPr>
          <a:spLocks noChangeShapeType="1"/>
        </xdr:cNvSpPr>
      </xdr:nvSpPr>
      <xdr:spPr bwMode="auto">
        <a:xfrm flipH="1">
          <a:off x="1292225" y="67868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337</xdr:row>
      <xdr:rowOff>114300</xdr:rowOff>
    </xdr:from>
    <xdr:to>
      <xdr:col>2</xdr:col>
      <xdr:colOff>19050</xdr:colOff>
      <xdr:row>337</xdr:row>
      <xdr:rowOff>114300</xdr:rowOff>
    </xdr:to>
    <xdr:sp macro="" textlink="">
      <xdr:nvSpPr>
        <xdr:cNvPr id="266" name="Line 8">
          <a:extLst>
            <a:ext uri="{FF2B5EF4-FFF2-40B4-BE49-F238E27FC236}">
              <a16:creationId xmlns:a16="http://schemas.microsoft.com/office/drawing/2014/main" id="{63FF33C4-CA69-4996-A3C3-81BD9FAFFE1B}"/>
            </a:ext>
          </a:extLst>
        </xdr:cNvPr>
        <xdr:cNvSpPr>
          <a:spLocks noChangeShapeType="1"/>
        </xdr:cNvSpPr>
      </xdr:nvSpPr>
      <xdr:spPr bwMode="auto">
        <a:xfrm flipH="1">
          <a:off x="1292225" y="56851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329</xdr:row>
      <xdr:rowOff>114300</xdr:rowOff>
    </xdr:from>
    <xdr:to>
      <xdr:col>2</xdr:col>
      <xdr:colOff>19050</xdr:colOff>
      <xdr:row>329</xdr:row>
      <xdr:rowOff>114300</xdr:rowOff>
    </xdr:to>
    <xdr:sp macro="" textlink="">
      <xdr:nvSpPr>
        <xdr:cNvPr id="267" name="Line 8">
          <a:extLst>
            <a:ext uri="{FF2B5EF4-FFF2-40B4-BE49-F238E27FC236}">
              <a16:creationId xmlns:a16="http://schemas.microsoft.com/office/drawing/2014/main" id="{5E63203E-3525-4C5B-83EA-FF9282C01580}"/>
            </a:ext>
          </a:extLst>
        </xdr:cNvPr>
        <xdr:cNvSpPr>
          <a:spLocks noChangeShapeType="1"/>
        </xdr:cNvSpPr>
      </xdr:nvSpPr>
      <xdr:spPr bwMode="auto">
        <a:xfrm flipH="1">
          <a:off x="1292225" y="55429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358</xdr:row>
      <xdr:rowOff>114300</xdr:rowOff>
    </xdr:from>
    <xdr:to>
      <xdr:col>2</xdr:col>
      <xdr:colOff>0</xdr:colOff>
      <xdr:row>358</xdr:row>
      <xdr:rowOff>114300</xdr:rowOff>
    </xdr:to>
    <xdr:sp macro="" textlink="">
      <xdr:nvSpPr>
        <xdr:cNvPr id="268" name="Line 8">
          <a:extLst>
            <a:ext uri="{FF2B5EF4-FFF2-40B4-BE49-F238E27FC236}">
              <a16:creationId xmlns:a16="http://schemas.microsoft.com/office/drawing/2014/main" id="{BBA93993-9FF9-4668-AA16-952FA75C8145}"/>
            </a:ext>
          </a:extLst>
        </xdr:cNvPr>
        <xdr:cNvSpPr>
          <a:spLocks noChangeShapeType="1"/>
        </xdr:cNvSpPr>
      </xdr:nvSpPr>
      <xdr:spPr bwMode="auto">
        <a:xfrm flipH="1">
          <a:off x="1206500" y="60585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372</xdr:row>
      <xdr:rowOff>104775</xdr:rowOff>
    </xdr:from>
    <xdr:to>
      <xdr:col>2</xdr:col>
      <xdr:colOff>0</xdr:colOff>
      <xdr:row>372</xdr:row>
      <xdr:rowOff>104775</xdr:rowOff>
    </xdr:to>
    <xdr:sp macro="" textlink="">
      <xdr:nvSpPr>
        <xdr:cNvPr id="269" name="Line 8">
          <a:extLst>
            <a:ext uri="{FF2B5EF4-FFF2-40B4-BE49-F238E27FC236}">
              <a16:creationId xmlns:a16="http://schemas.microsoft.com/office/drawing/2014/main" id="{114E8942-7EBD-4A3A-A420-35D869A75AE8}"/>
            </a:ext>
          </a:extLst>
        </xdr:cNvPr>
        <xdr:cNvSpPr>
          <a:spLocks noChangeShapeType="1"/>
        </xdr:cNvSpPr>
      </xdr:nvSpPr>
      <xdr:spPr bwMode="auto">
        <a:xfrm flipH="1">
          <a:off x="1206500" y="63236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372</xdr:row>
      <xdr:rowOff>104775</xdr:rowOff>
    </xdr:from>
    <xdr:to>
      <xdr:col>2</xdr:col>
      <xdr:colOff>0</xdr:colOff>
      <xdr:row>372</xdr:row>
      <xdr:rowOff>104775</xdr:rowOff>
    </xdr:to>
    <xdr:sp macro="" textlink="">
      <xdr:nvSpPr>
        <xdr:cNvPr id="270" name="Line 8">
          <a:extLst>
            <a:ext uri="{FF2B5EF4-FFF2-40B4-BE49-F238E27FC236}">
              <a16:creationId xmlns:a16="http://schemas.microsoft.com/office/drawing/2014/main" id="{08C2E0A9-24D0-4AFB-AD1E-499C55FC1077}"/>
            </a:ext>
          </a:extLst>
        </xdr:cNvPr>
        <xdr:cNvSpPr>
          <a:spLocks noChangeShapeType="1"/>
        </xdr:cNvSpPr>
      </xdr:nvSpPr>
      <xdr:spPr bwMode="auto">
        <a:xfrm flipH="1">
          <a:off x="1206500" y="63236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396</xdr:row>
      <xdr:rowOff>114300</xdr:rowOff>
    </xdr:from>
    <xdr:to>
      <xdr:col>2</xdr:col>
      <xdr:colOff>19050</xdr:colOff>
      <xdr:row>396</xdr:row>
      <xdr:rowOff>114300</xdr:rowOff>
    </xdr:to>
    <xdr:sp macro="" textlink="">
      <xdr:nvSpPr>
        <xdr:cNvPr id="271" name="Line 8">
          <a:extLst>
            <a:ext uri="{FF2B5EF4-FFF2-40B4-BE49-F238E27FC236}">
              <a16:creationId xmlns:a16="http://schemas.microsoft.com/office/drawing/2014/main" id="{578F8485-265E-46F7-B4EA-279EF22476C9}"/>
            </a:ext>
          </a:extLst>
        </xdr:cNvPr>
        <xdr:cNvSpPr>
          <a:spLocks noChangeShapeType="1"/>
        </xdr:cNvSpPr>
      </xdr:nvSpPr>
      <xdr:spPr bwMode="auto">
        <a:xfrm flipH="1">
          <a:off x="1292225" y="67868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337</xdr:row>
      <xdr:rowOff>114300</xdr:rowOff>
    </xdr:from>
    <xdr:to>
      <xdr:col>2</xdr:col>
      <xdr:colOff>19050</xdr:colOff>
      <xdr:row>337</xdr:row>
      <xdr:rowOff>114300</xdr:rowOff>
    </xdr:to>
    <xdr:sp macro="" textlink="">
      <xdr:nvSpPr>
        <xdr:cNvPr id="272" name="Line 8">
          <a:extLst>
            <a:ext uri="{FF2B5EF4-FFF2-40B4-BE49-F238E27FC236}">
              <a16:creationId xmlns:a16="http://schemas.microsoft.com/office/drawing/2014/main" id="{1C735AB7-8996-4F58-97F7-D8FC58783DE6}"/>
            </a:ext>
          </a:extLst>
        </xdr:cNvPr>
        <xdr:cNvSpPr>
          <a:spLocks noChangeShapeType="1"/>
        </xdr:cNvSpPr>
      </xdr:nvSpPr>
      <xdr:spPr bwMode="auto">
        <a:xfrm flipH="1">
          <a:off x="1292225" y="56851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396</xdr:row>
      <xdr:rowOff>114300</xdr:rowOff>
    </xdr:from>
    <xdr:to>
      <xdr:col>2</xdr:col>
      <xdr:colOff>19050</xdr:colOff>
      <xdr:row>396</xdr:row>
      <xdr:rowOff>114300</xdr:rowOff>
    </xdr:to>
    <xdr:sp macro="" textlink="">
      <xdr:nvSpPr>
        <xdr:cNvPr id="273" name="Line 8">
          <a:extLst>
            <a:ext uri="{FF2B5EF4-FFF2-40B4-BE49-F238E27FC236}">
              <a16:creationId xmlns:a16="http://schemas.microsoft.com/office/drawing/2014/main" id="{376F127B-6A28-40CC-8B7F-67DFA50505EA}"/>
            </a:ext>
          </a:extLst>
        </xdr:cNvPr>
        <xdr:cNvSpPr>
          <a:spLocks noChangeShapeType="1"/>
        </xdr:cNvSpPr>
      </xdr:nvSpPr>
      <xdr:spPr bwMode="auto">
        <a:xfrm flipH="1">
          <a:off x="1292225" y="67868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337</xdr:row>
      <xdr:rowOff>114300</xdr:rowOff>
    </xdr:from>
    <xdr:to>
      <xdr:col>2</xdr:col>
      <xdr:colOff>19050</xdr:colOff>
      <xdr:row>337</xdr:row>
      <xdr:rowOff>114300</xdr:rowOff>
    </xdr:to>
    <xdr:sp macro="" textlink="">
      <xdr:nvSpPr>
        <xdr:cNvPr id="274" name="Line 8">
          <a:extLst>
            <a:ext uri="{FF2B5EF4-FFF2-40B4-BE49-F238E27FC236}">
              <a16:creationId xmlns:a16="http://schemas.microsoft.com/office/drawing/2014/main" id="{A04662BF-DE9F-44EC-8A79-DDC7700AD269}"/>
            </a:ext>
          </a:extLst>
        </xdr:cNvPr>
        <xdr:cNvSpPr>
          <a:spLocks noChangeShapeType="1"/>
        </xdr:cNvSpPr>
      </xdr:nvSpPr>
      <xdr:spPr bwMode="auto">
        <a:xfrm flipH="1">
          <a:off x="1292225" y="568515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329</xdr:row>
      <xdr:rowOff>114300</xdr:rowOff>
    </xdr:from>
    <xdr:to>
      <xdr:col>2</xdr:col>
      <xdr:colOff>19050</xdr:colOff>
      <xdr:row>329</xdr:row>
      <xdr:rowOff>114300</xdr:rowOff>
    </xdr:to>
    <xdr:sp macro="" textlink="">
      <xdr:nvSpPr>
        <xdr:cNvPr id="275" name="Line 8">
          <a:extLst>
            <a:ext uri="{FF2B5EF4-FFF2-40B4-BE49-F238E27FC236}">
              <a16:creationId xmlns:a16="http://schemas.microsoft.com/office/drawing/2014/main" id="{FE4EFBE7-8FCA-4938-8D53-B54B863CD64D}"/>
            </a:ext>
          </a:extLst>
        </xdr:cNvPr>
        <xdr:cNvSpPr>
          <a:spLocks noChangeShapeType="1"/>
        </xdr:cNvSpPr>
      </xdr:nvSpPr>
      <xdr:spPr bwMode="auto">
        <a:xfrm flipH="1">
          <a:off x="1292225" y="554291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358</xdr:row>
      <xdr:rowOff>114300</xdr:rowOff>
    </xdr:from>
    <xdr:to>
      <xdr:col>2</xdr:col>
      <xdr:colOff>0</xdr:colOff>
      <xdr:row>358</xdr:row>
      <xdr:rowOff>114300</xdr:rowOff>
    </xdr:to>
    <xdr:sp macro="" textlink="">
      <xdr:nvSpPr>
        <xdr:cNvPr id="276" name="Line 8">
          <a:extLst>
            <a:ext uri="{FF2B5EF4-FFF2-40B4-BE49-F238E27FC236}">
              <a16:creationId xmlns:a16="http://schemas.microsoft.com/office/drawing/2014/main" id="{89335097-114C-4919-A685-DB05A44DB5A3}"/>
            </a:ext>
          </a:extLst>
        </xdr:cNvPr>
        <xdr:cNvSpPr>
          <a:spLocks noChangeShapeType="1"/>
        </xdr:cNvSpPr>
      </xdr:nvSpPr>
      <xdr:spPr bwMode="auto">
        <a:xfrm flipH="1">
          <a:off x="1206500" y="605853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372</xdr:row>
      <xdr:rowOff>104775</xdr:rowOff>
    </xdr:from>
    <xdr:to>
      <xdr:col>2</xdr:col>
      <xdr:colOff>0</xdr:colOff>
      <xdr:row>372</xdr:row>
      <xdr:rowOff>104775</xdr:rowOff>
    </xdr:to>
    <xdr:sp macro="" textlink="">
      <xdr:nvSpPr>
        <xdr:cNvPr id="277" name="Line 8">
          <a:extLst>
            <a:ext uri="{FF2B5EF4-FFF2-40B4-BE49-F238E27FC236}">
              <a16:creationId xmlns:a16="http://schemas.microsoft.com/office/drawing/2014/main" id="{6CC21A78-F2BC-4EDE-8D1B-2539578AD415}"/>
            </a:ext>
          </a:extLst>
        </xdr:cNvPr>
        <xdr:cNvSpPr>
          <a:spLocks noChangeShapeType="1"/>
        </xdr:cNvSpPr>
      </xdr:nvSpPr>
      <xdr:spPr bwMode="auto">
        <a:xfrm flipH="1">
          <a:off x="1206500" y="6323647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303</xdr:row>
      <xdr:rowOff>114300</xdr:rowOff>
    </xdr:from>
    <xdr:to>
      <xdr:col>2</xdr:col>
      <xdr:colOff>19050</xdr:colOff>
      <xdr:row>303</xdr:row>
      <xdr:rowOff>114300</xdr:rowOff>
    </xdr:to>
    <xdr:sp macro="" textlink="">
      <xdr:nvSpPr>
        <xdr:cNvPr id="278" name="Line 8">
          <a:extLst>
            <a:ext uri="{FF2B5EF4-FFF2-40B4-BE49-F238E27FC236}">
              <a16:creationId xmlns:a16="http://schemas.microsoft.com/office/drawing/2014/main" id="{574A332D-42B2-471D-8DFB-6E03422E2C56}"/>
            </a:ext>
          </a:extLst>
        </xdr:cNvPr>
        <xdr:cNvSpPr>
          <a:spLocks noChangeShapeType="1"/>
        </xdr:cNvSpPr>
      </xdr:nvSpPr>
      <xdr:spPr bwMode="auto">
        <a:xfrm flipH="1">
          <a:off x="1292225" y="50952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303</xdr:row>
      <xdr:rowOff>114300</xdr:rowOff>
    </xdr:from>
    <xdr:to>
      <xdr:col>2</xdr:col>
      <xdr:colOff>19050</xdr:colOff>
      <xdr:row>303</xdr:row>
      <xdr:rowOff>114300</xdr:rowOff>
    </xdr:to>
    <xdr:sp macro="" textlink="">
      <xdr:nvSpPr>
        <xdr:cNvPr id="279" name="Line 8">
          <a:extLst>
            <a:ext uri="{FF2B5EF4-FFF2-40B4-BE49-F238E27FC236}">
              <a16:creationId xmlns:a16="http://schemas.microsoft.com/office/drawing/2014/main" id="{5914565B-C202-4ECC-ACDE-719A51F03D50}"/>
            </a:ext>
          </a:extLst>
        </xdr:cNvPr>
        <xdr:cNvSpPr>
          <a:spLocks noChangeShapeType="1"/>
        </xdr:cNvSpPr>
      </xdr:nvSpPr>
      <xdr:spPr bwMode="auto">
        <a:xfrm flipH="1">
          <a:off x="1292225" y="50952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114300</xdr:rowOff>
    </xdr:from>
    <xdr:to>
      <xdr:col>2</xdr:col>
      <xdr:colOff>0</xdr:colOff>
      <xdr:row>290</xdr:row>
      <xdr:rowOff>114300</xdr:rowOff>
    </xdr:to>
    <xdr:sp macro="" textlink="">
      <xdr:nvSpPr>
        <xdr:cNvPr id="280" name="Line 8">
          <a:extLst>
            <a:ext uri="{FF2B5EF4-FFF2-40B4-BE49-F238E27FC236}">
              <a16:creationId xmlns:a16="http://schemas.microsoft.com/office/drawing/2014/main" id="{DA62B461-5FF1-46F3-9214-D6C1380C882C}"/>
            </a:ext>
          </a:extLst>
        </xdr:cNvPr>
        <xdr:cNvSpPr>
          <a:spLocks noChangeShapeType="1"/>
        </xdr:cNvSpPr>
      </xdr:nvSpPr>
      <xdr:spPr bwMode="auto">
        <a:xfrm flipH="1">
          <a:off x="1206500" y="48685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303</xdr:row>
      <xdr:rowOff>114300</xdr:rowOff>
    </xdr:from>
    <xdr:to>
      <xdr:col>2</xdr:col>
      <xdr:colOff>19050</xdr:colOff>
      <xdr:row>303</xdr:row>
      <xdr:rowOff>114300</xdr:rowOff>
    </xdr:to>
    <xdr:sp macro="" textlink="">
      <xdr:nvSpPr>
        <xdr:cNvPr id="281" name="Line 8">
          <a:extLst>
            <a:ext uri="{FF2B5EF4-FFF2-40B4-BE49-F238E27FC236}">
              <a16:creationId xmlns:a16="http://schemas.microsoft.com/office/drawing/2014/main" id="{981CED9B-56B5-4015-A672-83775B525DB4}"/>
            </a:ext>
          </a:extLst>
        </xdr:cNvPr>
        <xdr:cNvSpPr>
          <a:spLocks noChangeShapeType="1"/>
        </xdr:cNvSpPr>
      </xdr:nvSpPr>
      <xdr:spPr bwMode="auto">
        <a:xfrm flipH="1">
          <a:off x="1292225" y="50952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85725</xdr:colOff>
      <xdr:row>303</xdr:row>
      <xdr:rowOff>114300</xdr:rowOff>
    </xdr:from>
    <xdr:to>
      <xdr:col>2</xdr:col>
      <xdr:colOff>19050</xdr:colOff>
      <xdr:row>303</xdr:row>
      <xdr:rowOff>114300</xdr:rowOff>
    </xdr:to>
    <xdr:sp macro="" textlink="">
      <xdr:nvSpPr>
        <xdr:cNvPr id="282" name="Line 8">
          <a:extLst>
            <a:ext uri="{FF2B5EF4-FFF2-40B4-BE49-F238E27FC236}">
              <a16:creationId xmlns:a16="http://schemas.microsoft.com/office/drawing/2014/main" id="{C426CD4F-A721-4207-BE1E-051A59FBD94D}"/>
            </a:ext>
          </a:extLst>
        </xdr:cNvPr>
        <xdr:cNvSpPr>
          <a:spLocks noChangeShapeType="1"/>
        </xdr:cNvSpPr>
      </xdr:nvSpPr>
      <xdr:spPr bwMode="auto">
        <a:xfrm flipH="1">
          <a:off x="1292225" y="50952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290</xdr:row>
      <xdr:rowOff>114300</xdr:rowOff>
    </xdr:from>
    <xdr:to>
      <xdr:col>2</xdr:col>
      <xdr:colOff>0</xdr:colOff>
      <xdr:row>290</xdr:row>
      <xdr:rowOff>114300</xdr:rowOff>
    </xdr:to>
    <xdr:sp macro="" textlink="">
      <xdr:nvSpPr>
        <xdr:cNvPr id="283" name="Line 8">
          <a:extLst>
            <a:ext uri="{FF2B5EF4-FFF2-40B4-BE49-F238E27FC236}">
              <a16:creationId xmlns:a16="http://schemas.microsoft.com/office/drawing/2014/main" id="{E1C2C035-908E-4B61-A2B3-F3023173A76F}"/>
            </a:ext>
          </a:extLst>
        </xdr:cNvPr>
        <xdr:cNvSpPr>
          <a:spLocks noChangeShapeType="1"/>
        </xdr:cNvSpPr>
      </xdr:nvSpPr>
      <xdr:spPr bwMode="auto">
        <a:xfrm flipH="1">
          <a:off x="1206500" y="48685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521</xdr:row>
      <xdr:rowOff>104775</xdr:rowOff>
    </xdr:from>
    <xdr:to>
      <xdr:col>2</xdr:col>
      <xdr:colOff>66675</xdr:colOff>
      <xdr:row>521</xdr:row>
      <xdr:rowOff>104775</xdr:rowOff>
    </xdr:to>
    <xdr:sp macro="" textlink="">
      <xdr:nvSpPr>
        <xdr:cNvPr id="284" name="Line 8">
          <a:extLst>
            <a:ext uri="{FF2B5EF4-FFF2-40B4-BE49-F238E27FC236}">
              <a16:creationId xmlns:a16="http://schemas.microsoft.com/office/drawing/2014/main" id="{EEDBA3C4-1072-4F21-9465-81EB44FD3C35}"/>
            </a:ext>
          </a:extLst>
        </xdr:cNvPr>
        <xdr:cNvSpPr>
          <a:spLocks noChangeShapeType="1"/>
        </xdr:cNvSpPr>
      </xdr:nvSpPr>
      <xdr:spPr bwMode="auto">
        <a:xfrm flipH="1">
          <a:off x="1273175" y="89290525"/>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416</xdr:row>
      <xdr:rowOff>114300</xdr:rowOff>
    </xdr:from>
    <xdr:to>
      <xdr:col>2</xdr:col>
      <xdr:colOff>66675</xdr:colOff>
      <xdr:row>416</xdr:row>
      <xdr:rowOff>114300</xdr:rowOff>
    </xdr:to>
    <xdr:sp macro="" textlink="">
      <xdr:nvSpPr>
        <xdr:cNvPr id="285" name="Line 8">
          <a:extLst>
            <a:ext uri="{FF2B5EF4-FFF2-40B4-BE49-F238E27FC236}">
              <a16:creationId xmlns:a16="http://schemas.microsoft.com/office/drawing/2014/main" id="{90192B3C-3F4A-4486-8899-9F44DBC2B945}"/>
            </a:ext>
          </a:extLst>
        </xdr:cNvPr>
        <xdr:cNvSpPr>
          <a:spLocks noChangeShapeType="1"/>
        </xdr:cNvSpPr>
      </xdr:nvSpPr>
      <xdr:spPr bwMode="auto">
        <a:xfrm flipH="1">
          <a:off x="1273175" y="712978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554</xdr:row>
      <xdr:rowOff>0</xdr:rowOff>
    </xdr:from>
    <xdr:to>
      <xdr:col>2</xdr:col>
      <xdr:colOff>66675</xdr:colOff>
      <xdr:row>554</xdr:row>
      <xdr:rowOff>0</xdr:rowOff>
    </xdr:to>
    <xdr:sp macro="" textlink="">
      <xdr:nvSpPr>
        <xdr:cNvPr id="286" name="Line 8">
          <a:extLst>
            <a:ext uri="{FF2B5EF4-FFF2-40B4-BE49-F238E27FC236}">
              <a16:creationId xmlns:a16="http://schemas.microsoft.com/office/drawing/2014/main" id="{8A1BBEEC-C6E1-4154-9B7F-C7DFC4E0F5E7}"/>
            </a:ext>
          </a:extLst>
        </xdr:cNvPr>
        <xdr:cNvSpPr>
          <a:spLocks noChangeShapeType="1"/>
        </xdr:cNvSpPr>
      </xdr:nvSpPr>
      <xdr:spPr bwMode="auto">
        <a:xfrm flipH="1">
          <a:off x="1273175" y="94843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408</xdr:row>
      <xdr:rowOff>114300</xdr:rowOff>
    </xdr:from>
    <xdr:to>
      <xdr:col>2</xdr:col>
      <xdr:colOff>66675</xdr:colOff>
      <xdr:row>408</xdr:row>
      <xdr:rowOff>114300</xdr:rowOff>
    </xdr:to>
    <xdr:sp macro="" textlink="">
      <xdr:nvSpPr>
        <xdr:cNvPr id="287" name="Line 8">
          <a:extLst>
            <a:ext uri="{FF2B5EF4-FFF2-40B4-BE49-F238E27FC236}">
              <a16:creationId xmlns:a16="http://schemas.microsoft.com/office/drawing/2014/main" id="{045C4A32-13A2-4ECE-96D5-BAFC641AA97C}"/>
            </a:ext>
          </a:extLst>
        </xdr:cNvPr>
        <xdr:cNvSpPr>
          <a:spLocks noChangeShapeType="1"/>
        </xdr:cNvSpPr>
      </xdr:nvSpPr>
      <xdr:spPr bwMode="auto">
        <a:xfrm flipH="1">
          <a:off x="1273175" y="69926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436</xdr:row>
      <xdr:rowOff>95250</xdr:rowOff>
    </xdr:from>
    <xdr:to>
      <xdr:col>2</xdr:col>
      <xdr:colOff>38100</xdr:colOff>
      <xdr:row>436</xdr:row>
      <xdr:rowOff>104775</xdr:rowOff>
    </xdr:to>
    <xdr:sp macro="" textlink="">
      <xdr:nvSpPr>
        <xdr:cNvPr id="288" name="Line 7">
          <a:extLst>
            <a:ext uri="{FF2B5EF4-FFF2-40B4-BE49-F238E27FC236}">
              <a16:creationId xmlns:a16="http://schemas.microsoft.com/office/drawing/2014/main" id="{E0556CEC-ECD3-485D-BE54-397DCD08BC12}"/>
            </a:ext>
          </a:extLst>
        </xdr:cNvPr>
        <xdr:cNvSpPr>
          <a:spLocks noChangeShapeType="1"/>
        </xdr:cNvSpPr>
      </xdr:nvSpPr>
      <xdr:spPr bwMode="auto">
        <a:xfrm flipH="1" flipV="1">
          <a:off x="1206500" y="747077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437</xdr:row>
      <xdr:rowOff>114300</xdr:rowOff>
    </xdr:from>
    <xdr:to>
      <xdr:col>2</xdr:col>
      <xdr:colOff>0</xdr:colOff>
      <xdr:row>437</xdr:row>
      <xdr:rowOff>114300</xdr:rowOff>
    </xdr:to>
    <xdr:sp macro="" textlink="">
      <xdr:nvSpPr>
        <xdr:cNvPr id="289" name="Line 8">
          <a:extLst>
            <a:ext uri="{FF2B5EF4-FFF2-40B4-BE49-F238E27FC236}">
              <a16:creationId xmlns:a16="http://schemas.microsoft.com/office/drawing/2014/main" id="{799D1EFE-5AD8-4B61-ACAD-0F6310B3FB65}"/>
            </a:ext>
          </a:extLst>
        </xdr:cNvPr>
        <xdr:cNvSpPr>
          <a:spLocks noChangeShapeType="1"/>
        </xdr:cNvSpPr>
      </xdr:nvSpPr>
      <xdr:spPr bwMode="auto">
        <a:xfrm flipH="1">
          <a:off x="1206500" y="74898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192</xdr:row>
      <xdr:rowOff>114300</xdr:rowOff>
    </xdr:from>
    <xdr:to>
      <xdr:col>2</xdr:col>
      <xdr:colOff>66675</xdr:colOff>
      <xdr:row>192</xdr:row>
      <xdr:rowOff>114300</xdr:rowOff>
    </xdr:to>
    <xdr:sp macro="" textlink="">
      <xdr:nvSpPr>
        <xdr:cNvPr id="290" name="Line 8">
          <a:extLst>
            <a:ext uri="{FF2B5EF4-FFF2-40B4-BE49-F238E27FC236}">
              <a16:creationId xmlns:a16="http://schemas.microsoft.com/office/drawing/2014/main" id="{F6336099-1E30-46CD-88D2-1D87798BA121}"/>
            </a:ext>
          </a:extLst>
        </xdr:cNvPr>
        <xdr:cNvSpPr>
          <a:spLocks noChangeShapeType="1"/>
        </xdr:cNvSpPr>
      </xdr:nvSpPr>
      <xdr:spPr bwMode="auto">
        <a:xfrm flipH="1">
          <a:off x="1273175" y="32283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554</xdr:row>
      <xdr:rowOff>0</xdr:rowOff>
    </xdr:from>
    <xdr:to>
      <xdr:col>2</xdr:col>
      <xdr:colOff>66675</xdr:colOff>
      <xdr:row>554</xdr:row>
      <xdr:rowOff>0</xdr:rowOff>
    </xdr:to>
    <xdr:sp macro="" textlink="">
      <xdr:nvSpPr>
        <xdr:cNvPr id="291" name="Line 8">
          <a:extLst>
            <a:ext uri="{FF2B5EF4-FFF2-40B4-BE49-F238E27FC236}">
              <a16:creationId xmlns:a16="http://schemas.microsoft.com/office/drawing/2014/main" id="{E4E6247B-7C66-4AA1-B6AC-313BCA143326}"/>
            </a:ext>
          </a:extLst>
        </xdr:cNvPr>
        <xdr:cNvSpPr>
          <a:spLocks noChangeShapeType="1"/>
        </xdr:cNvSpPr>
      </xdr:nvSpPr>
      <xdr:spPr bwMode="auto">
        <a:xfrm flipH="1">
          <a:off x="1273175" y="948436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408</xdr:row>
      <xdr:rowOff>114300</xdr:rowOff>
    </xdr:from>
    <xdr:to>
      <xdr:col>2</xdr:col>
      <xdr:colOff>66675</xdr:colOff>
      <xdr:row>408</xdr:row>
      <xdr:rowOff>114300</xdr:rowOff>
    </xdr:to>
    <xdr:sp macro="" textlink="">
      <xdr:nvSpPr>
        <xdr:cNvPr id="292" name="Line 8">
          <a:extLst>
            <a:ext uri="{FF2B5EF4-FFF2-40B4-BE49-F238E27FC236}">
              <a16:creationId xmlns:a16="http://schemas.microsoft.com/office/drawing/2014/main" id="{D6081C39-4F92-45BB-AA44-72F1E799103F}"/>
            </a:ext>
          </a:extLst>
        </xdr:cNvPr>
        <xdr:cNvSpPr>
          <a:spLocks noChangeShapeType="1"/>
        </xdr:cNvSpPr>
      </xdr:nvSpPr>
      <xdr:spPr bwMode="auto">
        <a:xfrm flipH="1">
          <a:off x="1273175" y="699262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436</xdr:row>
      <xdr:rowOff>95250</xdr:rowOff>
    </xdr:from>
    <xdr:to>
      <xdr:col>2</xdr:col>
      <xdr:colOff>38100</xdr:colOff>
      <xdr:row>436</xdr:row>
      <xdr:rowOff>104775</xdr:rowOff>
    </xdr:to>
    <xdr:sp macro="" textlink="">
      <xdr:nvSpPr>
        <xdr:cNvPr id="293" name="Line 7">
          <a:extLst>
            <a:ext uri="{FF2B5EF4-FFF2-40B4-BE49-F238E27FC236}">
              <a16:creationId xmlns:a16="http://schemas.microsoft.com/office/drawing/2014/main" id="{0B2FFEA6-BD2D-45A3-B4E6-B53626D80532}"/>
            </a:ext>
          </a:extLst>
        </xdr:cNvPr>
        <xdr:cNvSpPr>
          <a:spLocks noChangeShapeType="1"/>
        </xdr:cNvSpPr>
      </xdr:nvSpPr>
      <xdr:spPr bwMode="auto">
        <a:xfrm flipH="1" flipV="1">
          <a:off x="1206500" y="74707750"/>
          <a:ext cx="381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437</xdr:row>
      <xdr:rowOff>114300</xdr:rowOff>
    </xdr:from>
    <xdr:to>
      <xdr:col>2</xdr:col>
      <xdr:colOff>0</xdr:colOff>
      <xdr:row>437</xdr:row>
      <xdr:rowOff>114300</xdr:rowOff>
    </xdr:to>
    <xdr:sp macro="" textlink="">
      <xdr:nvSpPr>
        <xdr:cNvPr id="294" name="Line 8">
          <a:extLst>
            <a:ext uri="{FF2B5EF4-FFF2-40B4-BE49-F238E27FC236}">
              <a16:creationId xmlns:a16="http://schemas.microsoft.com/office/drawing/2014/main" id="{E50E87C9-08D3-46AB-9CE8-791D7458608C}"/>
            </a:ext>
          </a:extLst>
        </xdr:cNvPr>
        <xdr:cNvSpPr>
          <a:spLocks noChangeShapeType="1"/>
        </xdr:cNvSpPr>
      </xdr:nvSpPr>
      <xdr:spPr bwMode="auto">
        <a:xfrm flipH="1">
          <a:off x="1206500" y="748982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192</xdr:row>
      <xdr:rowOff>114300</xdr:rowOff>
    </xdr:from>
    <xdr:to>
      <xdr:col>2</xdr:col>
      <xdr:colOff>66675</xdr:colOff>
      <xdr:row>192</xdr:row>
      <xdr:rowOff>114300</xdr:rowOff>
    </xdr:to>
    <xdr:sp macro="" textlink="">
      <xdr:nvSpPr>
        <xdr:cNvPr id="295" name="Line 8">
          <a:extLst>
            <a:ext uri="{FF2B5EF4-FFF2-40B4-BE49-F238E27FC236}">
              <a16:creationId xmlns:a16="http://schemas.microsoft.com/office/drawing/2014/main" id="{D32BC100-C802-4F2C-875A-22E4B7BC5308}"/>
            </a:ext>
          </a:extLst>
        </xdr:cNvPr>
        <xdr:cNvSpPr>
          <a:spLocks noChangeShapeType="1"/>
        </xdr:cNvSpPr>
      </xdr:nvSpPr>
      <xdr:spPr bwMode="auto">
        <a:xfrm flipH="1">
          <a:off x="1273175" y="322834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kyun-chosu0808@outlook.jp" TargetMode="External"/><Relationship Id="rId7" Type="http://schemas.openxmlformats.org/officeDocument/2006/relationships/drawing" Target="../drawings/drawing2.xml"/><Relationship Id="rId2" Type="http://schemas.openxmlformats.org/officeDocument/2006/relationships/hyperlink" Target="mailto:kawanami0930@yahoo.co.jp" TargetMode="External"/><Relationship Id="rId1" Type="http://schemas.openxmlformats.org/officeDocument/2006/relationships/hyperlink" Target="mailto:yuhei.yamauchi@murata.com" TargetMode="External"/><Relationship Id="rId6" Type="http://schemas.openxmlformats.org/officeDocument/2006/relationships/printerSettings" Target="../printerSettings/printerSettings5.bin"/><Relationship Id="rId5" Type="http://schemas.openxmlformats.org/officeDocument/2006/relationships/hyperlink" Target="mailto:ptkq67180@yahoo.co.jp" TargetMode="External"/><Relationship Id="rId4" Type="http://schemas.openxmlformats.org/officeDocument/2006/relationships/hyperlink" Target="mailto:ushi.nosuke3.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10185-B96A-4936-ADDB-D102A773D679}">
  <sheetPr>
    <tabColor rgb="FF0099FF"/>
  </sheetPr>
  <dimension ref="A23:H99"/>
  <sheetViews>
    <sheetView tabSelected="1" workbookViewId="0">
      <selection activeCell="K9" sqref="K9"/>
    </sheetView>
  </sheetViews>
  <sheetFormatPr defaultColWidth="9" defaultRowHeight="13.5"/>
  <cols>
    <col min="1" max="16384" width="9" style="283"/>
  </cols>
  <sheetData>
    <row r="23" spans="1:8">
      <c r="A23" s="303" t="s">
        <v>1344</v>
      </c>
      <c r="B23" s="303"/>
      <c r="C23" s="303"/>
      <c r="D23" s="303"/>
      <c r="E23" s="303"/>
      <c r="F23" s="303"/>
      <c r="G23" s="303"/>
      <c r="H23" s="303"/>
    </row>
    <row r="24" spans="1:8">
      <c r="A24" s="303"/>
      <c r="B24" s="303"/>
      <c r="C24" s="303"/>
      <c r="D24" s="303"/>
      <c r="E24" s="303"/>
      <c r="F24" s="303"/>
      <c r="G24" s="303"/>
      <c r="H24" s="303"/>
    </row>
    <row r="48" spans="1:7">
      <c r="A48" s="304" t="s">
        <v>1345</v>
      </c>
      <c r="B48" s="304"/>
      <c r="C48" s="304"/>
      <c r="D48" s="304"/>
      <c r="E48" s="304"/>
      <c r="F48" s="304"/>
      <c r="G48" s="304"/>
    </row>
    <row r="49" spans="1:7">
      <c r="A49" s="304"/>
      <c r="B49" s="304"/>
      <c r="C49" s="304"/>
      <c r="D49" s="304"/>
      <c r="E49" s="304"/>
      <c r="F49" s="304"/>
      <c r="G49" s="304"/>
    </row>
    <row r="73" spans="1:7">
      <c r="A73" s="304" t="s">
        <v>1346</v>
      </c>
      <c r="B73" s="304"/>
      <c r="C73" s="304"/>
      <c r="D73" s="304"/>
      <c r="E73" s="304"/>
      <c r="F73" s="304"/>
      <c r="G73" s="304"/>
    </row>
    <row r="74" spans="1:7">
      <c r="A74" s="304"/>
      <c r="B74" s="304"/>
      <c r="C74" s="304"/>
      <c r="D74" s="304"/>
      <c r="E74" s="304"/>
      <c r="F74" s="304"/>
      <c r="G74" s="304"/>
    </row>
    <row r="98" spans="1:7">
      <c r="A98" s="304" t="s">
        <v>1347</v>
      </c>
      <c r="B98" s="304"/>
      <c r="C98" s="304"/>
      <c r="D98" s="304"/>
      <c r="E98" s="304"/>
      <c r="F98" s="304"/>
      <c r="G98" s="304"/>
    </row>
    <row r="99" spans="1:7">
      <c r="A99" s="304"/>
      <c r="B99" s="304"/>
      <c r="C99" s="304"/>
      <c r="D99" s="304"/>
      <c r="E99" s="304"/>
      <c r="F99" s="304"/>
      <c r="G99" s="304"/>
    </row>
  </sheetData>
  <mergeCells count="4">
    <mergeCell ref="A23:H24"/>
    <mergeCell ref="A48:G49"/>
    <mergeCell ref="A73:G74"/>
    <mergeCell ref="A98:G99"/>
  </mergeCells>
  <phoneticPr fontId="29"/>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N150"/>
  <sheetViews>
    <sheetView zoomScaleNormal="100" workbookViewId="0">
      <selection activeCell="B91" sqref="B91:E92"/>
    </sheetView>
  </sheetViews>
  <sheetFormatPr defaultRowHeight="9" customHeight="1"/>
  <cols>
    <col min="1" max="1" width="6.75" customWidth="1"/>
    <col min="3" max="3" width="10.25" customWidth="1"/>
    <col min="4" max="4" width="5.625" customWidth="1"/>
    <col min="5" max="5" width="7.875" customWidth="1"/>
    <col min="6" max="6" width="5.625" customWidth="1"/>
    <col min="7" max="7" width="7.875" customWidth="1"/>
    <col min="8" max="8" width="3.75" customWidth="1"/>
    <col min="9" max="9" width="10.875" customWidth="1"/>
    <col min="10" max="10" width="5.625" customWidth="1"/>
    <col min="11" max="11" width="7.875" customWidth="1"/>
    <col min="12" max="13" width="10.75" customWidth="1"/>
    <col min="260" max="260" width="5.625" customWidth="1"/>
    <col min="261" max="261" width="7.875" customWidth="1"/>
    <col min="262" max="262" width="5.625" customWidth="1"/>
    <col min="263" max="263" width="7.875" customWidth="1"/>
    <col min="264" max="264" width="5.625" customWidth="1"/>
    <col min="265" max="265" width="7.875" customWidth="1"/>
    <col min="266" max="266" width="5.625" customWidth="1"/>
    <col min="267" max="267" width="7.875" customWidth="1"/>
    <col min="268" max="269" width="10.75" customWidth="1"/>
    <col min="516" max="516" width="5.625" customWidth="1"/>
    <col min="517" max="517" width="7.875" customWidth="1"/>
    <col min="518" max="518" width="5.625" customWidth="1"/>
    <col min="519" max="519" width="7.875" customWidth="1"/>
    <col min="520" max="520" width="5.625" customWidth="1"/>
    <col min="521" max="521" width="7.875" customWidth="1"/>
    <col min="522" max="522" width="5.625" customWidth="1"/>
    <col min="523" max="523" width="7.875" customWidth="1"/>
    <col min="524" max="525" width="10.75" customWidth="1"/>
    <col min="772" max="772" width="5.625" customWidth="1"/>
    <col min="773" max="773" width="7.875" customWidth="1"/>
    <col min="774" max="774" width="5.625" customWidth="1"/>
    <col min="775" max="775" width="7.875" customWidth="1"/>
    <col min="776" max="776" width="5.625" customWidth="1"/>
    <col min="777" max="777" width="7.875" customWidth="1"/>
    <col min="778" max="778" width="5.625" customWidth="1"/>
    <col min="779" max="779" width="7.875" customWidth="1"/>
    <col min="780" max="781" width="10.75" customWidth="1"/>
    <col min="1028" max="1028" width="5.625" customWidth="1"/>
    <col min="1029" max="1029" width="7.875" customWidth="1"/>
    <col min="1030" max="1030" width="5.625" customWidth="1"/>
    <col min="1031" max="1031" width="7.875" customWidth="1"/>
    <col min="1032" max="1032" width="5.625" customWidth="1"/>
    <col min="1033" max="1033" width="7.875" customWidth="1"/>
    <col min="1034" max="1034" width="5.625" customWidth="1"/>
    <col min="1035" max="1035" width="7.875" customWidth="1"/>
    <col min="1036" max="1037" width="10.75" customWidth="1"/>
    <col min="1284" max="1284" width="5.625" customWidth="1"/>
    <col min="1285" max="1285" width="7.875" customWidth="1"/>
    <col min="1286" max="1286" width="5.625" customWidth="1"/>
    <col min="1287" max="1287" width="7.875" customWidth="1"/>
    <col min="1288" max="1288" width="5.625" customWidth="1"/>
    <col min="1289" max="1289" width="7.875" customWidth="1"/>
    <col min="1290" max="1290" width="5.625" customWidth="1"/>
    <col min="1291" max="1291" width="7.875" customWidth="1"/>
    <col min="1292" max="1293" width="10.75" customWidth="1"/>
    <col min="1540" max="1540" width="5.625" customWidth="1"/>
    <col min="1541" max="1541" width="7.875" customWidth="1"/>
    <col min="1542" max="1542" width="5.625" customWidth="1"/>
    <col min="1543" max="1543" width="7.875" customWidth="1"/>
    <col min="1544" max="1544" width="5.625" customWidth="1"/>
    <col min="1545" max="1545" width="7.875" customWidth="1"/>
    <col min="1546" max="1546" width="5.625" customWidth="1"/>
    <col min="1547" max="1547" width="7.875" customWidth="1"/>
    <col min="1548" max="1549" width="10.75" customWidth="1"/>
    <col min="1796" max="1796" width="5.625" customWidth="1"/>
    <col min="1797" max="1797" width="7.875" customWidth="1"/>
    <col min="1798" max="1798" width="5.625" customWidth="1"/>
    <col min="1799" max="1799" width="7.875" customWidth="1"/>
    <col min="1800" max="1800" width="5.625" customWidth="1"/>
    <col min="1801" max="1801" width="7.875" customWidth="1"/>
    <col min="1802" max="1802" width="5.625" customWidth="1"/>
    <col min="1803" max="1803" width="7.875" customWidth="1"/>
    <col min="1804" max="1805" width="10.75" customWidth="1"/>
    <col min="2052" max="2052" width="5.625" customWidth="1"/>
    <col min="2053" max="2053" width="7.875" customWidth="1"/>
    <col min="2054" max="2054" width="5.625" customWidth="1"/>
    <col min="2055" max="2055" width="7.875" customWidth="1"/>
    <col min="2056" max="2056" width="5.625" customWidth="1"/>
    <col min="2057" max="2057" width="7.875" customWidth="1"/>
    <col min="2058" max="2058" width="5.625" customWidth="1"/>
    <col min="2059" max="2059" width="7.875" customWidth="1"/>
    <col min="2060" max="2061" width="10.75" customWidth="1"/>
    <col min="2308" max="2308" width="5.625" customWidth="1"/>
    <col min="2309" max="2309" width="7.875" customWidth="1"/>
    <col min="2310" max="2310" width="5.625" customWidth="1"/>
    <col min="2311" max="2311" width="7.875" customWidth="1"/>
    <col min="2312" max="2312" width="5.625" customWidth="1"/>
    <col min="2313" max="2313" width="7.875" customWidth="1"/>
    <col min="2314" max="2314" width="5.625" customWidth="1"/>
    <col min="2315" max="2315" width="7.875" customWidth="1"/>
    <col min="2316" max="2317" width="10.75" customWidth="1"/>
    <col min="2564" max="2564" width="5.625" customWidth="1"/>
    <col min="2565" max="2565" width="7.875" customWidth="1"/>
    <col min="2566" max="2566" width="5.625" customWidth="1"/>
    <col min="2567" max="2567" width="7.875" customWidth="1"/>
    <col min="2568" max="2568" width="5.625" customWidth="1"/>
    <col min="2569" max="2569" width="7.875" customWidth="1"/>
    <col min="2570" max="2570" width="5.625" customWidth="1"/>
    <col min="2571" max="2571" width="7.875" customWidth="1"/>
    <col min="2572" max="2573" width="10.75" customWidth="1"/>
    <col min="2820" max="2820" width="5.625" customWidth="1"/>
    <col min="2821" max="2821" width="7.875" customWidth="1"/>
    <col min="2822" max="2822" width="5.625" customWidth="1"/>
    <col min="2823" max="2823" width="7.875" customWidth="1"/>
    <col min="2824" max="2824" width="5.625" customWidth="1"/>
    <col min="2825" max="2825" width="7.875" customWidth="1"/>
    <col min="2826" max="2826" width="5.625" customWidth="1"/>
    <col min="2827" max="2827" width="7.875" customWidth="1"/>
    <col min="2828" max="2829" width="10.75" customWidth="1"/>
    <col min="3076" max="3076" width="5.625" customWidth="1"/>
    <col min="3077" max="3077" width="7.875" customWidth="1"/>
    <col min="3078" max="3078" width="5.625" customWidth="1"/>
    <col min="3079" max="3079" width="7.875" customWidth="1"/>
    <col min="3080" max="3080" width="5.625" customWidth="1"/>
    <col min="3081" max="3081" width="7.875" customWidth="1"/>
    <col min="3082" max="3082" width="5.625" customWidth="1"/>
    <col min="3083" max="3083" width="7.875" customWidth="1"/>
    <col min="3084" max="3085" width="10.75" customWidth="1"/>
    <col min="3332" max="3332" width="5.625" customWidth="1"/>
    <col min="3333" max="3333" width="7.875" customWidth="1"/>
    <col min="3334" max="3334" width="5.625" customWidth="1"/>
    <col min="3335" max="3335" width="7.875" customWidth="1"/>
    <col min="3336" max="3336" width="5.625" customWidth="1"/>
    <col min="3337" max="3337" width="7.875" customWidth="1"/>
    <col min="3338" max="3338" width="5.625" customWidth="1"/>
    <col min="3339" max="3339" width="7.875" customWidth="1"/>
    <col min="3340" max="3341" width="10.75" customWidth="1"/>
    <col min="3588" max="3588" width="5.625" customWidth="1"/>
    <col min="3589" max="3589" width="7.875" customWidth="1"/>
    <col min="3590" max="3590" width="5.625" customWidth="1"/>
    <col min="3591" max="3591" width="7.875" customWidth="1"/>
    <col min="3592" max="3592" width="5.625" customWidth="1"/>
    <col min="3593" max="3593" width="7.875" customWidth="1"/>
    <col min="3594" max="3594" width="5.625" customWidth="1"/>
    <col min="3595" max="3595" width="7.875" customWidth="1"/>
    <col min="3596" max="3597" width="10.75" customWidth="1"/>
    <col min="3844" max="3844" width="5.625" customWidth="1"/>
    <col min="3845" max="3845" width="7.875" customWidth="1"/>
    <col min="3846" max="3846" width="5.625" customWidth="1"/>
    <col min="3847" max="3847" width="7.875" customWidth="1"/>
    <col min="3848" max="3848" width="5.625" customWidth="1"/>
    <col min="3849" max="3849" width="7.875" customWidth="1"/>
    <col min="3850" max="3850" width="5.625" customWidth="1"/>
    <col min="3851" max="3851" width="7.875" customWidth="1"/>
    <col min="3852" max="3853" width="10.75" customWidth="1"/>
    <col min="4100" max="4100" width="5.625" customWidth="1"/>
    <col min="4101" max="4101" width="7.875" customWidth="1"/>
    <col min="4102" max="4102" width="5.625" customWidth="1"/>
    <col min="4103" max="4103" width="7.875" customWidth="1"/>
    <col min="4104" max="4104" width="5.625" customWidth="1"/>
    <col min="4105" max="4105" width="7.875" customWidth="1"/>
    <col min="4106" max="4106" width="5.625" customWidth="1"/>
    <col min="4107" max="4107" width="7.875" customWidth="1"/>
    <col min="4108" max="4109" width="10.75" customWidth="1"/>
    <col min="4356" max="4356" width="5.625" customWidth="1"/>
    <col min="4357" max="4357" width="7.875" customWidth="1"/>
    <col min="4358" max="4358" width="5.625" customWidth="1"/>
    <col min="4359" max="4359" width="7.875" customWidth="1"/>
    <col min="4360" max="4360" width="5.625" customWidth="1"/>
    <col min="4361" max="4361" width="7.875" customWidth="1"/>
    <col min="4362" max="4362" width="5.625" customWidth="1"/>
    <col min="4363" max="4363" width="7.875" customWidth="1"/>
    <col min="4364" max="4365" width="10.75" customWidth="1"/>
    <col min="4612" max="4612" width="5.625" customWidth="1"/>
    <col min="4613" max="4613" width="7.875" customWidth="1"/>
    <col min="4614" max="4614" width="5.625" customWidth="1"/>
    <col min="4615" max="4615" width="7.875" customWidth="1"/>
    <col min="4616" max="4616" width="5.625" customWidth="1"/>
    <col min="4617" max="4617" width="7.875" customWidth="1"/>
    <col min="4618" max="4618" width="5.625" customWidth="1"/>
    <col min="4619" max="4619" width="7.875" customWidth="1"/>
    <col min="4620" max="4621" width="10.75" customWidth="1"/>
    <col min="4868" max="4868" width="5.625" customWidth="1"/>
    <col min="4869" max="4869" width="7.875" customWidth="1"/>
    <col min="4870" max="4870" width="5.625" customWidth="1"/>
    <col min="4871" max="4871" width="7.875" customWidth="1"/>
    <col min="4872" max="4872" width="5.625" customWidth="1"/>
    <col min="4873" max="4873" width="7.875" customWidth="1"/>
    <col min="4874" max="4874" width="5.625" customWidth="1"/>
    <col min="4875" max="4875" width="7.875" customWidth="1"/>
    <col min="4876" max="4877" width="10.75" customWidth="1"/>
    <col min="5124" max="5124" width="5.625" customWidth="1"/>
    <col min="5125" max="5125" width="7.875" customWidth="1"/>
    <col min="5126" max="5126" width="5.625" customWidth="1"/>
    <col min="5127" max="5127" width="7.875" customWidth="1"/>
    <col min="5128" max="5128" width="5.625" customWidth="1"/>
    <col min="5129" max="5129" width="7.875" customWidth="1"/>
    <col min="5130" max="5130" width="5.625" customWidth="1"/>
    <col min="5131" max="5131" width="7.875" customWidth="1"/>
    <col min="5132" max="5133" width="10.75" customWidth="1"/>
    <col min="5380" max="5380" width="5.625" customWidth="1"/>
    <col min="5381" max="5381" width="7.875" customWidth="1"/>
    <col min="5382" max="5382" width="5.625" customWidth="1"/>
    <col min="5383" max="5383" width="7.875" customWidth="1"/>
    <col min="5384" max="5384" width="5.625" customWidth="1"/>
    <col min="5385" max="5385" width="7.875" customWidth="1"/>
    <col min="5386" max="5386" width="5.625" customWidth="1"/>
    <col min="5387" max="5387" width="7.875" customWidth="1"/>
    <col min="5388" max="5389" width="10.75" customWidth="1"/>
    <col min="5636" max="5636" width="5.625" customWidth="1"/>
    <col min="5637" max="5637" width="7.875" customWidth="1"/>
    <col min="5638" max="5638" width="5.625" customWidth="1"/>
    <col min="5639" max="5639" width="7.875" customWidth="1"/>
    <col min="5640" max="5640" width="5.625" customWidth="1"/>
    <col min="5641" max="5641" width="7.875" customWidth="1"/>
    <col min="5642" max="5642" width="5.625" customWidth="1"/>
    <col min="5643" max="5643" width="7.875" customWidth="1"/>
    <col min="5644" max="5645" width="10.75" customWidth="1"/>
    <col min="5892" max="5892" width="5.625" customWidth="1"/>
    <col min="5893" max="5893" width="7.875" customWidth="1"/>
    <col min="5894" max="5894" width="5.625" customWidth="1"/>
    <col min="5895" max="5895" width="7.875" customWidth="1"/>
    <col min="5896" max="5896" width="5.625" customWidth="1"/>
    <col min="5897" max="5897" width="7.875" customWidth="1"/>
    <col min="5898" max="5898" width="5.625" customWidth="1"/>
    <col min="5899" max="5899" width="7.875" customWidth="1"/>
    <col min="5900" max="5901" width="10.75" customWidth="1"/>
    <col min="6148" max="6148" width="5.625" customWidth="1"/>
    <col min="6149" max="6149" width="7.875" customWidth="1"/>
    <col min="6150" max="6150" width="5.625" customWidth="1"/>
    <col min="6151" max="6151" width="7.875" customWidth="1"/>
    <col min="6152" max="6152" width="5.625" customWidth="1"/>
    <col min="6153" max="6153" width="7.875" customWidth="1"/>
    <col min="6154" max="6154" width="5.625" customWidth="1"/>
    <col min="6155" max="6155" width="7.875" customWidth="1"/>
    <col min="6156" max="6157" width="10.75" customWidth="1"/>
    <col min="6404" max="6404" width="5.625" customWidth="1"/>
    <col min="6405" max="6405" width="7.875" customWidth="1"/>
    <col min="6406" max="6406" width="5.625" customWidth="1"/>
    <col min="6407" max="6407" width="7.875" customWidth="1"/>
    <col min="6408" max="6408" width="5.625" customWidth="1"/>
    <col min="6409" max="6409" width="7.875" customWidth="1"/>
    <col min="6410" max="6410" width="5.625" customWidth="1"/>
    <col min="6411" max="6411" width="7.875" customWidth="1"/>
    <col min="6412" max="6413" width="10.75" customWidth="1"/>
    <col min="6660" max="6660" width="5.625" customWidth="1"/>
    <col min="6661" max="6661" width="7.875" customWidth="1"/>
    <col min="6662" max="6662" width="5.625" customWidth="1"/>
    <col min="6663" max="6663" width="7.875" customWidth="1"/>
    <col min="6664" max="6664" width="5.625" customWidth="1"/>
    <col min="6665" max="6665" width="7.875" customWidth="1"/>
    <col min="6666" max="6666" width="5.625" customWidth="1"/>
    <col min="6667" max="6667" width="7.875" customWidth="1"/>
    <col min="6668" max="6669" width="10.75" customWidth="1"/>
    <col min="6916" max="6916" width="5.625" customWidth="1"/>
    <col min="6917" max="6917" width="7.875" customWidth="1"/>
    <col min="6918" max="6918" width="5.625" customWidth="1"/>
    <col min="6919" max="6919" width="7.875" customWidth="1"/>
    <col min="6920" max="6920" width="5.625" customWidth="1"/>
    <col min="6921" max="6921" width="7.875" customWidth="1"/>
    <col min="6922" max="6922" width="5.625" customWidth="1"/>
    <col min="6923" max="6923" width="7.875" customWidth="1"/>
    <col min="6924" max="6925" width="10.75" customWidth="1"/>
    <col min="7172" max="7172" width="5.625" customWidth="1"/>
    <col min="7173" max="7173" width="7.875" customWidth="1"/>
    <col min="7174" max="7174" width="5.625" customWidth="1"/>
    <col min="7175" max="7175" width="7.875" customWidth="1"/>
    <col min="7176" max="7176" width="5.625" customWidth="1"/>
    <col min="7177" max="7177" width="7.875" customWidth="1"/>
    <col min="7178" max="7178" width="5.625" customWidth="1"/>
    <col min="7179" max="7179" width="7.875" customWidth="1"/>
    <col min="7180" max="7181" width="10.75" customWidth="1"/>
    <col min="7428" max="7428" width="5.625" customWidth="1"/>
    <col min="7429" max="7429" width="7.875" customWidth="1"/>
    <col min="7430" max="7430" width="5.625" customWidth="1"/>
    <col min="7431" max="7431" width="7.875" customWidth="1"/>
    <col min="7432" max="7432" width="5.625" customWidth="1"/>
    <col min="7433" max="7433" width="7.875" customWidth="1"/>
    <col min="7434" max="7434" width="5.625" customWidth="1"/>
    <col min="7435" max="7435" width="7.875" customWidth="1"/>
    <col min="7436" max="7437" width="10.75" customWidth="1"/>
    <col min="7684" max="7684" width="5.625" customWidth="1"/>
    <col min="7685" max="7685" width="7.875" customWidth="1"/>
    <col min="7686" max="7686" width="5.625" customWidth="1"/>
    <col min="7687" max="7687" width="7.875" customWidth="1"/>
    <col min="7688" max="7688" width="5.625" customWidth="1"/>
    <col min="7689" max="7689" width="7.875" customWidth="1"/>
    <col min="7690" max="7690" width="5.625" customWidth="1"/>
    <col min="7691" max="7691" width="7.875" customWidth="1"/>
    <col min="7692" max="7693" width="10.75" customWidth="1"/>
    <col min="7940" max="7940" width="5.625" customWidth="1"/>
    <col min="7941" max="7941" width="7.875" customWidth="1"/>
    <col min="7942" max="7942" width="5.625" customWidth="1"/>
    <col min="7943" max="7943" width="7.875" customWidth="1"/>
    <col min="7944" max="7944" width="5.625" customWidth="1"/>
    <col min="7945" max="7945" width="7.875" customWidth="1"/>
    <col min="7946" max="7946" width="5.625" customWidth="1"/>
    <col min="7947" max="7947" width="7.875" customWidth="1"/>
    <col min="7948" max="7949" width="10.75" customWidth="1"/>
    <col min="8196" max="8196" width="5.625" customWidth="1"/>
    <col min="8197" max="8197" width="7.875" customWidth="1"/>
    <col min="8198" max="8198" width="5.625" customWidth="1"/>
    <col min="8199" max="8199" width="7.875" customWidth="1"/>
    <col min="8200" max="8200" width="5.625" customWidth="1"/>
    <col min="8201" max="8201" width="7.875" customWidth="1"/>
    <col min="8202" max="8202" width="5.625" customWidth="1"/>
    <col min="8203" max="8203" width="7.875" customWidth="1"/>
    <col min="8204" max="8205" width="10.75" customWidth="1"/>
    <col min="8452" max="8452" width="5.625" customWidth="1"/>
    <col min="8453" max="8453" width="7.875" customWidth="1"/>
    <col min="8454" max="8454" width="5.625" customWidth="1"/>
    <col min="8455" max="8455" width="7.875" customWidth="1"/>
    <col min="8456" max="8456" width="5.625" customWidth="1"/>
    <col min="8457" max="8457" width="7.875" customWidth="1"/>
    <col min="8458" max="8458" width="5.625" customWidth="1"/>
    <col min="8459" max="8459" width="7.875" customWidth="1"/>
    <col min="8460" max="8461" width="10.75" customWidth="1"/>
    <col min="8708" max="8708" width="5.625" customWidth="1"/>
    <col min="8709" max="8709" width="7.875" customWidth="1"/>
    <col min="8710" max="8710" width="5.625" customWidth="1"/>
    <col min="8711" max="8711" width="7.875" customWidth="1"/>
    <col min="8712" max="8712" width="5.625" customWidth="1"/>
    <col min="8713" max="8713" width="7.875" customWidth="1"/>
    <col min="8714" max="8714" width="5.625" customWidth="1"/>
    <col min="8715" max="8715" width="7.875" customWidth="1"/>
    <col min="8716" max="8717" width="10.75" customWidth="1"/>
    <col min="8964" max="8964" width="5.625" customWidth="1"/>
    <col min="8965" max="8965" width="7.875" customWidth="1"/>
    <col min="8966" max="8966" width="5.625" customWidth="1"/>
    <col min="8967" max="8967" width="7.875" customWidth="1"/>
    <col min="8968" max="8968" width="5.625" customWidth="1"/>
    <col min="8969" max="8969" width="7.875" customWidth="1"/>
    <col min="8970" max="8970" width="5.625" customWidth="1"/>
    <col min="8971" max="8971" width="7.875" customWidth="1"/>
    <col min="8972" max="8973" width="10.75" customWidth="1"/>
    <col min="9220" max="9220" width="5.625" customWidth="1"/>
    <col min="9221" max="9221" width="7.875" customWidth="1"/>
    <col min="9222" max="9222" width="5.625" customWidth="1"/>
    <col min="9223" max="9223" width="7.875" customWidth="1"/>
    <col min="9224" max="9224" width="5.625" customWidth="1"/>
    <col min="9225" max="9225" width="7.875" customWidth="1"/>
    <col min="9226" max="9226" width="5.625" customWidth="1"/>
    <col min="9227" max="9227" width="7.875" customWidth="1"/>
    <col min="9228" max="9229" width="10.75" customWidth="1"/>
    <col min="9476" max="9476" width="5.625" customWidth="1"/>
    <col min="9477" max="9477" width="7.875" customWidth="1"/>
    <col min="9478" max="9478" width="5.625" customWidth="1"/>
    <col min="9479" max="9479" width="7.875" customWidth="1"/>
    <col min="9480" max="9480" width="5.625" customWidth="1"/>
    <col min="9481" max="9481" width="7.875" customWidth="1"/>
    <col min="9482" max="9482" width="5.625" customWidth="1"/>
    <col min="9483" max="9483" width="7.875" customWidth="1"/>
    <col min="9484" max="9485" width="10.75" customWidth="1"/>
    <col min="9732" max="9732" width="5.625" customWidth="1"/>
    <col min="9733" max="9733" width="7.875" customWidth="1"/>
    <col min="9734" max="9734" width="5.625" customWidth="1"/>
    <col min="9735" max="9735" width="7.875" customWidth="1"/>
    <col min="9736" max="9736" width="5.625" customWidth="1"/>
    <col min="9737" max="9737" width="7.875" customWidth="1"/>
    <col min="9738" max="9738" width="5.625" customWidth="1"/>
    <col min="9739" max="9739" width="7.875" customWidth="1"/>
    <col min="9740" max="9741" width="10.75" customWidth="1"/>
    <col min="9988" max="9988" width="5.625" customWidth="1"/>
    <col min="9989" max="9989" width="7.875" customWidth="1"/>
    <col min="9990" max="9990" width="5.625" customWidth="1"/>
    <col min="9991" max="9991" width="7.875" customWidth="1"/>
    <col min="9992" max="9992" width="5.625" customWidth="1"/>
    <col min="9993" max="9993" width="7.875" customWidth="1"/>
    <col min="9994" max="9994" width="5.625" customWidth="1"/>
    <col min="9995" max="9995" width="7.875" customWidth="1"/>
    <col min="9996" max="9997" width="10.75" customWidth="1"/>
    <col min="10244" max="10244" width="5.625" customWidth="1"/>
    <col min="10245" max="10245" width="7.875" customWidth="1"/>
    <col min="10246" max="10246" width="5.625" customWidth="1"/>
    <col min="10247" max="10247" width="7.875" customWidth="1"/>
    <col min="10248" max="10248" width="5.625" customWidth="1"/>
    <col min="10249" max="10249" width="7.875" customWidth="1"/>
    <col min="10250" max="10250" width="5.625" customWidth="1"/>
    <col min="10251" max="10251" width="7.875" customWidth="1"/>
    <col min="10252" max="10253" width="10.75" customWidth="1"/>
    <col min="10500" max="10500" width="5.625" customWidth="1"/>
    <col min="10501" max="10501" width="7.875" customWidth="1"/>
    <col min="10502" max="10502" width="5.625" customWidth="1"/>
    <col min="10503" max="10503" width="7.875" customWidth="1"/>
    <col min="10504" max="10504" width="5.625" customWidth="1"/>
    <col min="10505" max="10505" width="7.875" customWidth="1"/>
    <col min="10506" max="10506" width="5.625" customWidth="1"/>
    <col min="10507" max="10507" width="7.875" customWidth="1"/>
    <col min="10508" max="10509" width="10.75" customWidth="1"/>
    <col min="10756" max="10756" width="5.625" customWidth="1"/>
    <col min="10757" max="10757" width="7.875" customWidth="1"/>
    <col min="10758" max="10758" width="5.625" customWidth="1"/>
    <col min="10759" max="10759" width="7.875" customWidth="1"/>
    <col min="10760" max="10760" width="5.625" customWidth="1"/>
    <col min="10761" max="10761" width="7.875" customWidth="1"/>
    <col min="10762" max="10762" width="5.625" customWidth="1"/>
    <col min="10763" max="10763" width="7.875" customWidth="1"/>
    <col min="10764" max="10765" width="10.75" customWidth="1"/>
    <col min="11012" max="11012" width="5.625" customWidth="1"/>
    <col min="11013" max="11013" width="7.875" customWidth="1"/>
    <col min="11014" max="11014" width="5.625" customWidth="1"/>
    <col min="11015" max="11015" width="7.875" customWidth="1"/>
    <col min="11016" max="11016" width="5.625" customWidth="1"/>
    <col min="11017" max="11017" width="7.875" customWidth="1"/>
    <col min="11018" max="11018" width="5.625" customWidth="1"/>
    <col min="11019" max="11019" width="7.875" customWidth="1"/>
    <col min="11020" max="11021" width="10.75" customWidth="1"/>
    <col min="11268" max="11268" width="5.625" customWidth="1"/>
    <col min="11269" max="11269" width="7.875" customWidth="1"/>
    <col min="11270" max="11270" width="5.625" customWidth="1"/>
    <col min="11271" max="11271" width="7.875" customWidth="1"/>
    <col min="11272" max="11272" width="5.625" customWidth="1"/>
    <col min="11273" max="11273" width="7.875" customWidth="1"/>
    <col min="11274" max="11274" width="5.625" customWidth="1"/>
    <col min="11275" max="11275" width="7.875" customWidth="1"/>
    <col min="11276" max="11277" width="10.75" customWidth="1"/>
    <col min="11524" max="11524" width="5.625" customWidth="1"/>
    <col min="11525" max="11525" width="7.875" customWidth="1"/>
    <col min="11526" max="11526" width="5.625" customWidth="1"/>
    <col min="11527" max="11527" width="7.875" customWidth="1"/>
    <col min="11528" max="11528" width="5.625" customWidth="1"/>
    <col min="11529" max="11529" width="7.875" customWidth="1"/>
    <col min="11530" max="11530" width="5.625" customWidth="1"/>
    <col min="11531" max="11531" width="7.875" customWidth="1"/>
    <col min="11532" max="11533" width="10.75" customWidth="1"/>
    <col min="11780" max="11780" width="5.625" customWidth="1"/>
    <col min="11781" max="11781" width="7.875" customWidth="1"/>
    <col min="11782" max="11782" width="5.625" customWidth="1"/>
    <col min="11783" max="11783" width="7.875" customWidth="1"/>
    <col min="11784" max="11784" width="5.625" customWidth="1"/>
    <col min="11785" max="11785" width="7.875" customWidth="1"/>
    <col min="11786" max="11786" width="5.625" customWidth="1"/>
    <col min="11787" max="11787" width="7.875" customWidth="1"/>
    <col min="11788" max="11789" width="10.75" customWidth="1"/>
    <col min="12036" max="12036" width="5.625" customWidth="1"/>
    <col min="12037" max="12037" width="7.875" customWidth="1"/>
    <col min="12038" max="12038" width="5.625" customWidth="1"/>
    <col min="12039" max="12039" width="7.875" customWidth="1"/>
    <col min="12040" max="12040" width="5.625" customWidth="1"/>
    <col min="12041" max="12041" width="7.875" customWidth="1"/>
    <col min="12042" max="12042" width="5.625" customWidth="1"/>
    <col min="12043" max="12043" width="7.875" customWidth="1"/>
    <col min="12044" max="12045" width="10.75" customWidth="1"/>
    <col min="12292" max="12292" width="5.625" customWidth="1"/>
    <col min="12293" max="12293" width="7.875" customWidth="1"/>
    <col min="12294" max="12294" width="5.625" customWidth="1"/>
    <col min="12295" max="12295" width="7.875" customWidth="1"/>
    <col min="12296" max="12296" width="5.625" customWidth="1"/>
    <col min="12297" max="12297" width="7.875" customWidth="1"/>
    <col min="12298" max="12298" width="5.625" customWidth="1"/>
    <col min="12299" max="12299" width="7.875" customWidth="1"/>
    <col min="12300" max="12301" width="10.75" customWidth="1"/>
    <col min="12548" max="12548" width="5.625" customWidth="1"/>
    <col min="12549" max="12549" width="7.875" customWidth="1"/>
    <col min="12550" max="12550" width="5.625" customWidth="1"/>
    <col min="12551" max="12551" width="7.875" customWidth="1"/>
    <col min="12552" max="12552" width="5.625" customWidth="1"/>
    <col min="12553" max="12553" width="7.875" customWidth="1"/>
    <col min="12554" max="12554" width="5.625" customWidth="1"/>
    <col min="12555" max="12555" width="7.875" customWidth="1"/>
    <col min="12556" max="12557" width="10.75" customWidth="1"/>
    <col min="12804" max="12804" width="5.625" customWidth="1"/>
    <col min="12805" max="12805" width="7.875" customWidth="1"/>
    <col min="12806" max="12806" width="5.625" customWidth="1"/>
    <col min="12807" max="12807" width="7.875" customWidth="1"/>
    <col min="12808" max="12808" width="5.625" customWidth="1"/>
    <col min="12809" max="12809" width="7.875" customWidth="1"/>
    <col min="12810" max="12810" width="5.625" customWidth="1"/>
    <col min="12811" max="12811" width="7.875" customWidth="1"/>
    <col min="12812" max="12813" width="10.75" customWidth="1"/>
    <col min="13060" max="13060" width="5.625" customWidth="1"/>
    <col min="13061" max="13061" width="7.875" customWidth="1"/>
    <col min="13062" max="13062" width="5.625" customWidth="1"/>
    <col min="13063" max="13063" width="7.875" customWidth="1"/>
    <col min="13064" max="13064" width="5.625" customWidth="1"/>
    <col min="13065" max="13065" width="7.875" customWidth="1"/>
    <col min="13066" max="13066" width="5.625" customWidth="1"/>
    <col min="13067" max="13067" width="7.875" customWidth="1"/>
    <col min="13068" max="13069" width="10.75" customWidth="1"/>
    <col min="13316" max="13316" width="5.625" customWidth="1"/>
    <col min="13317" max="13317" width="7.875" customWidth="1"/>
    <col min="13318" max="13318" width="5.625" customWidth="1"/>
    <col min="13319" max="13319" width="7.875" customWidth="1"/>
    <col min="13320" max="13320" width="5.625" customWidth="1"/>
    <col min="13321" max="13321" width="7.875" customWidth="1"/>
    <col min="13322" max="13322" width="5.625" customWidth="1"/>
    <col min="13323" max="13323" width="7.875" customWidth="1"/>
    <col min="13324" max="13325" width="10.75" customWidth="1"/>
    <col min="13572" max="13572" width="5.625" customWidth="1"/>
    <col min="13573" max="13573" width="7.875" customWidth="1"/>
    <col min="13574" max="13574" width="5.625" customWidth="1"/>
    <col min="13575" max="13575" width="7.875" customWidth="1"/>
    <col min="13576" max="13576" width="5.625" customWidth="1"/>
    <col min="13577" max="13577" width="7.875" customWidth="1"/>
    <col min="13578" max="13578" width="5.625" customWidth="1"/>
    <col min="13579" max="13579" width="7.875" customWidth="1"/>
    <col min="13580" max="13581" width="10.75" customWidth="1"/>
    <col min="13828" max="13828" width="5.625" customWidth="1"/>
    <col min="13829" max="13829" width="7.875" customWidth="1"/>
    <col min="13830" max="13830" width="5.625" customWidth="1"/>
    <col min="13831" max="13831" width="7.875" customWidth="1"/>
    <col min="13832" max="13832" width="5.625" customWidth="1"/>
    <col min="13833" max="13833" width="7.875" customWidth="1"/>
    <col min="13834" max="13834" width="5.625" customWidth="1"/>
    <col min="13835" max="13835" width="7.875" customWidth="1"/>
    <col min="13836" max="13837" width="10.75" customWidth="1"/>
    <col min="14084" max="14084" width="5.625" customWidth="1"/>
    <col min="14085" max="14085" width="7.875" customWidth="1"/>
    <col min="14086" max="14086" width="5.625" customWidth="1"/>
    <col min="14087" max="14087" width="7.875" customWidth="1"/>
    <col min="14088" max="14088" width="5.625" customWidth="1"/>
    <col min="14089" max="14089" width="7.875" customWidth="1"/>
    <col min="14090" max="14090" width="5.625" customWidth="1"/>
    <col min="14091" max="14091" width="7.875" customWidth="1"/>
    <col min="14092" max="14093" width="10.75" customWidth="1"/>
    <col min="14340" max="14340" width="5.625" customWidth="1"/>
    <col min="14341" max="14341" width="7.875" customWidth="1"/>
    <col min="14342" max="14342" width="5.625" customWidth="1"/>
    <col min="14343" max="14343" width="7.875" customWidth="1"/>
    <col min="14344" max="14344" width="5.625" customWidth="1"/>
    <col min="14345" max="14345" width="7.875" customWidth="1"/>
    <col min="14346" max="14346" width="5.625" customWidth="1"/>
    <col min="14347" max="14347" width="7.875" customWidth="1"/>
    <col min="14348" max="14349" width="10.75" customWidth="1"/>
    <col min="14596" max="14596" width="5.625" customWidth="1"/>
    <col min="14597" max="14597" width="7.875" customWidth="1"/>
    <col min="14598" max="14598" width="5.625" customWidth="1"/>
    <col min="14599" max="14599" width="7.875" customWidth="1"/>
    <col min="14600" max="14600" width="5.625" customWidth="1"/>
    <col min="14601" max="14601" width="7.875" customWidth="1"/>
    <col min="14602" max="14602" width="5.625" customWidth="1"/>
    <col min="14603" max="14603" width="7.875" customWidth="1"/>
    <col min="14604" max="14605" width="10.75" customWidth="1"/>
    <col min="14852" max="14852" width="5.625" customWidth="1"/>
    <col min="14853" max="14853" width="7.875" customWidth="1"/>
    <col min="14854" max="14854" width="5.625" customWidth="1"/>
    <col min="14855" max="14855" width="7.875" customWidth="1"/>
    <col min="14856" max="14856" width="5.625" customWidth="1"/>
    <col min="14857" max="14857" width="7.875" customWidth="1"/>
    <col min="14858" max="14858" width="5.625" customWidth="1"/>
    <col min="14859" max="14859" width="7.875" customWidth="1"/>
    <col min="14860" max="14861" width="10.75" customWidth="1"/>
    <col min="15108" max="15108" width="5.625" customWidth="1"/>
    <col min="15109" max="15109" width="7.875" customWidth="1"/>
    <col min="15110" max="15110" width="5.625" customWidth="1"/>
    <col min="15111" max="15111" width="7.875" customWidth="1"/>
    <col min="15112" max="15112" width="5.625" customWidth="1"/>
    <col min="15113" max="15113" width="7.875" customWidth="1"/>
    <col min="15114" max="15114" width="5.625" customWidth="1"/>
    <col min="15115" max="15115" width="7.875" customWidth="1"/>
    <col min="15116" max="15117" width="10.75" customWidth="1"/>
    <col min="15364" max="15364" width="5.625" customWidth="1"/>
    <col min="15365" max="15365" width="7.875" customWidth="1"/>
    <col min="15366" max="15366" width="5.625" customWidth="1"/>
    <col min="15367" max="15367" width="7.875" customWidth="1"/>
    <col min="15368" max="15368" width="5.625" customWidth="1"/>
    <col min="15369" max="15369" width="7.875" customWidth="1"/>
    <col min="15370" max="15370" width="5.625" customWidth="1"/>
    <col min="15371" max="15371" width="7.875" customWidth="1"/>
    <col min="15372" max="15373" width="10.75" customWidth="1"/>
    <col min="15620" max="15620" width="5.625" customWidth="1"/>
    <col min="15621" max="15621" width="7.875" customWidth="1"/>
    <col min="15622" max="15622" width="5.625" customWidth="1"/>
    <col min="15623" max="15623" width="7.875" customWidth="1"/>
    <col min="15624" max="15624" width="5.625" customWidth="1"/>
    <col min="15625" max="15625" width="7.875" customWidth="1"/>
    <col min="15626" max="15626" width="5.625" customWidth="1"/>
    <col min="15627" max="15627" width="7.875" customWidth="1"/>
    <col min="15628" max="15629" width="10.75" customWidth="1"/>
    <col min="15876" max="15876" width="5.625" customWidth="1"/>
    <col min="15877" max="15877" width="7.875" customWidth="1"/>
    <col min="15878" max="15878" width="5.625" customWidth="1"/>
    <col min="15879" max="15879" width="7.875" customWidth="1"/>
    <col min="15880" max="15880" width="5.625" customWidth="1"/>
    <col min="15881" max="15881" width="7.875" customWidth="1"/>
    <col min="15882" max="15882" width="5.625" customWidth="1"/>
    <col min="15883" max="15883" width="7.875" customWidth="1"/>
    <col min="15884" max="15885" width="10.75" customWidth="1"/>
    <col min="16132" max="16132" width="5.625" customWidth="1"/>
    <col min="16133" max="16133" width="7.875" customWidth="1"/>
    <col min="16134" max="16134" width="5.625" customWidth="1"/>
    <col min="16135" max="16135" width="7.875" customWidth="1"/>
    <col min="16136" max="16136" width="5.625" customWidth="1"/>
    <col min="16137" max="16137" width="7.875" customWidth="1"/>
    <col min="16138" max="16138" width="5.625" customWidth="1"/>
    <col min="16139" max="16139" width="7.875" customWidth="1"/>
    <col min="16140" max="16141" width="10.75" customWidth="1"/>
  </cols>
  <sheetData>
    <row r="1" spans="2:13" ht="12.95" customHeight="1">
      <c r="B1" s="351" t="s">
        <v>1192</v>
      </c>
      <c r="C1" s="351"/>
      <c r="D1" s="351"/>
      <c r="E1" s="351"/>
      <c r="F1" s="351"/>
      <c r="G1" s="351"/>
      <c r="H1" s="351"/>
      <c r="I1" s="351"/>
      <c r="J1" s="351"/>
      <c r="K1" s="351"/>
      <c r="L1" s="351"/>
      <c r="M1" s="351"/>
    </row>
    <row r="2" spans="2:13" ht="12.95" customHeight="1">
      <c r="B2" s="351"/>
      <c r="C2" s="351"/>
      <c r="D2" s="351"/>
      <c r="E2" s="351"/>
      <c r="F2" s="351"/>
      <c r="G2" s="351"/>
      <c r="H2" s="351"/>
      <c r="I2" s="351"/>
      <c r="J2" s="351"/>
      <c r="K2" s="351"/>
      <c r="L2" s="351"/>
      <c r="M2" s="351"/>
    </row>
    <row r="3" spans="2:13" ht="12.95" customHeight="1">
      <c r="B3" s="352" t="s">
        <v>1277</v>
      </c>
      <c r="C3" s="352"/>
      <c r="D3" s="352"/>
      <c r="E3" s="352"/>
      <c r="F3" s="352"/>
      <c r="G3" s="352"/>
      <c r="H3" s="352"/>
      <c r="I3" s="352"/>
      <c r="J3" s="352"/>
      <c r="K3" s="352"/>
      <c r="L3" s="352"/>
      <c r="M3" s="352"/>
    </row>
    <row r="4" spans="2:13" ht="12.95" customHeight="1">
      <c r="B4" s="352"/>
      <c r="C4" s="352"/>
      <c r="D4" s="352"/>
      <c r="E4" s="352"/>
      <c r="F4" s="352"/>
      <c r="G4" s="352"/>
      <c r="H4" s="352"/>
      <c r="I4" s="352"/>
      <c r="J4" s="352"/>
      <c r="K4" s="352"/>
      <c r="L4" s="352"/>
      <c r="M4" s="352"/>
    </row>
    <row r="5" spans="2:13" ht="12.95" customHeight="1">
      <c r="B5" s="353"/>
      <c r="C5" s="353"/>
      <c r="D5" s="353"/>
      <c r="E5" s="353"/>
      <c r="F5" s="353"/>
      <c r="G5" s="353"/>
      <c r="H5" s="353"/>
      <c r="I5" s="353"/>
      <c r="J5" s="353"/>
      <c r="K5" s="353"/>
      <c r="L5" s="353"/>
      <c r="M5" s="353"/>
    </row>
    <row r="6" spans="2:13" ht="13.5" customHeight="1" thickBot="1">
      <c r="B6" s="354"/>
      <c r="C6" s="354"/>
      <c r="D6" s="354"/>
      <c r="E6" s="354"/>
      <c r="F6" s="354"/>
      <c r="G6" s="354"/>
      <c r="H6" s="354"/>
      <c r="I6" s="354"/>
      <c r="J6" s="354"/>
      <c r="K6" s="354"/>
      <c r="L6" s="354"/>
      <c r="M6" s="354"/>
    </row>
    <row r="7" spans="2:13" ht="18.600000000000001" customHeight="1">
      <c r="B7" s="320" t="s">
        <v>1239</v>
      </c>
      <c r="C7" s="321"/>
      <c r="D7" s="320" t="str">
        <f>B9</f>
        <v>うさかめ　A</v>
      </c>
      <c r="E7" s="324"/>
      <c r="F7" s="320" t="str">
        <f>B15</f>
        <v>うさかめ　C</v>
      </c>
      <c r="G7" s="321"/>
      <c r="H7" s="324" t="str">
        <f>B21</f>
        <v>フレンズ</v>
      </c>
      <c r="I7" s="321"/>
      <c r="J7" s="324" t="str">
        <f>B27</f>
        <v>アビックBB</v>
      </c>
      <c r="K7" s="321"/>
      <c r="L7" s="326" t="s">
        <v>1193</v>
      </c>
      <c r="M7" s="326" t="s">
        <v>1194</v>
      </c>
    </row>
    <row r="8" spans="2:13" ht="18.600000000000001" customHeight="1" thickBot="1">
      <c r="B8" s="322"/>
      <c r="C8" s="323"/>
      <c r="D8" s="322"/>
      <c r="E8" s="325"/>
      <c r="F8" s="322"/>
      <c r="G8" s="323"/>
      <c r="H8" s="325"/>
      <c r="I8" s="323"/>
      <c r="J8" s="325"/>
      <c r="K8" s="323"/>
      <c r="L8" s="327"/>
      <c r="M8" s="327"/>
    </row>
    <row r="9" spans="2:13" ht="9.9499999999999993" customHeight="1">
      <c r="B9" s="320" t="s">
        <v>1273</v>
      </c>
      <c r="C9" s="321"/>
      <c r="D9" s="332"/>
      <c r="E9" s="333"/>
      <c r="F9" s="255" t="s">
        <v>1195</v>
      </c>
      <c r="G9" s="272" t="s">
        <v>1300</v>
      </c>
      <c r="H9" s="255" t="s">
        <v>1195</v>
      </c>
      <c r="I9" s="272" t="s">
        <v>1292</v>
      </c>
      <c r="J9" s="255" t="s">
        <v>1195</v>
      </c>
      <c r="K9" s="272" t="s">
        <v>1292</v>
      </c>
      <c r="L9" s="326" t="s">
        <v>1302</v>
      </c>
      <c r="M9" s="326" t="s">
        <v>1310</v>
      </c>
    </row>
    <row r="10" spans="2:13" ht="9.9499999999999993" customHeight="1">
      <c r="B10" s="330"/>
      <c r="C10" s="331"/>
      <c r="D10" s="334"/>
      <c r="E10" s="335"/>
      <c r="F10" s="256" t="s">
        <v>1198</v>
      </c>
      <c r="G10" s="269" t="s">
        <v>1284</v>
      </c>
      <c r="H10" s="256" t="s">
        <v>1198</v>
      </c>
      <c r="I10" s="269" t="s">
        <v>1286</v>
      </c>
      <c r="J10" s="256" t="s">
        <v>1198</v>
      </c>
      <c r="K10" s="269" t="s">
        <v>1282</v>
      </c>
      <c r="L10" s="338"/>
      <c r="M10" s="338"/>
    </row>
    <row r="11" spans="2:13" ht="9.9499999999999993" customHeight="1">
      <c r="B11" s="330"/>
      <c r="C11" s="331"/>
      <c r="D11" s="334"/>
      <c r="E11" s="335"/>
      <c r="F11" s="256" t="s">
        <v>1199</v>
      </c>
      <c r="G11" s="269" t="s">
        <v>1287</v>
      </c>
      <c r="H11" s="256" t="s">
        <v>1199</v>
      </c>
      <c r="I11" s="269" t="s">
        <v>1282</v>
      </c>
      <c r="J11" s="256" t="s">
        <v>1199</v>
      </c>
      <c r="K11" s="269" t="s">
        <v>1281</v>
      </c>
      <c r="L11" s="338"/>
      <c r="M11" s="338"/>
    </row>
    <row r="12" spans="2:13" ht="9.9499999999999993" customHeight="1">
      <c r="B12" s="330"/>
      <c r="C12" s="331"/>
      <c r="D12" s="334"/>
      <c r="E12" s="335"/>
      <c r="F12" s="256" t="s">
        <v>1202</v>
      </c>
      <c r="G12" s="269" t="s">
        <v>1288</v>
      </c>
      <c r="H12" s="256" t="s">
        <v>1202</v>
      </c>
      <c r="I12" s="269" t="s">
        <v>1286</v>
      </c>
      <c r="J12" s="256" t="s">
        <v>1202</v>
      </c>
      <c r="K12" s="269" t="s">
        <v>1282</v>
      </c>
      <c r="L12" s="338"/>
      <c r="M12" s="338"/>
    </row>
    <row r="13" spans="2:13" ht="9.9499999999999993" customHeight="1">
      <c r="B13" s="330"/>
      <c r="C13" s="331"/>
      <c r="D13" s="334"/>
      <c r="E13" s="335"/>
      <c r="F13" s="256" t="s">
        <v>1201</v>
      </c>
      <c r="G13" s="269" t="s">
        <v>1282</v>
      </c>
      <c r="H13" s="256" t="s">
        <v>1201</v>
      </c>
      <c r="I13" s="269" t="s">
        <v>1282</v>
      </c>
      <c r="J13" s="256" t="s">
        <v>1201</v>
      </c>
      <c r="K13" s="269" t="s">
        <v>1283</v>
      </c>
      <c r="L13" s="338"/>
      <c r="M13" s="338"/>
    </row>
    <row r="14" spans="2:13" ht="9.9499999999999993" customHeight="1" thickBot="1">
      <c r="B14" s="322"/>
      <c r="C14" s="323"/>
      <c r="D14" s="336"/>
      <c r="E14" s="337"/>
      <c r="F14" s="257" t="s">
        <v>1200</v>
      </c>
      <c r="G14" s="270" t="s">
        <v>1288</v>
      </c>
      <c r="H14" s="257" t="s">
        <v>1200</v>
      </c>
      <c r="I14" s="270" t="s">
        <v>1286</v>
      </c>
      <c r="J14" s="257" t="s">
        <v>1200</v>
      </c>
      <c r="K14" s="270" t="s">
        <v>1283</v>
      </c>
      <c r="L14" s="327"/>
      <c r="M14" s="327"/>
    </row>
    <row r="15" spans="2:13" ht="9.9499999999999993" customHeight="1">
      <c r="B15" s="320" t="s">
        <v>1274</v>
      </c>
      <c r="C15" s="321"/>
      <c r="D15" s="255" t="s">
        <v>1195</v>
      </c>
      <c r="E15" s="272" t="s">
        <v>1301</v>
      </c>
      <c r="F15" s="332"/>
      <c r="G15" s="333"/>
      <c r="H15" s="255" t="s">
        <v>1195</v>
      </c>
      <c r="I15" s="272" t="s">
        <v>1293</v>
      </c>
      <c r="J15" s="255" t="s">
        <v>1195</v>
      </c>
      <c r="K15" s="272" t="s">
        <v>1320</v>
      </c>
      <c r="L15" s="326" t="s">
        <v>1303</v>
      </c>
      <c r="M15" s="326" t="s">
        <v>1311</v>
      </c>
    </row>
    <row r="16" spans="2:13" ht="9.9499999999999993" customHeight="1">
      <c r="B16" s="330"/>
      <c r="C16" s="331"/>
      <c r="D16" s="256" t="s">
        <v>1198</v>
      </c>
      <c r="E16" s="269" t="s">
        <v>1298</v>
      </c>
      <c r="F16" s="334"/>
      <c r="G16" s="335"/>
      <c r="H16" s="256" t="s">
        <v>1198</v>
      </c>
      <c r="I16" s="268" t="s">
        <v>1279</v>
      </c>
      <c r="J16" s="256" t="s">
        <v>1198</v>
      </c>
      <c r="K16" s="269" t="s">
        <v>1289</v>
      </c>
      <c r="L16" s="338"/>
      <c r="M16" s="338"/>
    </row>
    <row r="17" spans="2:13" ht="9.9499999999999993" customHeight="1">
      <c r="B17" s="330"/>
      <c r="C17" s="331"/>
      <c r="D17" s="256" t="s">
        <v>1199</v>
      </c>
      <c r="E17" s="269" t="s">
        <v>1299</v>
      </c>
      <c r="F17" s="334"/>
      <c r="G17" s="335"/>
      <c r="H17" s="256" t="s">
        <v>1199</v>
      </c>
      <c r="I17" s="269" t="s">
        <v>1287</v>
      </c>
      <c r="J17" s="256" t="s">
        <v>1199</v>
      </c>
      <c r="K17" s="268" t="s">
        <v>1281</v>
      </c>
      <c r="L17" s="338"/>
      <c r="M17" s="338"/>
    </row>
    <row r="18" spans="2:13" ht="9.9499999999999993" customHeight="1">
      <c r="B18" s="330"/>
      <c r="C18" s="331"/>
      <c r="D18" s="256" t="s">
        <v>1202</v>
      </c>
      <c r="E18" s="269" t="s">
        <v>1286</v>
      </c>
      <c r="F18" s="334"/>
      <c r="G18" s="335"/>
      <c r="H18" s="256" t="s">
        <v>1202</v>
      </c>
      <c r="I18" s="269" t="s">
        <v>1281</v>
      </c>
      <c r="J18" s="256" t="s">
        <v>1202</v>
      </c>
      <c r="K18" s="268" t="s">
        <v>1279</v>
      </c>
      <c r="L18" s="338"/>
      <c r="M18" s="338"/>
    </row>
    <row r="19" spans="2:13" ht="9.9499999999999993" customHeight="1">
      <c r="B19" s="330"/>
      <c r="C19" s="331"/>
      <c r="D19" s="256" t="s">
        <v>1201</v>
      </c>
      <c r="E19" s="269" t="s">
        <v>1279</v>
      </c>
      <c r="F19" s="334"/>
      <c r="G19" s="335"/>
      <c r="H19" s="256" t="s">
        <v>1201</v>
      </c>
      <c r="I19" s="269" t="s">
        <v>1279</v>
      </c>
      <c r="J19" s="256" t="s">
        <v>1201</v>
      </c>
      <c r="K19" s="268" t="s">
        <v>1279</v>
      </c>
      <c r="L19" s="338"/>
      <c r="M19" s="338"/>
    </row>
    <row r="20" spans="2:13" ht="9.9499999999999993" customHeight="1" thickBot="1">
      <c r="B20" s="322"/>
      <c r="C20" s="323"/>
      <c r="D20" s="257" t="s">
        <v>1200</v>
      </c>
      <c r="E20" s="270" t="s">
        <v>1288</v>
      </c>
      <c r="F20" s="336"/>
      <c r="G20" s="337"/>
      <c r="H20" s="257" t="s">
        <v>1200</v>
      </c>
      <c r="I20" s="270" t="s">
        <v>1286</v>
      </c>
      <c r="J20" s="257" t="s">
        <v>1200</v>
      </c>
      <c r="K20" s="271" t="s">
        <v>1286</v>
      </c>
      <c r="L20" s="327"/>
      <c r="M20" s="327"/>
    </row>
    <row r="21" spans="2:13" ht="9.9499999999999993" customHeight="1">
      <c r="B21" s="305" t="s">
        <v>1270</v>
      </c>
      <c r="C21" s="306"/>
      <c r="D21" s="274" t="s">
        <v>1195</v>
      </c>
      <c r="E21" s="275" t="s">
        <v>1305</v>
      </c>
      <c r="F21" s="274" t="s">
        <v>1195</v>
      </c>
      <c r="G21" s="275" t="s">
        <v>1343</v>
      </c>
      <c r="H21" s="355"/>
      <c r="I21" s="356"/>
      <c r="J21" s="274" t="s">
        <v>1195</v>
      </c>
      <c r="K21" s="281" t="s">
        <v>1305</v>
      </c>
      <c r="L21" s="361" t="s">
        <v>1304</v>
      </c>
      <c r="M21" s="361" t="s">
        <v>1308</v>
      </c>
    </row>
    <row r="22" spans="2:13" ht="9.9499999999999993" customHeight="1">
      <c r="B22" s="307"/>
      <c r="C22" s="308"/>
      <c r="D22" s="277" t="s">
        <v>1198</v>
      </c>
      <c r="E22" s="278" t="s">
        <v>1288</v>
      </c>
      <c r="F22" s="277" t="s">
        <v>1198</v>
      </c>
      <c r="G22" s="278" t="s">
        <v>1282</v>
      </c>
      <c r="H22" s="357"/>
      <c r="I22" s="358"/>
      <c r="J22" s="277" t="s">
        <v>1198</v>
      </c>
      <c r="K22" s="278" t="s">
        <v>1294</v>
      </c>
      <c r="L22" s="362"/>
      <c r="M22" s="362"/>
    </row>
    <row r="23" spans="2:13" ht="9.9499999999999993" customHeight="1">
      <c r="B23" s="307"/>
      <c r="C23" s="308"/>
      <c r="D23" s="277" t="s">
        <v>1199</v>
      </c>
      <c r="E23" s="278" t="s">
        <v>1279</v>
      </c>
      <c r="F23" s="277" t="s">
        <v>1199</v>
      </c>
      <c r="G23" s="278" t="s">
        <v>1283</v>
      </c>
      <c r="H23" s="357"/>
      <c r="I23" s="358"/>
      <c r="J23" s="277" t="s">
        <v>1199</v>
      </c>
      <c r="K23" s="278" t="s">
        <v>1282</v>
      </c>
      <c r="L23" s="362"/>
      <c r="M23" s="362"/>
    </row>
    <row r="24" spans="2:13" ht="9.9499999999999993" customHeight="1">
      <c r="B24" s="307"/>
      <c r="C24" s="308"/>
      <c r="D24" s="277" t="s">
        <v>1202</v>
      </c>
      <c r="E24" s="278" t="s">
        <v>1288</v>
      </c>
      <c r="F24" s="277" t="s">
        <v>1202</v>
      </c>
      <c r="G24" s="278" t="s">
        <v>1288</v>
      </c>
      <c r="H24" s="357"/>
      <c r="I24" s="358"/>
      <c r="J24" s="277" t="s">
        <v>1202</v>
      </c>
      <c r="K24" s="278" t="s">
        <v>1282</v>
      </c>
      <c r="L24" s="362"/>
      <c r="M24" s="362"/>
    </row>
    <row r="25" spans="2:13" ht="9.9499999999999993" customHeight="1">
      <c r="B25" s="307"/>
      <c r="C25" s="308"/>
      <c r="D25" s="277" t="s">
        <v>1201</v>
      </c>
      <c r="E25" s="278" t="s">
        <v>1279</v>
      </c>
      <c r="F25" s="277" t="s">
        <v>1201</v>
      </c>
      <c r="G25" s="278" t="s">
        <v>1282</v>
      </c>
      <c r="H25" s="357"/>
      <c r="I25" s="358"/>
      <c r="J25" s="277" t="s">
        <v>1201</v>
      </c>
      <c r="K25" s="278" t="s">
        <v>1281</v>
      </c>
      <c r="L25" s="362"/>
      <c r="M25" s="362"/>
    </row>
    <row r="26" spans="2:13" ht="9.9499999999999993" customHeight="1" thickBot="1">
      <c r="B26" s="309"/>
      <c r="C26" s="310"/>
      <c r="D26" s="279" t="s">
        <v>1200</v>
      </c>
      <c r="E26" s="280" t="s">
        <v>1288</v>
      </c>
      <c r="F26" s="279" t="s">
        <v>1200</v>
      </c>
      <c r="G26" s="280" t="s">
        <v>1284</v>
      </c>
      <c r="H26" s="359"/>
      <c r="I26" s="360"/>
      <c r="J26" s="279" t="s">
        <v>1200</v>
      </c>
      <c r="K26" s="280" t="s">
        <v>1296</v>
      </c>
      <c r="L26" s="363"/>
      <c r="M26" s="363"/>
    </row>
    <row r="27" spans="2:13" ht="9.9499999999999993" customHeight="1">
      <c r="B27" s="314" t="s">
        <v>1271</v>
      </c>
      <c r="C27" s="315"/>
      <c r="D27" s="295" t="s">
        <v>1195</v>
      </c>
      <c r="E27" s="296" t="s">
        <v>1305</v>
      </c>
      <c r="F27" s="295" t="s">
        <v>1195</v>
      </c>
      <c r="G27" s="296" t="s">
        <v>1306</v>
      </c>
      <c r="H27" s="295" t="s">
        <v>1195</v>
      </c>
      <c r="I27" s="296" t="s">
        <v>1238</v>
      </c>
      <c r="J27" s="339"/>
      <c r="K27" s="340"/>
      <c r="L27" s="311" t="s">
        <v>1307</v>
      </c>
      <c r="M27" s="311" t="s">
        <v>1309</v>
      </c>
    </row>
    <row r="28" spans="2:13" ht="9.9499999999999993" customHeight="1">
      <c r="B28" s="316"/>
      <c r="C28" s="317"/>
      <c r="D28" s="297" t="s">
        <v>1198</v>
      </c>
      <c r="E28" s="298" t="s">
        <v>1279</v>
      </c>
      <c r="F28" s="297" t="s">
        <v>1198</v>
      </c>
      <c r="G28" s="298" t="s">
        <v>1287</v>
      </c>
      <c r="H28" s="297" t="s">
        <v>1198</v>
      </c>
      <c r="I28" s="298" t="s">
        <v>1295</v>
      </c>
      <c r="J28" s="341"/>
      <c r="K28" s="342"/>
      <c r="L28" s="312"/>
      <c r="M28" s="312"/>
    </row>
    <row r="29" spans="2:13" ht="9.9499999999999993" customHeight="1">
      <c r="B29" s="316"/>
      <c r="C29" s="317"/>
      <c r="D29" s="297" t="s">
        <v>1199</v>
      </c>
      <c r="E29" s="298" t="s">
        <v>1284</v>
      </c>
      <c r="F29" s="297" t="s">
        <v>1199</v>
      </c>
      <c r="G29" s="298" t="s">
        <v>1284</v>
      </c>
      <c r="H29" s="297" t="s">
        <v>1199</v>
      </c>
      <c r="I29" s="298" t="s">
        <v>1279</v>
      </c>
      <c r="J29" s="341"/>
      <c r="K29" s="342"/>
      <c r="L29" s="312"/>
      <c r="M29" s="312"/>
    </row>
    <row r="30" spans="2:13" ht="9.9499999999999993" customHeight="1">
      <c r="B30" s="316"/>
      <c r="C30" s="317"/>
      <c r="D30" s="297" t="s">
        <v>1202</v>
      </c>
      <c r="E30" s="298" t="s">
        <v>1279</v>
      </c>
      <c r="F30" s="297" t="s">
        <v>1202</v>
      </c>
      <c r="G30" s="298" t="s">
        <v>1282</v>
      </c>
      <c r="H30" s="297" t="s">
        <v>1202</v>
      </c>
      <c r="I30" s="298" t="s">
        <v>1296</v>
      </c>
      <c r="J30" s="341"/>
      <c r="K30" s="342"/>
      <c r="L30" s="312"/>
      <c r="M30" s="312"/>
    </row>
    <row r="31" spans="2:13" ht="9.9499999999999993" customHeight="1">
      <c r="B31" s="316"/>
      <c r="C31" s="317"/>
      <c r="D31" s="297" t="s">
        <v>1201</v>
      </c>
      <c r="E31" s="298" t="s">
        <v>1280</v>
      </c>
      <c r="F31" s="297" t="s">
        <v>1201</v>
      </c>
      <c r="G31" s="298" t="s">
        <v>1282</v>
      </c>
      <c r="H31" s="297" t="s">
        <v>1201</v>
      </c>
      <c r="I31" s="298" t="s">
        <v>1297</v>
      </c>
      <c r="J31" s="341"/>
      <c r="K31" s="342"/>
      <c r="L31" s="312"/>
      <c r="M31" s="312"/>
    </row>
    <row r="32" spans="2:13" ht="9.9499999999999993" customHeight="1" thickBot="1">
      <c r="B32" s="318"/>
      <c r="C32" s="319"/>
      <c r="D32" s="300" t="s">
        <v>1200</v>
      </c>
      <c r="E32" s="299" t="s">
        <v>1280</v>
      </c>
      <c r="F32" s="300" t="s">
        <v>1200</v>
      </c>
      <c r="G32" s="299" t="s">
        <v>1288</v>
      </c>
      <c r="H32" s="300" t="s">
        <v>1200</v>
      </c>
      <c r="I32" s="299" t="s">
        <v>1282</v>
      </c>
      <c r="J32" s="343"/>
      <c r="K32" s="344"/>
      <c r="L32" s="313"/>
      <c r="M32" s="313"/>
    </row>
    <row r="33" spans="2:13" ht="9.9499999999999993" customHeight="1">
      <c r="B33" s="267"/>
      <c r="C33" s="267"/>
      <c r="D33" s="103"/>
      <c r="E33" s="103"/>
      <c r="F33" s="103"/>
      <c r="G33" s="103"/>
      <c r="H33" s="103"/>
      <c r="I33" s="103"/>
      <c r="J33" s="267"/>
      <c r="K33" s="267"/>
      <c r="L33" s="267"/>
      <c r="M33" s="267"/>
    </row>
    <row r="34" spans="2:13" ht="9.9499999999999993" customHeight="1">
      <c r="B34" s="328"/>
      <c r="C34" s="328"/>
      <c r="D34" s="328"/>
      <c r="E34" s="328"/>
      <c r="F34" s="328"/>
      <c r="G34" s="328"/>
      <c r="H34" s="328"/>
      <c r="I34" s="328"/>
      <c r="J34" s="328"/>
      <c r="K34" s="328"/>
      <c r="L34" s="328"/>
      <c r="M34" s="328"/>
    </row>
    <row r="35" spans="2:13" ht="14.25" thickBot="1">
      <c r="B35" s="329"/>
      <c r="C35" s="329"/>
      <c r="D35" s="329"/>
      <c r="E35" s="329"/>
      <c r="F35" s="329"/>
      <c r="G35" s="329"/>
      <c r="H35" s="329"/>
      <c r="I35" s="329"/>
      <c r="J35" s="329"/>
      <c r="K35" s="329"/>
      <c r="L35" s="329"/>
      <c r="M35" s="329"/>
    </row>
    <row r="36" spans="2:13" ht="18.600000000000001" customHeight="1">
      <c r="B36" s="320" t="s">
        <v>1240</v>
      </c>
      <c r="C36" s="321"/>
      <c r="D36" s="320" t="str">
        <f>B38</f>
        <v>アンヴァース</v>
      </c>
      <c r="E36" s="324"/>
      <c r="F36" s="320" t="str">
        <f>B44</f>
        <v>うさかめ　B</v>
      </c>
      <c r="G36" s="321"/>
      <c r="H36" s="324" t="str">
        <f>B50</f>
        <v>うさかめ　D</v>
      </c>
      <c r="I36" s="321"/>
      <c r="J36" s="324" t="s">
        <v>1285</v>
      </c>
      <c r="K36" s="321"/>
      <c r="L36" s="326" t="s">
        <v>1193</v>
      </c>
      <c r="M36" s="326" t="s">
        <v>1194</v>
      </c>
    </row>
    <row r="37" spans="2:13" ht="18.600000000000001" customHeight="1" thickBot="1">
      <c r="B37" s="322"/>
      <c r="C37" s="323"/>
      <c r="D37" s="322"/>
      <c r="E37" s="325"/>
      <c r="F37" s="322"/>
      <c r="G37" s="323"/>
      <c r="H37" s="325"/>
      <c r="I37" s="323"/>
      <c r="J37" s="325"/>
      <c r="K37" s="323"/>
      <c r="L37" s="327"/>
      <c r="M37" s="327"/>
    </row>
    <row r="38" spans="2:13" ht="9.9499999999999993" customHeight="1">
      <c r="B38" s="305" t="s">
        <v>1268</v>
      </c>
      <c r="C38" s="306"/>
      <c r="D38" s="355"/>
      <c r="E38" s="356"/>
      <c r="F38" s="274" t="s">
        <v>1195</v>
      </c>
      <c r="G38" s="275" t="s">
        <v>1291</v>
      </c>
      <c r="H38" s="274" t="s">
        <v>1195</v>
      </c>
      <c r="I38" s="275" t="s">
        <v>1291</v>
      </c>
      <c r="J38" s="274" t="s">
        <v>1195</v>
      </c>
      <c r="K38" s="276" t="s">
        <v>1312</v>
      </c>
      <c r="L38" s="361" t="s">
        <v>1304</v>
      </c>
      <c r="M38" s="361" t="s">
        <v>1308</v>
      </c>
    </row>
    <row r="39" spans="2:13" ht="9.9499999999999993" customHeight="1">
      <c r="B39" s="307"/>
      <c r="C39" s="308"/>
      <c r="D39" s="357"/>
      <c r="E39" s="358"/>
      <c r="F39" s="277" t="s">
        <v>1198</v>
      </c>
      <c r="G39" s="278" t="s">
        <v>1280</v>
      </c>
      <c r="H39" s="277" t="s">
        <v>1198</v>
      </c>
      <c r="I39" s="278" t="s">
        <v>1288</v>
      </c>
      <c r="J39" s="277" t="s">
        <v>1198</v>
      </c>
      <c r="K39" s="278" t="s">
        <v>1282</v>
      </c>
      <c r="L39" s="362"/>
      <c r="M39" s="362"/>
    </row>
    <row r="40" spans="2:13" ht="9.9499999999999993" customHeight="1">
      <c r="B40" s="307"/>
      <c r="C40" s="308"/>
      <c r="D40" s="357"/>
      <c r="E40" s="358"/>
      <c r="F40" s="277" t="s">
        <v>1199</v>
      </c>
      <c r="G40" s="278" t="s">
        <v>1284</v>
      </c>
      <c r="H40" s="277" t="s">
        <v>1199</v>
      </c>
      <c r="I40" s="278" t="s">
        <v>1284</v>
      </c>
      <c r="J40" s="277" t="s">
        <v>1199</v>
      </c>
      <c r="K40" s="278" t="s">
        <v>1282</v>
      </c>
      <c r="L40" s="362"/>
      <c r="M40" s="362"/>
    </row>
    <row r="41" spans="2:13" ht="9.9499999999999993" customHeight="1">
      <c r="B41" s="307"/>
      <c r="C41" s="308"/>
      <c r="D41" s="357"/>
      <c r="E41" s="358"/>
      <c r="F41" s="277" t="s">
        <v>1202</v>
      </c>
      <c r="G41" s="278" t="s">
        <v>1286</v>
      </c>
      <c r="H41" s="277" t="s">
        <v>1202</v>
      </c>
      <c r="I41" s="278" t="s">
        <v>1279</v>
      </c>
      <c r="J41" s="277" t="s">
        <v>1202</v>
      </c>
      <c r="K41" s="278" t="s">
        <v>1282</v>
      </c>
      <c r="L41" s="362"/>
      <c r="M41" s="362"/>
    </row>
    <row r="42" spans="2:13" ht="9.9499999999999993" customHeight="1">
      <c r="B42" s="307"/>
      <c r="C42" s="308"/>
      <c r="D42" s="357"/>
      <c r="E42" s="358"/>
      <c r="F42" s="277" t="s">
        <v>1201</v>
      </c>
      <c r="G42" s="278" t="s">
        <v>1279</v>
      </c>
      <c r="H42" s="277" t="s">
        <v>1201</v>
      </c>
      <c r="I42" s="278" t="s">
        <v>1284</v>
      </c>
      <c r="J42" s="277" t="s">
        <v>1201</v>
      </c>
      <c r="K42" s="278" t="s">
        <v>1287</v>
      </c>
      <c r="L42" s="362"/>
      <c r="M42" s="362"/>
    </row>
    <row r="43" spans="2:13" ht="9.9499999999999993" customHeight="1" thickBot="1">
      <c r="B43" s="309"/>
      <c r="C43" s="310"/>
      <c r="D43" s="359"/>
      <c r="E43" s="360"/>
      <c r="F43" s="279" t="s">
        <v>1200</v>
      </c>
      <c r="G43" s="280" t="s">
        <v>1288</v>
      </c>
      <c r="H43" s="279" t="s">
        <v>1200</v>
      </c>
      <c r="I43" s="280" t="s">
        <v>1279</v>
      </c>
      <c r="J43" s="279" t="s">
        <v>1200</v>
      </c>
      <c r="K43" s="280" t="s">
        <v>1279</v>
      </c>
      <c r="L43" s="363"/>
      <c r="M43" s="363"/>
    </row>
    <row r="44" spans="2:13" ht="9.9499999999999993" customHeight="1">
      <c r="B44" s="314" t="s">
        <v>1275</v>
      </c>
      <c r="C44" s="315"/>
      <c r="D44" s="295" t="s">
        <v>1195</v>
      </c>
      <c r="E44" s="296" t="s">
        <v>1313</v>
      </c>
      <c r="F44" s="339"/>
      <c r="G44" s="340"/>
      <c r="H44" s="295" t="s">
        <v>1195</v>
      </c>
      <c r="I44" s="301" t="s">
        <v>1291</v>
      </c>
      <c r="J44" s="295" t="s">
        <v>1195</v>
      </c>
      <c r="K44" s="296" t="s">
        <v>1290</v>
      </c>
      <c r="L44" s="311" t="s">
        <v>1307</v>
      </c>
      <c r="M44" s="311" t="s">
        <v>1309</v>
      </c>
    </row>
    <row r="45" spans="2:13" ht="9.9499999999999993" customHeight="1">
      <c r="B45" s="316"/>
      <c r="C45" s="317"/>
      <c r="D45" s="297" t="s">
        <v>1198</v>
      </c>
      <c r="E45" s="298" t="s">
        <v>1283</v>
      </c>
      <c r="F45" s="341"/>
      <c r="G45" s="342"/>
      <c r="H45" s="297" t="s">
        <v>1198</v>
      </c>
      <c r="I45" s="298" t="s">
        <v>1283</v>
      </c>
      <c r="J45" s="297" t="s">
        <v>1198</v>
      </c>
      <c r="K45" s="302" t="s">
        <v>1282</v>
      </c>
      <c r="L45" s="312"/>
      <c r="M45" s="312"/>
    </row>
    <row r="46" spans="2:13" ht="9.9499999999999993" customHeight="1">
      <c r="B46" s="316"/>
      <c r="C46" s="317"/>
      <c r="D46" s="297" t="s">
        <v>1199</v>
      </c>
      <c r="E46" s="298" t="s">
        <v>1281</v>
      </c>
      <c r="F46" s="341"/>
      <c r="G46" s="342"/>
      <c r="H46" s="297" t="s">
        <v>1199</v>
      </c>
      <c r="I46" s="298" t="s">
        <v>1288</v>
      </c>
      <c r="J46" s="297" t="s">
        <v>1199</v>
      </c>
      <c r="K46" s="298" t="s">
        <v>1284</v>
      </c>
      <c r="L46" s="312"/>
      <c r="M46" s="312"/>
    </row>
    <row r="47" spans="2:13" ht="9.9499999999999993" customHeight="1">
      <c r="B47" s="316"/>
      <c r="C47" s="317"/>
      <c r="D47" s="297" t="s">
        <v>1202</v>
      </c>
      <c r="E47" s="298" t="s">
        <v>1288</v>
      </c>
      <c r="F47" s="341"/>
      <c r="G47" s="342"/>
      <c r="H47" s="297" t="s">
        <v>1202</v>
      </c>
      <c r="I47" s="298" t="s">
        <v>1288</v>
      </c>
      <c r="J47" s="297" t="s">
        <v>1202</v>
      </c>
      <c r="K47" s="298" t="s">
        <v>1282</v>
      </c>
      <c r="L47" s="312"/>
      <c r="M47" s="312"/>
    </row>
    <row r="48" spans="2:13" ht="9.9499999999999993" customHeight="1">
      <c r="B48" s="316"/>
      <c r="C48" s="317"/>
      <c r="D48" s="297" t="s">
        <v>1201</v>
      </c>
      <c r="E48" s="298" t="s">
        <v>1282</v>
      </c>
      <c r="F48" s="341"/>
      <c r="G48" s="342"/>
      <c r="H48" s="297" t="s">
        <v>1201</v>
      </c>
      <c r="I48" s="298" t="s">
        <v>1282</v>
      </c>
      <c r="J48" s="297" t="s">
        <v>1201</v>
      </c>
      <c r="K48" s="298" t="s">
        <v>1282</v>
      </c>
      <c r="L48" s="312"/>
      <c r="M48" s="312"/>
    </row>
    <row r="49" spans="2:13" ht="9.9499999999999993" customHeight="1" thickBot="1">
      <c r="B49" s="318"/>
      <c r="C49" s="319"/>
      <c r="D49" s="300" t="s">
        <v>1200</v>
      </c>
      <c r="E49" s="299" t="s">
        <v>1286</v>
      </c>
      <c r="F49" s="343"/>
      <c r="G49" s="344"/>
      <c r="H49" s="300" t="s">
        <v>1200</v>
      </c>
      <c r="I49" s="299" t="s">
        <v>1286</v>
      </c>
      <c r="J49" s="300" t="s">
        <v>1200</v>
      </c>
      <c r="K49" s="299" t="s">
        <v>1284</v>
      </c>
      <c r="L49" s="313"/>
      <c r="M49" s="313"/>
    </row>
    <row r="50" spans="2:13" ht="9.9499999999999993" customHeight="1">
      <c r="B50" s="320" t="s">
        <v>1276</v>
      </c>
      <c r="C50" s="321"/>
      <c r="D50" s="255" t="s">
        <v>1195</v>
      </c>
      <c r="E50" s="272" t="s">
        <v>1313</v>
      </c>
      <c r="F50" s="255" t="s">
        <v>1195</v>
      </c>
      <c r="G50" s="272" t="s">
        <v>1313</v>
      </c>
      <c r="H50" s="332"/>
      <c r="I50" s="333"/>
      <c r="J50" s="255" t="s">
        <v>1195</v>
      </c>
      <c r="K50" s="272" t="s">
        <v>1312</v>
      </c>
      <c r="L50" s="326" t="s">
        <v>1302</v>
      </c>
      <c r="M50" s="326" t="s">
        <v>1310</v>
      </c>
    </row>
    <row r="51" spans="2:13" ht="9.9499999999999993" customHeight="1">
      <c r="B51" s="330"/>
      <c r="C51" s="331"/>
      <c r="D51" s="256" t="s">
        <v>1198</v>
      </c>
      <c r="E51" s="269" t="s">
        <v>1286</v>
      </c>
      <c r="F51" s="256" t="s">
        <v>1198</v>
      </c>
      <c r="G51" s="269" t="s">
        <v>1280</v>
      </c>
      <c r="H51" s="334"/>
      <c r="I51" s="335"/>
      <c r="J51" s="256" t="s">
        <v>1198</v>
      </c>
      <c r="K51" s="269" t="s">
        <v>1297</v>
      </c>
      <c r="L51" s="338"/>
      <c r="M51" s="338"/>
    </row>
    <row r="52" spans="2:13" ht="9.9499999999999993" customHeight="1">
      <c r="B52" s="330"/>
      <c r="C52" s="331"/>
      <c r="D52" s="256" t="s">
        <v>1199</v>
      </c>
      <c r="E52" s="269" t="s">
        <v>1281</v>
      </c>
      <c r="F52" s="256" t="s">
        <v>1199</v>
      </c>
      <c r="G52" s="269" t="s">
        <v>1286</v>
      </c>
      <c r="H52" s="334"/>
      <c r="I52" s="335"/>
      <c r="J52" s="256" t="s">
        <v>1199</v>
      </c>
      <c r="K52" s="269" t="s">
        <v>1282</v>
      </c>
      <c r="L52" s="338"/>
      <c r="M52" s="338"/>
    </row>
    <row r="53" spans="2:13" ht="9.9499999999999993" customHeight="1">
      <c r="B53" s="330"/>
      <c r="C53" s="331"/>
      <c r="D53" s="256" t="s">
        <v>1202</v>
      </c>
      <c r="E53" s="273" t="s">
        <v>1282</v>
      </c>
      <c r="F53" s="256" t="s">
        <v>1202</v>
      </c>
      <c r="G53" s="269" t="s">
        <v>1286</v>
      </c>
      <c r="H53" s="334"/>
      <c r="I53" s="335"/>
      <c r="J53" s="256" t="s">
        <v>1202</v>
      </c>
      <c r="K53" s="269" t="s">
        <v>1288</v>
      </c>
      <c r="L53" s="338"/>
      <c r="M53" s="338"/>
    </row>
    <row r="54" spans="2:13" ht="9.9499999999999993" customHeight="1">
      <c r="B54" s="330"/>
      <c r="C54" s="331"/>
      <c r="D54" s="256" t="s">
        <v>1201</v>
      </c>
      <c r="E54" s="269" t="s">
        <v>1281</v>
      </c>
      <c r="F54" s="256" t="s">
        <v>1201</v>
      </c>
      <c r="G54" s="269" t="s">
        <v>1279</v>
      </c>
      <c r="H54" s="334"/>
      <c r="I54" s="335"/>
      <c r="J54" s="256" t="s">
        <v>1201</v>
      </c>
      <c r="K54" s="269" t="s">
        <v>1281</v>
      </c>
      <c r="L54" s="338"/>
      <c r="M54" s="338"/>
    </row>
    <row r="55" spans="2:13" ht="9.9499999999999993" customHeight="1" thickBot="1">
      <c r="B55" s="322"/>
      <c r="C55" s="323"/>
      <c r="D55" s="257" t="s">
        <v>1200</v>
      </c>
      <c r="E55" s="270" t="s">
        <v>1282</v>
      </c>
      <c r="F55" s="257" t="s">
        <v>1200</v>
      </c>
      <c r="G55" s="270" t="s">
        <v>1288</v>
      </c>
      <c r="H55" s="336"/>
      <c r="I55" s="337"/>
      <c r="J55" s="257" t="s">
        <v>1200</v>
      </c>
      <c r="K55" s="270" t="s">
        <v>1288</v>
      </c>
      <c r="L55" s="327"/>
      <c r="M55" s="327"/>
    </row>
    <row r="56" spans="2:13" ht="9.9499999999999993" customHeight="1">
      <c r="B56" s="320" t="s">
        <v>1269</v>
      </c>
      <c r="C56" s="321"/>
      <c r="D56" s="255" t="s">
        <v>1195</v>
      </c>
      <c r="E56" s="272" t="s">
        <v>1314</v>
      </c>
      <c r="F56" s="255" t="s">
        <v>1195</v>
      </c>
      <c r="G56" s="272" t="s">
        <v>1301</v>
      </c>
      <c r="H56" s="255" t="s">
        <v>1195</v>
      </c>
      <c r="I56" s="272" t="s">
        <v>1314</v>
      </c>
      <c r="J56" s="332"/>
      <c r="K56" s="333"/>
      <c r="L56" s="326" t="s">
        <v>1303</v>
      </c>
      <c r="M56" s="326" t="s">
        <v>1311</v>
      </c>
    </row>
    <row r="57" spans="2:13" ht="9.9499999999999993" customHeight="1">
      <c r="B57" s="330"/>
      <c r="C57" s="331"/>
      <c r="D57" s="256" t="s">
        <v>1198</v>
      </c>
      <c r="E57" s="269" t="s">
        <v>1279</v>
      </c>
      <c r="F57" s="256" t="s">
        <v>1198</v>
      </c>
      <c r="G57" s="269" t="s">
        <v>1279</v>
      </c>
      <c r="H57" s="256" t="s">
        <v>1198</v>
      </c>
      <c r="I57" s="269" t="s">
        <v>1281</v>
      </c>
      <c r="J57" s="334"/>
      <c r="K57" s="335"/>
      <c r="L57" s="338"/>
      <c r="M57" s="338"/>
    </row>
    <row r="58" spans="2:13" ht="9.9499999999999993" customHeight="1">
      <c r="B58" s="330"/>
      <c r="C58" s="331"/>
      <c r="D58" s="256" t="s">
        <v>1199</v>
      </c>
      <c r="E58" s="269" t="s">
        <v>1279</v>
      </c>
      <c r="F58" s="256" t="s">
        <v>1199</v>
      </c>
      <c r="G58" s="269" t="s">
        <v>1281</v>
      </c>
      <c r="H58" s="256" t="s">
        <v>1199</v>
      </c>
      <c r="I58" s="269" t="s">
        <v>1279</v>
      </c>
      <c r="J58" s="334"/>
      <c r="K58" s="335"/>
      <c r="L58" s="338"/>
      <c r="M58" s="338"/>
    </row>
    <row r="59" spans="2:13" ht="9.9499999999999993" customHeight="1">
      <c r="B59" s="330"/>
      <c r="C59" s="331"/>
      <c r="D59" s="256" t="s">
        <v>1202</v>
      </c>
      <c r="E59" s="269" t="s">
        <v>1279</v>
      </c>
      <c r="F59" s="256" t="s">
        <v>1202</v>
      </c>
      <c r="G59" s="269" t="s">
        <v>1279</v>
      </c>
      <c r="H59" s="256" t="s">
        <v>1202</v>
      </c>
      <c r="I59" s="269" t="s">
        <v>1286</v>
      </c>
      <c r="J59" s="334"/>
      <c r="K59" s="335"/>
      <c r="L59" s="338"/>
      <c r="M59" s="338"/>
    </row>
    <row r="60" spans="2:13" ht="9.9499999999999993" customHeight="1">
      <c r="B60" s="330"/>
      <c r="C60" s="331"/>
      <c r="D60" s="256" t="s">
        <v>1201</v>
      </c>
      <c r="E60" s="269" t="s">
        <v>1289</v>
      </c>
      <c r="F60" s="256" t="s">
        <v>1201</v>
      </c>
      <c r="G60" s="269" t="s">
        <v>1279</v>
      </c>
      <c r="H60" s="256" t="s">
        <v>1201</v>
      </c>
      <c r="I60" s="269" t="s">
        <v>1284</v>
      </c>
      <c r="J60" s="334"/>
      <c r="K60" s="335"/>
      <c r="L60" s="338"/>
      <c r="M60" s="338"/>
    </row>
    <row r="61" spans="2:13" ht="9.9499999999999993" customHeight="1" thickBot="1">
      <c r="B61" s="322"/>
      <c r="C61" s="323"/>
      <c r="D61" s="257" t="s">
        <v>1200</v>
      </c>
      <c r="E61" s="270" t="s">
        <v>1282</v>
      </c>
      <c r="F61" s="257" t="s">
        <v>1200</v>
      </c>
      <c r="G61" s="270" t="s">
        <v>1281</v>
      </c>
      <c r="H61" s="257" t="s">
        <v>1200</v>
      </c>
      <c r="I61" s="270" t="s">
        <v>1286</v>
      </c>
      <c r="J61" s="336"/>
      <c r="K61" s="337"/>
      <c r="L61" s="327"/>
      <c r="M61" s="327"/>
    </row>
    <row r="62" spans="2:13" ht="13.5">
      <c r="B62" s="345" t="s">
        <v>1204</v>
      </c>
      <c r="C62" s="345"/>
      <c r="D62" s="345"/>
      <c r="E62" s="345"/>
      <c r="F62" s="345"/>
      <c r="G62" s="345"/>
      <c r="H62" s="345"/>
      <c r="I62" s="345"/>
      <c r="J62" s="345"/>
      <c r="K62" s="345"/>
      <c r="L62" s="345"/>
      <c r="M62" s="345"/>
    </row>
    <row r="63" spans="2:13" ht="13.5">
      <c r="B63" s="346"/>
      <c r="C63" s="346"/>
      <c r="D63" s="346"/>
      <c r="E63" s="346"/>
      <c r="F63" s="346"/>
      <c r="G63" s="346"/>
      <c r="H63" s="346"/>
      <c r="I63" s="346"/>
      <c r="J63" s="346"/>
      <c r="K63" s="346"/>
      <c r="L63" s="346"/>
      <c r="M63" s="346"/>
    </row>
    <row r="64" spans="2:13" ht="13.5">
      <c r="B64" s="346" t="s">
        <v>1205</v>
      </c>
      <c r="C64" s="346"/>
      <c r="D64" s="346"/>
      <c r="E64" s="346"/>
      <c r="F64" s="346"/>
      <c r="G64" s="346"/>
      <c r="H64" s="346"/>
      <c r="I64" s="346"/>
      <c r="J64" s="346"/>
      <c r="K64" s="346"/>
      <c r="L64" s="346"/>
      <c r="M64" s="346"/>
    </row>
    <row r="65" spans="2:13" ht="13.5">
      <c r="B65" s="346"/>
      <c r="C65" s="346"/>
      <c r="D65" s="346"/>
      <c r="E65" s="346"/>
      <c r="F65" s="346"/>
      <c r="G65" s="346"/>
      <c r="H65" s="346"/>
      <c r="I65" s="346"/>
      <c r="J65" s="346"/>
      <c r="K65" s="346"/>
      <c r="L65" s="346"/>
      <c r="M65" s="346"/>
    </row>
    <row r="66" spans="2:13" ht="14.25">
      <c r="B66" s="266"/>
      <c r="C66" s="266"/>
      <c r="D66" s="266"/>
      <c r="E66" s="266"/>
      <c r="F66" s="266"/>
      <c r="G66" s="266"/>
      <c r="H66" s="266"/>
      <c r="I66" s="266"/>
      <c r="J66" s="266"/>
      <c r="K66" s="266"/>
      <c r="L66" s="266"/>
      <c r="M66" s="266"/>
    </row>
    <row r="67" spans="2:13" ht="20.100000000000001" customHeight="1">
      <c r="B67" s="347" t="s">
        <v>1206</v>
      </c>
      <c r="C67" s="347"/>
      <c r="D67" s="347"/>
      <c r="E67" s="347"/>
      <c r="F67" s="350"/>
      <c r="G67" s="350"/>
      <c r="H67" s="350"/>
      <c r="I67" s="350"/>
      <c r="J67" s="350"/>
      <c r="K67" s="350"/>
      <c r="L67" s="350"/>
    </row>
    <row r="68" spans="2:13" ht="13.5">
      <c r="B68" s="348" t="s">
        <v>1207</v>
      </c>
      <c r="C68" s="348"/>
      <c r="D68" s="348"/>
      <c r="E68" s="348"/>
      <c r="F68" s="348"/>
      <c r="G68" s="348"/>
      <c r="H68" s="103"/>
      <c r="I68" s="103"/>
      <c r="J68" s="103"/>
      <c r="K68" s="103"/>
      <c r="L68" s="103"/>
    </row>
    <row r="69" spans="2:13" ht="13.5">
      <c r="C69" s="103"/>
      <c r="D69" s="103"/>
      <c r="E69" s="103"/>
      <c r="F69" s="103"/>
      <c r="G69" s="348" t="s">
        <v>1208</v>
      </c>
      <c r="H69" s="348"/>
      <c r="I69" s="103"/>
      <c r="J69" s="103"/>
      <c r="K69" s="103"/>
      <c r="L69" s="103"/>
    </row>
    <row r="70" spans="2:13" ht="13.5">
      <c r="C70" s="103"/>
      <c r="D70" s="103"/>
      <c r="E70" s="103"/>
      <c r="F70" s="103"/>
      <c r="G70" s="348"/>
      <c r="H70" s="348"/>
      <c r="I70" s="103"/>
      <c r="J70" s="103"/>
      <c r="K70" s="103"/>
      <c r="L70" s="103"/>
    </row>
    <row r="71" spans="2:13" ht="13.5">
      <c r="C71" s="103"/>
      <c r="D71" s="103"/>
      <c r="E71" s="103"/>
      <c r="F71" s="103"/>
      <c r="G71" s="103"/>
      <c r="H71" s="284" t="s">
        <v>1198</v>
      </c>
      <c r="I71" s="282" t="s">
        <v>1331</v>
      </c>
      <c r="J71" s="103"/>
      <c r="K71" s="103"/>
      <c r="L71" s="103"/>
    </row>
    <row r="72" spans="2:13" ht="14.25" thickBot="1">
      <c r="B72" s="349" t="s">
        <v>395</v>
      </c>
      <c r="C72" s="349"/>
      <c r="D72" s="103"/>
      <c r="E72" s="288"/>
      <c r="F72" s="103"/>
      <c r="G72" s="103"/>
      <c r="H72" s="284" t="s">
        <v>1199</v>
      </c>
      <c r="I72" s="282" t="s">
        <v>1348</v>
      </c>
      <c r="J72" s="288"/>
      <c r="K72" s="103"/>
      <c r="L72" s="350" t="s">
        <v>228</v>
      </c>
      <c r="M72" s="350"/>
    </row>
    <row r="73" spans="2:13" ht="13.5">
      <c r="B73" s="349"/>
      <c r="C73" s="349"/>
      <c r="D73" s="287"/>
      <c r="E73" s="103"/>
      <c r="F73" s="284"/>
      <c r="G73" s="292"/>
      <c r="H73" s="103" t="s">
        <v>1272</v>
      </c>
      <c r="I73" s="282" t="s">
        <v>1279</v>
      </c>
      <c r="J73" s="289"/>
      <c r="K73" s="287"/>
      <c r="L73" s="350"/>
      <c r="M73" s="350"/>
    </row>
    <row r="74" spans="2:13" ht="13.5">
      <c r="C74" s="103"/>
      <c r="D74" s="103"/>
      <c r="E74" s="103"/>
      <c r="F74" s="284"/>
      <c r="G74" s="103"/>
      <c r="H74" s="284" t="s">
        <v>1201</v>
      </c>
      <c r="I74" s="282" t="s">
        <v>1349</v>
      </c>
      <c r="J74" s="284"/>
      <c r="K74" s="103"/>
      <c r="L74" s="103"/>
    </row>
    <row r="75" spans="2:13" ht="14.25" thickBot="1">
      <c r="C75" s="103"/>
      <c r="D75" s="103"/>
      <c r="E75" s="292"/>
      <c r="F75" s="259"/>
      <c r="G75" s="259"/>
      <c r="H75" s="291" t="s">
        <v>1200</v>
      </c>
      <c r="I75" s="103"/>
      <c r="J75" s="284"/>
      <c r="K75" s="103"/>
      <c r="L75" s="103"/>
    </row>
    <row r="76" spans="2:13" ht="13.5">
      <c r="C76" s="348"/>
      <c r="D76" s="103"/>
      <c r="E76" s="103"/>
      <c r="F76" s="261" t="s">
        <v>1198</v>
      </c>
      <c r="G76" s="282" t="s">
        <v>1331</v>
      </c>
      <c r="H76" s="103"/>
      <c r="I76" s="287" t="s">
        <v>1350</v>
      </c>
      <c r="J76" s="262"/>
      <c r="K76" s="103"/>
      <c r="L76" s="348"/>
    </row>
    <row r="77" spans="2:13" ht="13.5">
      <c r="C77" s="348"/>
      <c r="D77" s="103"/>
      <c r="E77" s="103"/>
      <c r="F77" s="262" t="s">
        <v>1199</v>
      </c>
      <c r="G77" s="282" t="s">
        <v>1279</v>
      </c>
      <c r="H77" s="103"/>
      <c r="I77" s="258" t="s">
        <v>1351</v>
      </c>
      <c r="J77" s="103"/>
      <c r="K77" s="348"/>
      <c r="L77" s="348"/>
    </row>
    <row r="78" spans="2:13" ht="13.5">
      <c r="B78" s="348" t="s">
        <v>1315</v>
      </c>
      <c r="C78" s="348"/>
      <c r="D78" s="259"/>
      <c r="E78" s="259"/>
      <c r="F78" s="262" t="s">
        <v>1272</v>
      </c>
      <c r="G78" s="282" t="s">
        <v>1331</v>
      </c>
      <c r="H78" s="103"/>
      <c r="I78" s="258" t="s">
        <v>1352</v>
      </c>
      <c r="J78" s="103"/>
      <c r="K78" s="365"/>
      <c r="L78" s="348" t="s">
        <v>1316</v>
      </c>
      <c r="M78" s="348"/>
    </row>
    <row r="79" spans="2:13" ht="13.5">
      <c r="B79" s="348"/>
      <c r="C79" s="348"/>
      <c r="D79" s="103"/>
      <c r="E79" s="103"/>
      <c r="F79" s="103" t="s">
        <v>1201</v>
      </c>
      <c r="G79" s="282" t="s">
        <v>1283</v>
      </c>
      <c r="H79" s="103"/>
      <c r="I79" s="103" t="s">
        <v>1201</v>
      </c>
      <c r="J79" s="260"/>
      <c r="K79" s="103"/>
      <c r="L79" s="348"/>
      <c r="M79" s="348"/>
    </row>
    <row r="80" spans="2:13" ht="13.5">
      <c r="C80" s="103"/>
      <c r="D80" s="103"/>
      <c r="E80" s="103"/>
      <c r="F80" s="103" t="s">
        <v>1200</v>
      </c>
      <c r="G80" s="282" t="s">
        <v>1349</v>
      </c>
      <c r="H80" s="103"/>
      <c r="I80" s="103" t="s">
        <v>1200</v>
      </c>
      <c r="J80" s="103"/>
      <c r="K80" s="103"/>
      <c r="L80" s="103"/>
    </row>
    <row r="81" spans="2:14" ht="13.5">
      <c r="C81" s="103"/>
      <c r="D81" s="103"/>
      <c r="E81" s="103"/>
      <c r="F81" s="103"/>
      <c r="G81" s="103"/>
      <c r="H81" s="103"/>
      <c r="I81" s="103"/>
      <c r="J81" s="103"/>
      <c r="K81" s="103"/>
      <c r="L81" s="103"/>
    </row>
    <row r="82" spans="2:14" ht="13.5">
      <c r="C82" s="103"/>
      <c r="D82" s="103"/>
      <c r="E82" s="103"/>
      <c r="F82" s="103"/>
      <c r="G82" s="103"/>
      <c r="H82" s="103"/>
      <c r="I82" s="103"/>
      <c r="J82" s="103"/>
      <c r="K82" s="103"/>
      <c r="L82" s="103"/>
    </row>
    <row r="83" spans="2:14" ht="13.5">
      <c r="C83" s="103"/>
      <c r="D83" s="103"/>
      <c r="E83" s="103"/>
      <c r="F83" s="103" t="s">
        <v>1209</v>
      </c>
      <c r="G83" s="103"/>
      <c r="H83" s="103"/>
      <c r="I83" s="103"/>
      <c r="J83" s="103"/>
      <c r="K83" s="103"/>
      <c r="L83" s="103"/>
    </row>
    <row r="84" spans="2:14" ht="14.25" thickBot="1">
      <c r="C84" s="103"/>
      <c r="D84" s="103"/>
      <c r="E84" s="350" t="s">
        <v>1322</v>
      </c>
      <c r="F84" s="350"/>
      <c r="G84" s="350"/>
      <c r="H84" s="286"/>
      <c r="I84" s="103"/>
      <c r="J84" s="103"/>
      <c r="K84" s="103"/>
      <c r="L84" s="103"/>
    </row>
    <row r="85" spans="2:14" ht="14.25" thickBot="1">
      <c r="C85" s="103"/>
      <c r="D85" s="103"/>
      <c r="E85" s="350"/>
      <c r="F85" s="350"/>
      <c r="G85" s="350"/>
      <c r="H85" s="348" t="s">
        <v>1196</v>
      </c>
      <c r="I85" s="284"/>
      <c r="J85" s="103"/>
      <c r="K85" s="103"/>
      <c r="L85" s="103"/>
    </row>
    <row r="86" spans="2:14" ht="13.5">
      <c r="C86" s="103"/>
      <c r="D86" s="103"/>
      <c r="E86" s="348" t="s">
        <v>1271</v>
      </c>
      <c r="F86" s="348"/>
      <c r="G86" s="348"/>
      <c r="H86" s="364"/>
      <c r="I86" s="285" t="s">
        <v>1353</v>
      </c>
      <c r="J86" s="103"/>
      <c r="K86" s="103"/>
      <c r="L86" s="103"/>
    </row>
    <row r="87" spans="2:14" ht="13.5">
      <c r="C87" s="103"/>
      <c r="D87" s="103"/>
      <c r="E87" s="348"/>
      <c r="F87" s="348"/>
      <c r="G87" s="348"/>
      <c r="H87" s="260"/>
      <c r="I87" s="103" t="s">
        <v>1354</v>
      </c>
      <c r="J87" s="103"/>
      <c r="K87" s="103"/>
      <c r="L87" s="103"/>
    </row>
    <row r="88" spans="2:14" ht="13.5">
      <c r="C88" s="103"/>
      <c r="D88" s="103"/>
      <c r="E88" s="103"/>
      <c r="F88" s="103"/>
      <c r="G88" s="103"/>
      <c r="H88" s="103"/>
      <c r="I88" s="103" t="s">
        <v>1355</v>
      </c>
      <c r="J88" s="103"/>
      <c r="K88" s="103"/>
      <c r="L88" s="103"/>
    </row>
    <row r="89" spans="2:14" ht="13.5">
      <c r="C89" s="103"/>
      <c r="D89" s="103"/>
      <c r="E89" s="103"/>
      <c r="F89" s="103"/>
      <c r="G89" s="103"/>
      <c r="H89" s="103"/>
      <c r="I89" s="103" t="s">
        <v>1356</v>
      </c>
      <c r="J89" s="103"/>
      <c r="K89" s="103"/>
      <c r="L89" s="103"/>
    </row>
    <row r="90" spans="2:14" ht="12.95" customHeight="1">
      <c r="B90" s="265"/>
      <c r="C90" s="265"/>
      <c r="D90" s="265"/>
      <c r="E90" s="265"/>
      <c r="F90" s="103"/>
      <c r="G90" s="103"/>
      <c r="H90" s="103"/>
      <c r="I90" s="103" t="s">
        <v>1200</v>
      </c>
      <c r="J90" s="103"/>
      <c r="K90" s="103"/>
      <c r="L90" s="103"/>
    </row>
    <row r="91" spans="2:14" ht="12.95" customHeight="1">
      <c r="B91" s="347" t="s">
        <v>1321</v>
      </c>
      <c r="C91" s="347"/>
      <c r="D91" s="347"/>
      <c r="E91" s="347"/>
      <c r="F91" s="350"/>
      <c r="G91" s="350"/>
      <c r="H91" s="350"/>
      <c r="I91" s="350"/>
      <c r="J91" s="350"/>
      <c r="K91" s="350"/>
      <c r="L91" s="350"/>
      <c r="M91" s="103"/>
    </row>
    <row r="92" spans="2:14" ht="12.95" customHeight="1">
      <c r="B92" s="347"/>
      <c r="C92" s="347"/>
      <c r="D92" s="347"/>
      <c r="E92" s="347"/>
      <c r="F92" s="350"/>
      <c r="G92" s="350"/>
      <c r="H92" s="350"/>
      <c r="I92" s="350"/>
      <c r="J92" s="350"/>
      <c r="K92" s="350"/>
      <c r="L92" s="350"/>
      <c r="M92" s="103"/>
    </row>
    <row r="93" spans="2:14" ht="13.5">
      <c r="B93" s="366" t="s">
        <v>1278</v>
      </c>
      <c r="C93" s="366"/>
      <c r="D93" s="366"/>
      <c r="E93" s="366"/>
      <c r="F93" s="366"/>
      <c r="G93" s="348"/>
      <c r="H93" s="348"/>
      <c r="I93" s="103"/>
      <c r="J93" s="103"/>
      <c r="K93" s="103"/>
      <c r="L93" s="103"/>
    </row>
    <row r="94" spans="2:14" ht="13.5">
      <c r="B94" s="366"/>
      <c r="C94" s="366"/>
      <c r="D94" s="366"/>
      <c r="E94" s="366"/>
      <c r="F94" s="366"/>
      <c r="G94" s="348"/>
      <c r="H94" s="348"/>
      <c r="I94" s="103"/>
      <c r="J94" s="103"/>
      <c r="K94" s="103"/>
      <c r="L94" s="103"/>
    </row>
    <row r="95" spans="2:14" ht="13.5">
      <c r="B95" s="54" t="s">
        <v>1357</v>
      </c>
      <c r="C95" s="103"/>
      <c r="D95" s="103"/>
      <c r="E95" s="103"/>
      <c r="F95" s="103"/>
      <c r="G95" s="103"/>
      <c r="H95" s="103"/>
      <c r="I95" s="348" t="s">
        <v>1358</v>
      </c>
      <c r="J95" s="348"/>
      <c r="K95" s="348"/>
      <c r="L95" s="103"/>
    </row>
    <row r="96" spans="2:14" ht="14.25" thickBot="1">
      <c r="B96" s="350" t="s">
        <v>896</v>
      </c>
      <c r="C96" s="350"/>
      <c r="D96" s="103"/>
      <c r="E96" s="103"/>
      <c r="F96" s="103"/>
      <c r="G96" s="103"/>
      <c r="H96" s="103"/>
      <c r="I96" s="350" t="s">
        <v>1318</v>
      </c>
      <c r="J96" s="350"/>
      <c r="K96" s="103"/>
      <c r="L96" s="288"/>
      <c r="M96" s="103"/>
      <c r="N96" s="103"/>
    </row>
    <row r="97" spans="2:14" ht="13.5">
      <c r="B97" s="350"/>
      <c r="C97" s="350"/>
      <c r="D97" s="287"/>
      <c r="E97" s="287"/>
      <c r="F97" s="284"/>
      <c r="G97" s="103"/>
      <c r="H97" s="103"/>
      <c r="I97" s="350"/>
      <c r="J97" s="350"/>
      <c r="K97" s="287"/>
      <c r="L97" s="290"/>
      <c r="M97" s="103"/>
      <c r="N97" s="103"/>
    </row>
    <row r="98" spans="2:14" ht="13.5">
      <c r="C98" s="103"/>
      <c r="D98" s="103"/>
      <c r="E98" s="292"/>
      <c r="F98" s="103"/>
      <c r="G98" s="348"/>
      <c r="H98" s="103"/>
      <c r="J98" s="103"/>
      <c r="K98" s="103"/>
      <c r="L98" s="292"/>
      <c r="M98" s="103"/>
      <c r="N98" s="348"/>
    </row>
    <row r="99" spans="2:14" ht="14.25" thickBot="1">
      <c r="C99" s="103"/>
      <c r="D99" s="103"/>
      <c r="E99" s="348" t="s">
        <v>1203</v>
      </c>
      <c r="F99" s="293"/>
      <c r="G99" s="365"/>
      <c r="H99" s="103"/>
      <c r="J99" s="103"/>
      <c r="K99" s="103"/>
      <c r="L99" s="348" t="s">
        <v>1197</v>
      </c>
      <c r="M99" s="291"/>
      <c r="N99" s="348"/>
    </row>
    <row r="100" spans="2:14" ht="13.5">
      <c r="C100" s="348"/>
      <c r="D100" s="103"/>
      <c r="E100" s="348"/>
      <c r="F100" s="261" t="s">
        <v>1198</v>
      </c>
      <c r="G100" s="282" t="s">
        <v>1281</v>
      </c>
      <c r="H100" s="103"/>
      <c r="J100" s="348"/>
      <c r="K100" s="103"/>
      <c r="L100" s="348"/>
      <c r="M100" s="285" t="s">
        <v>1336</v>
      </c>
      <c r="N100" s="103"/>
    </row>
    <row r="101" spans="2:14" ht="13.5">
      <c r="C101" s="348"/>
      <c r="D101" s="103"/>
      <c r="E101" s="258"/>
      <c r="F101" s="103" t="s">
        <v>1199</v>
      </c>
      <c r="G101" s="282" t="s">
        <v>1331</v>
      </c>
      <c r="H101" s="103"/>
      <c r="J101" s="348"/>
      <c r="K101" s="103"/>
      <c r="L101" s="258"/>
      <c r="M101" s="103" t="s">
        <v>1333</v>
      </c>
      <c r="N101" s="103"/>
    </row>
    <row r="102" spans="2:14" ht="13.5">
      <c r="B102" s="348" t="s">
        <v>1317</v>
      </c>
      <c r="C102" s="348"/>
      <c r="D102" s="259"/>
      <c r="E102" s="263"/>
      <c r="F102" s="103" t="s">
        <v>1272</v>
      </c>
      <c r="G102" s="282" t="s">
        <v>1332</v>
      </c>
      <c r="H102" s="103"/>
      <c r="I102" s="348" t="s">
        <v>1319</v>
      </c>
      <c r="J102" s="348"/>
      <c r="K102" s="259"/>
      <c r="L102" s="263"/>
      <c r="M102" s="103" t="s">
        <v>1334</v>
      </c>
      <c r="N102" s="103"/>
    </row>
    <row r="103" spans="2:14" ht="13.5">
      <c r="B103" s="348"/>
      <c r="C103" s="348"/>
      <c r="D103" s="103"/>
      <c r="E103" s="103"/>
      <c r="F103" s="103" t="s">
        <v>1201</v>
      </c>
      <c r="G103" s="282" t="s">
        <v>1337</v>
      </c>
      <c r="H103" s="103"/>
      <c r="I103" s="348"/>
      <c r="J103" s="348"/>
      <c r="K103" s="103"/>
      <c r="L103" s="103"/>
      <c r="M103" s="103" t="s">
        <v>1335</v>
      </c>
      <c r="N103" s="103"/>
    </row>
    <row r="104" spans="2:14" ht="13.5">
      <c r="C104" s="103"/>
      <c r="D104" s="103"/>
      <c r="E104" s="103"/>
      <c r="F104" s="103" t="s">
        <v>1200</v>
      </c>
      <c r="G104" s="103"/>
      <c r="H104" s="103"/>
      <c r="J104" s="103"/>
      <c r="K104" s="103"/>
      <c r="L104" s="103"/>
      <c r="M104" s="103" t="s">
        <v>1200</v>
      </c>
      <c r="N104" s="103"/>
    </row>
    <row r="105" spans="2:14" ht="13.5"/>
    <row r="106" spans="2:14" ht="13.5"/>
    <row r="107" spans="2:14" ht="13.5"/>
    <row r="108" spans="2:14" ht="13.5"/>
    <row r="109" spans="2:14" ht="13.5"/>
    <row r="110" spans="2:14" ht="13.5"/>
    <row r="111" spans="2:14" ht="13.5"/>
    <row r="112" spans="2:14" ht="13.5"/>
    <row r="113" ht="13.5"/>
    <row r="114" ht="13.5"/>
    <row r="115" ht="13.5"/>
    <row r="116" ht="13.5"/>
    <row r="117" ht="13.5"/>
    <row r="118" ht="13.5"/>
    <row r="119" ht="13.5"/>
    <row r="120" ht="13.5"/>
    <row r="121" ht="13.5"/>
    <row r="122" ht="13.5"/>
    <row r="123" ht="13.5"/>
    <row r="124" ht="13.5"/>
    <row r="125" ht="13.5"/>
    <row r="126" ht="13.5"/>
    <row r="127" ht="13.5"/>
    <row r="128" ht="13.5"/>
    <row r="129" ht="13.5"/>
    <row r="130" ht="13.5"/>
    <row r="131" ht="13.5"/>
    <row r="132" ht="13.5"/>
    <row r="133" ht="13.5"/>
    <row r="134" ht="13.5"/>
    <row r="135" ht="13.5"/>
    <row r="136" ht="13.5"/>
    <row r="137" ht="13.5"/>
    <row r="138" ht="13.5"/>
    <row r="139" ht="13.5"/>
    <row r="140" ht="13.5"/>
    <row r="141" ht="13.5"/>
    <row r="142" ht="13.5"/>
    <row r="143" ht="13.5"/>
    <row r="144" ht="13.5"/>
    <row r="145" ht="13.5"/>
    <row r="146" ht="13.5"/>
    <row r="147" ht="13.5"/>
    <row r="148" ht="13.5"/>
    <row r="149" ht="13.5"/>
    <row r="150" ht="13.5"/>
  </sheetData>
  <sheetProtection selectLockedCells="1"/>
  <mergeCells count="81">
    <mergeCell ref="N98:N99"/>
    <mergeCell ref="L99:L100"/>
    <mergeCell ref="J100:J101"/>
    <mergeCell ref="I102:J103"/>
    <mergeCell ref="B91:E92"/>
    <mergeCell ref="B93:F94"/>
    <mergeCell ref="G93:H94"/>
    <mergeCell ref="B96:C97"/>
    <mergeCell ref="G98:G99"/>
    <mergeCell ref="E99:E100"/>
    <mergeCell ref="C100:C101"/>
    <mergeCell ref="B102:C103"/>
    <mergeCell ref="I96:J97"/>
    <mergeCell ref="F91:L92"/>
    <mergeCell ref="I95:K95"/>
    <mergeCell ref="E84:G85"/>
    <mergeCell ref="H85:H86"/>
    <mergeCell ref="E86:G87"/>
    <mergeCell ref="C76:C77"/>
    <mergeCell ref="L76:L77"/>
    <mergeCell ref="K77:K78"/>
    <mergeCell ref="B78:C79"/>
    <mergeCell ref="L78:M79"/>
    <mergeCell ref="B44:C49"/>
    <mergeCell ref="F44:G49"/>
    <mergeCell ref="L44:L49"/>
    <mergeCell ref="M44:M49"/>
    <mergeCell ref="B50:C55"/>
    <mergeCell ref="H50:I55"/>
    <mergeCell ref="L50:L55"/>
    <mergeCell ref="M50:M55"/>
    <mergeCell ref="B56:C61"/>
    <mergeCell ref="J56:K61"/>
    <mergeCell ref="L56:L61"/>
    <mergeCell ref="M56:M61"/>
    <mergeCell ref="M9:M14"/>
    <mergeCell ref="B15:C20"/>
    <mergeCell ref="F15:G20"/>
    <mergeCell ref="L15:L20"/>
    <mergeCell ref="M15:M20"/>
    <mergeCell ref="B21:C26"/>
    <mergeCell ref="H21:I26"/>
    <mergeCell ref="L21:L26"/>
    <mergeCell ref="M21:M26"/>
    <mergeCell ref="D38:E43"/>
    <mergeCell ref="L38:L43"/>
    <mergeCell ref="M38:M43"/>
    <mergeCell ref="B1:M2"/>
    <mergeCell ref="B3:M4"/>
    <mergeCell ref="B5:M6"/>
    <mergeCell ref="B7:C8"/>
    <mergeCell ref="D7:E8"/>
    <mergeCell ref="F7:G8"/>
    <mergeCell ref="H7:I8"/>
    <mergeCell ref="J7:K8"/>
    <mergeCell ref="L7:L8"/>
    <mergeCell ref="M7:M8"/>
    <mergeCell ref="B62:M63"/>
    <mergeCell ref="B64:M65"/>
    <mergeCell ref="B67:E67"/>
    <mergeCell ref="G69:H70"/>
    <mergeCell ref="B72:C73"/>
    <mergeCell ref="L72:M73"/>
    <mergeCell ref="F67:L67"/>
    <mergeCell ref="B68:G68"/>
    <mergeCell ref="B9:C14"/>
    <mergeCell ref="D9:E14"/>
    <mergeCell ref="L9:L14"/>
    <mergeCell ref="J27:K32"/>
    <mergeCell ref="L27:L32"/>
    <mergeCell ref="B38:C43"/>
    <mergeCell ref="M27:M32"/>
    <mergeCell ref="B27:C32"/>
    <mergeCell ref="B36:C37"/>
    <mergeCell ref="D36:E37"/>
    <mergeCell ref="F36:G37"/>
    <mergeCell ref="H36:I37"/>
    <mergeCell ref="J36:K37"/>
    <mergeCell ref="L36:L37"/>
    <mergeCell ref="M36:M37"/>
    <mergeCell ref="B34:M35"/>
  </mergeCells>
  <phoneticPr fontId="29"/>
  <pageMargins left="1.1811023622047245" right="0" top="0" bottom="0" header="0.31496062992125984" footer="0.31496062992125984"/>
  <pageSetup paperSize="9" scale="70"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CC00"/>
  </sheetPr>
  <dimension ref="B1:Q162"/>
  <sheetViews>
    <sheetView topLeftCell="A76" workbookViewId="0">
      <selection activeCell="R80" sqref="R80"/>
    </sheetView>
  </sheetViews>
  <sheetFormatPr defaultColWidth="8.875" defaultRowHeight="13.5"/>
  <cols>
    <col min="1" max="1" width="1.5" style="2" customWidth="1"/>
    <col min="2" max="2" width="0.75" style="2" customWidth="1"/>
    <col min="3" max="3" width="1.75" style="2" hidden="1" customWidth="1"/>
    <col min="4" max="4" width="1.25" style="2" hidden="1" customWidth="1"/>
    <col min="5" max="16" width="7.875" style="2" customWidth="1"/>
    <col min="17" max="17" width="5.875" style="2" customWidth="1"/>
    <col min="18" max="16384" width="8.875" style="2"/>
  </cols>
  <sheetData>
    <row r="1" spans="2:17" s="3" customFormat="1">
      <c r="B1" s="2"/>
      <c r="C1" s="400" t="s">
        <v>920</v>
      </c>
      <c r="D1" s="400"/>
      <c r="E1" s="400"/>
      <c r="F1" s="400"/>
      <c r="G1" s="400"/>
      <c r="H1" s="400"/>
      <c r="I1" s="400"/>
      <c r="J1" s="400"/>
    </row>
    <row r="2" spans="2:17" s="3" customFormat="1">
      <c r="C2" s="400"/>
      <c r="D2" s="400"/>
      <c r="E2" s="400"/>
      <c r="F2" s="400"/>
      <c r="G2" s="400"/>
      <c r="H2" s="400"/>
      <c r="I2" s="400"/>
      <c r="J2" s="400"/>
    </row>
    <row r="3" spans="2:17" s="3" customFormat="1" hidden="1">
      <c r="C3" s="401" t="s">
        <v>117</v>
      </c>
      <c r="D3" s="401"/>
    </row>
    <row r="4" spans="2:17" s="3" customFormat="1" ht="14.25" thickBot="1">
      <c r="C4" s="401"/>
      <c r="D4" s="401"/>
      <c r="E4" s="4"/>
      <c r="F4" s="4"/>
      <c r="G4" s="4"/>
      <c r="H4" s="4"/>
      <c r="I4" s="4"/>
      <c r="J4" s="4"/>
      <c r="K4" s="4"/>
      <c r="L4" s="4"/>
    </row>
    <row r="5" spans="2:17" ht="6" customHeight="1" thickTop="1">
      <c r="C5" s="405" t="s">
        <v>1176</v>
      </c>
      <c r="D5" s="402" t="s">
        <v>912</v>
      </c>
      <c r="E5" s="407" t="str">
        <f>IF(C5="","",VLOOKUP(C5,登録ナンバー!$A$4:$I$576,8,0))</f>
        <v>うさぎとかめの集い</v>
      </c>
      <c r="F5" s="386"/>
      <c r="G5" s="386" t="s">
        <v>839</v>
      </c>
      <c r="H5" s="5"/>
      <c r="I5" s="5"/>
      <c r="J5" s="5"/>
      <c r="K5" s="5"/>
      <c r="L5" s="9"/>
      <c r="M5" s="7"/>
      <c r="N5" s="11"/>
      <c r="O5" s="7"/>
      <c r="P5" s="8"/>
    </row>
    <row r="6" spans="2:17" ht="6" customHeight="1">
      <c r="C6" s="406"/>
      <c r="D6" s="403"/>
      <c r="E6" s="371"/>
      <c r="F6" s="372"/>
      <c r="G6" s="372"/>
      <c r="L6" s="10"/>
      <c r="N6" s="10"/>
      <c r="P6" s="6"/>
    </row>
    <row r="7" spans="2:17" ht="6" customHeight="1">
      <c r="C7" s="404" t="s">
        <v>913</v>
      </c>
      <c r="D7" s="385" t="s">
        <v>910</v>
      </c>
      <c r="E7" s="371"/>
      <c r="F7" s="372"/>
      <c r="G7" s="372"/>
      <c r="K7" s="372"/>
      <c r="L7" s="375"/>
      <c r="N7" s="10"/>
      <c r="O7" s="372"/>
      <c r="P7" s="378"/>
    </row>
    <row r="8" spans="2:17" ht="6" customHeight="1">
      <c r="C8" s="373"/>
      <c r="D8" s="368"/>
      <c r="E8" s="371"/>
      <c r="F8" s="372"/>
      <c r="G8" s="372"/>
      <c r="K8" s="372"/>
      <c r="L8" s="375"/>
      <c r="N8" s="10"/>
      <c r="O8" s="372"/>
      <c r="P8" s="378"/>
    </row>
    <row r="9" spans="2:17" ht="6" customHeight="1">
      <c r="C9" s="373" t="s">
        <v>1177</v>
      </c>
      <c r="D9" s="368" t="s">
        <v>909</v>
      </c>
      <c r="E9" s="371" t="str">
        <f>IF(C5="","",VLOOKUP(C5,登録ナンバー!$A$4:$I$576,7,0))</f>
        <v>竹田圭佑</v>
      </c>
      <c r="F9" s="372"/>
      <c r="G9" s="372" t="str">
        <f>IF(C7="","",VLOOKUP(C7,登録ナンバー!$A$4:$I$576,7,0))</f>
        <v>亀井正嗣</v>
      </c>
      <c r="H9" s="372"/>
      <c r="I9" s="374" t="str">
        <f>IF(C9="","",VLOOKUP(C9,登録ナンバー!$A$4:$I$576,7,0))</f>
        <v>亀井皓太</v>
      </c>
      <c r="J9" s="372"/>
      <c r="K9" s="374" t="str">
        <f>IF(C11="","",VLOOKUP(C11,登録ナンバー!$A$4:$I$576,7,0))</f>
        <v>池本敦貴</v>
      </c>
      <c r="L9" s="375"/>
      <c r="M9" s="372" t="str">
        <f>IF(C13="","",VLOOKUP(C13,登録ナンバー!$A$4:$I$576,7,0))</f>
        <v/>
      </c>
      <c r="N9" s="375"/>
      <c r="O9" s="372" t="str">
        <f>IF(C15="","",VLOOKUP(C15,登録ナンバー!$A$4:$I$576,7,0))</f>
        <v/>
      </c>
      <c r="P9" s="378"/>
    </row>
    <row r="10" spans="2:17" ht="6" customHeight="1">
      <c r="C10" s="373"/>
      <c r="D10" s="368"/>
      <c r="E10" s="371"/>
      <c r="F10" s="372"/>
      <c r="G10" s="372"/>
      <c r="H10" s="372"/>
      <c r="I10" s="374"/>
      <c r="J10" s="372"/>
      <c r="K10" s="374"/>
      <c r="L10" s="375"/>
      <c r="M10" s="372"/>
      <c r="N10" s="375"/>
      <c r="O10" s="372"/>
      <c r="P10" s="378"/>
    </row>
    <row r="11" spans="2:17" ht="6" customHeight="1">
      <c r="C11" s="373" t="s">
        <v>1178</v>
      </c>
      <c r="D11" s="368"/>
      <c r="E11" s="371"/>
      <c r="F11" s="372"/>
      <c r="G11" s="372"/>
      <c r="H11" s="372"/>
      <c r="I11" s="374"/>
      <c r="J11" s="372"/>
      <c r="K11" s="374"/>
      <c r="L11" s="375"/>
      <c r="M11" s="372"/>
      <c r="N11" s="375"/>
      <c r="O11" s="372"/>
      <c r="P11" s="378"/>
    </row>
    <row r="12" spans="2:17" ht="6" customHeight="1">
      <c r="C12" s="373"/>
      <c r="D12" s="368"/>
      <c r="E12" s="371"/>
      <c r="F12" s="372"/>
      <c r="G12" s="372"/>
      <c r="H12" s="372"/>
      <c r="I12" s="374"/>
      <c r="J12" s="372"/>
      <c r="K12" s="374"/>
      <c r="L12" s="375"/>
      <c r="M12" s="372"/>
      <c r="N12" s="375"/>
      <c r="O12" s="372"/>
      <c r="P12" s="378"/>
    </row>
    <row r="13" spans="2:17" ht="6" customHeight="1">
      <c r="C13" s="373"/>
      <c r="D13" s="368"/>
      <c r="E13" s="371" t="str">
        <f>IF(D5="","",VLOOKUP(D5,登録ナンバー!$A$4:$I$576,7,0))</f>
        <v>永松貴子</v>
      </c>
      <c r="F13" s="372"/>
      <c r="G13" s="372" t="str">
        <f>IF(D7="","",VLOOKUP(D7,登録ナンバー!$A$4:$I$576,7,0))</f>
        <v>田中有紀</v>
      </c>
      <c r="H13" s="372"/>
      <c r="I13" s="374" t="str">
        <f>IF(D9="","",VLOOKUP(D9,登録ナンバー!$A$4:$I$576,7,0))</f>
        <v>伊吹邦子</v>
      </c>
      <c r="J13" s="372"/>
      <c r="K13" s="374" t="str">
        <f>IF(D11="","",VLOOKUP(D11,登録ナンバー!$A$4:$I$576,7,0))</f>
        <v/>
      </c>
      <c r="L13" s="375"/>
      <c r="M13" s="372" t="str">
        <f>IF(D13="","",VLOOKUP(D13,登録ナンバー!$A$4:$I$576,7,0))</f>
        <v/>
      </c>
      <c r="N13" s="375"/>
      <c r="O13" s="372" t="str">
        <f>IF(D15="","",VLOOKUP(D15,登録ナンバー!$A$4:$I$576,7,0))</f>
        <v/>
      </c>
      <c r="P13" s="378"/>
      <c r="Q13" s="371">
        <v>7</v>
      </c>
    </row>
    <row r="14" spans="2:17" ht="6" customHeight="1">
      <c r="C14" s="373"/>
      <c r="D14" s="368"/>
      <c r="E14" s="371"/>
      <c r="F14" s="372"/>
      <c r="G14" s="372"/>
      <c r="H14" s="372"/>
      <c r="I14" s="374"/>
      <c r="J14" s="372"/>
      <c r="K14" s="374"/>
      <c r="L14" s="375"/>
      <c r="M14" s="372"/>
      <c r="N14" s="375"/>
      <c r="O14" s="372"/>
      <c r="P14" s="378"/>
      <c r="Q14" s="371"/>
    </row>
    <row r="15" spans="2:17" ht="6" customHeight="1">
      <c r="C15" s="373"/>
      <c r="D15" s="368"/>
      <c r="E15" s="371"/>
      <c r="F15" s="372"/>
      <c r="G15" s="372"/>
      <c r="H15" s="372"/>
      <c r="I15" s="374"/>
      <c r="J15" s="372"/>
      <c r="K15" s="374"/>
      <c r="L15" s="375"/>
      <c r="M15" s="372"/>
      <c r="N15" s="375"/>
      <c r="O15" s="372"/>
      <c r="P15" s="378"/>
      <c r="Q15" s="371"/>
    </row>
    <row r="16" spans="2:17" ht="6" customHeight="1" thickBot="1">
      <c r="C16" s="393"/>
      <c r="D16" s="383"/>
      <c r="E16" s="387"/>
      <c r="F16" s="379"/>
      <c r="G16" s="379"/>
      <c r="H16" s="379"/>
      <c r="I16" s="376"/>
      <c r="J16" s="379"/>
      <c r="K16" s="376"/>
      <c r="L16" s="377"/>
      <c r="M16" s="379"/>
      <c r="N16" s="377"/>
      <c r="O16" s="379"/>
      <c r="P16" s="380"/>
      <c r="Q16" s="371"/>
    </row>
    <row r="17" spans="3:17" ht="6" customHeight="1" thickTop="1">
      <c r="C17" s="405" t="s">
        <v>1171</v>
      </c>
      <c r="D17" s="402" t="s">
        <v>1174</v>
      </c>
      <c r="E17" s="371" t="str">
        <f>IF(C17="","",VLOOKUP(C17,登録ナンバー!$A$4:$I$576,8,0))</f>
        <v>うさぎとかめの集い</v>
      </c>
      <c r="F17" s="372"/>
      <c r="G17" s="386" t="s">
        <v>840</v>
      </c>
      <c r="H17" s="5"/>
      <c r="I17" s="5"/>
      <c r="J17" s="5"/>
      <c r="K17" s="5"/>
      <c r="L17" s="9"/>
      <c r="N17" s="10"/>
      <c r="P17" s="6"/>
    </row>
    <row r="18" spans="3:17" ht="6" customHeight="1">
      <c r="C18" s="373"/>
      <c r="D18" s="368"/>
      <c r="E18" s="371"/>
      <c r="F18" s="372"/>
      <c r="G18" s="372"/>
      <c r="L18" s="10"/>
      <c r="N18" s="10"/>
      <c r="P18" s="6"/>
    </row>
    <row r="19" spans="3:17" ht="6" customHeight="1">
      <c r="C19" s="373" t="s">
        <v>1172</v>
      </c>
      <c r="D19" s="368" t="s">
        <v>917</v>
      </c>
      <c r="E19" s="371"/>
      <c r="F19" s="372"/>
      <c r="G19" s="372"/>
      <c r="K19" s="372"/>
      <c r="L19" s="375"/>
      <c r="N19" s="10"/>
      <c r="O19" s="372"/>
      <c r="P19" s="378"/>
    </row>
    <row r="20" spans="3:17" ht="6" customHeight="1">
      <c r="C20" s="373"/>
      <c r="D20" s="368"/>
      <c r="E20" s="371"/>
      <c r="F20" s="372"/>
      <c r="G20" s="372"/>
      <c r="K20" s="372"/>
      <c r="L20" s="375"/>
      <c r="N20" s="10"/>
      <c r="O20" s="372"/>
      <c r="P20" s="378"/>
    </row>
    <row r="21" spans="3:17" ht="6" customHeight="1">
      <c r="C21" s="373" t="s">
        <v>914</v>
      </c>
      <c r="D21" s="368" t="s">
        <v>1175</v>
      </c>
      <c r="E21" s="371" t="str">
        <f>IF(C17="","",VLOOKUP(C17,登録ナンバー!$A$4:$I$576,7,0))</f>
        <v>牛道雄介</v>
      </c>
      <c r="F21" s="372"/>
      <c r="G21" s="372" t="str">
        <f>IF(C19="","",VLOOKUP(C19,登録ナンバー!$A$4:$I$576,7,0))</f>
        <v>山本浩之</v>
      </c>
      <c r="H21" s="372"/>
      <c r="I21" s="374" t="str">
        <f>IF(C21="","",VLOOKUP(C21,登録ナンバー!$A$4:$I$576,7,0))</f>
        <v>竹下恭平</v>
      </c>
      <c r="J21" s="372"/>
      <c r="K21" s="374" t="str">
        <f>IF(C23="","",VLOOKUP(C23,登録ナンバー!$A$4:$I$576,7,0))</f>
        <v>峰　祥靖</v>
      </c>
      <c r="L21" s="375"/>
      <c r="M21" s="372" t="str">
        <f>IF(C25="","",VLOOKUP(C25,登録ナンバー!$A$4:$I$576,7,0))</f>
        <v/>
      </c>
      <c r="N21" s="375"/>
      <c r="O21" s="372" t="str">
        <f>IF(C27="","",VLOOKUP(C27,登録ナンバー!$A$4:$I$576,7,0))</f>
        <v/>
      </c>
      <c r="P21" s="378"/>
    </row>
    <row r="22" spans="3:17" ht="6" customHeight="1">
      <c r="C22" s="373"/>
      <c r="D22" s="368"/>
      <c r="E22" s="371"/>
      <c r="F22" s="372"/>
      <c r="G22" s="372"/>
      <c r="H22" s="372"/>
      <c r="I22" s="374"/>
      <c r="J22" s="372"/>
      <c r="K22" s="374"/>
      <c r="L22" s="375"/>
      <c r="M22" s="372"/>
      <c r="N22" s="375"/>
      <c r="O22" s="372"/>
      <c r="P22" s="378"/>
    </row>
    <row r="23" spans="3:17" ht="6" customHeight="1">
      <c r="C23" s="373" t="s">
        <v>1173</v>
      </c>
      <c r="D23" s="368"/>
      <c r="E23" s="371"/>
      <c r="F23" s="372"/>
      <c r="G23" s="372"/>
      <c r="H23" s="372"/>
      <c r="I23" s="374"/>
      <c r="J23" s="372"/>
      <c r="K23" s="374"/>
      <c r="L23" s="375"/>
      <c r="M23" s="372"/>
      <c r="N23" s="375"/>
      <c r="O23" s="372"/>
      <c r="P23" s="378"/>
    </row>
    <row r="24" spans="3:17" ht="6" customHeight="1">
      <c r="C24" s="373"/>
      <c r="D24" s="368"/>
      <c r="E24" s="371"/>
      <c r="F24" s="372"/>
      <c r="G24" s="372"/>
      <c r="H24" s="372"/>
      <c r="I24" s="374"/>
      <c r="J24" s="372"/>
      <c r="K24" s="374"/>
      <c r="L24" s="375"/>
      <c r="M24" s="372"/>
      <c r="N24" s="375"/>
      <c r="O24" s="372"/>
      <c r="P24" s="378"/>
    </row>
    <row r="25" spans="3:17" ht="6" customHeight="1">
      <c r="C25" s="373"/>
      <c r="D25" s="368"/>
      <c r="E25" s="371" t="str">
        <f>IF(D17="","",VLOOKUP(D17,登録ナンバー!$A$4:$I$576,7,0))</f>
        <v>田中都</v>
      </c>
      <c r="F25" s="372"/>
      <c r="G25" s="394" t="str">
        <f>IF(D19="","",VLOOKUP(D19,登録ナンバー!$A$4:$I$576,7,0))</f>
        <v>藤田博美</v>
      </c>
      <c r="H25" s="395"/>
      <c r="I25" s="372" t="str">
        <f>IF(D21="","",VLOOKUP(D21,登録ナンバー!$A$4:$I$576,7,0))</f>
        <v>谷口美佳</v>
      </c>
      <c r="J25" s="372"/>
      <c r="K25" s="374" t="str">
        <f>IF(D23="","",VLOOKUP(D23,登録ナンバー!$A$4:$I$576,7,0))</f>
        <v/>
      </c>
      <c r="L25" s="375"/>
      <c r="M25" s="372" t="str">
        <f>IF(D25="","",VLOOKUP(D25,登録ナンバー!$A$4:$I$576,7,0))</f>
        <v/>
      </c>
      <c r="N25" s="375"/>
      <c r="O25" s="372" t="str">
        <f>IF(D27="","",VLOOKUP(D27,登録ナンバー!$A$4:$I$576,7,0))</f>
        <v/>
      </c>
      <c r="P25" s="378"/>
      <c r="Q25" s="371">
        <v>7</v>
      </c>
    </row>
    <row r="26" spans="3:17" ht="6" customHeight="1">
      <c r="C26" s="373"/>
      <c r="D26" s="368"/>
      <c r="E26" s="371"/>
      <c r="F26" s="372"/>
      <c r="G26" s="396"/>
      <c r="H26" s="397"/>
      <c r="I26" s="372"/>
      <c r="J26" s="372"/>
      <c r="K26" s="374"/>
      <c r="L26" s="375"/>
      <c r="M26" s="372"/>
      <c r="N26" s="375"/>
      <c r="O26" s="372"/>
      <c r="P26" s="378"/>
      <c r="Q26" s="371"/>
    </row>
    <row r="27" spans="3:17" ht="6" customHeight="1">
      <c r="C27" s="373"/>
      <c r="D27" s="368"/>
      <c r="E27" s="371"/>
      <c r="F27" s="372"/>
      <c r="G27" s="396"/>
      <c r="H27" s="397"/>
      <c r="I27" s="372"/>
      <c r="J27" s="372"/>
      <c r="K27" s="374"/>
      <c r="L27" s="375"/>
      <c r="M27" s="372"/>
      <c r="N27" s="375"/>
      <c r="O27" s="372"/>
      <c r="P27" s="378"/>
      <c r="Q27" s="371"/>
    </row>
    <row r="28" spans="3:17" ht="6" customHeight="1" thickBot="1">
      <c r="C28" s="393"/>
      <c r="D28" s="383"/>
      <c r="E28" s="387"/>
      <c r="F28" s="379"/>
      <c r="G28" s="398"/>
      <c r="H28" s="399"/>
      <c r="I28" s="379"/>
      <c r="J28" s="379"/>
      <c r="K28" s="376"/>
      <c r="L28" s="377"/>
      <c r="M28" s="379"/>
      <c r="N28" s="377"/>
      <c r="O28" s="379"/>
      <c r="P28" s="380"/>
      <c r="Q28" s="371"/>
    </row>
    <row r="29" spans="3:17" ht="6" customHeight="1" thickTop="1">
      <c r="C29" s="404" t="s">
        <v>1180</v>
      </c>
      <c r="D29" s="385" t="s">
        <v>915</v>
      </c>
      <c r="E29" s="371" t="str">
        <f>IF(C29="","",VLOOKUP(C29,登録ナンバー!$A$4:$I$576,8,0))</f>
        <v>うさぎとかめの集い</v>
      </c>
      <c r="F29" s="372"/>
      <c r="G29" s="372" t="s">
        <v>1179</v>
      </c>
      <c r="I29" s="5"/>
      <c r="J29" s="5"/>
      <c r="K29" s="5"/>
      <c r="L29" s="9"/>
      <c r="N29" s="11"/>
      <c r="P29" s="6"/>
    </row>
    <row r="30" spans="3:17" ht="6" customHeight="1">
      <c r="C30" s="373"/>
      <c r="D30" s="368"/>
      <c r="E30" s="371"/>
      <c r="F30" s="372"/>
      <c r="G30" s="372"/>
      <c r="L30" s="10"/>
      <c r="N30" s="10"/>
      <c r="P30" s="6"/>
    </row>
    <row r="31" spans="3:17" ht="6" customHeight="1">
      <c r="C31" s="373" t="s">
        <v>1181</v>
      </c>
      <c r="D31" s="368" t="s">
        <v>1184</v>
      </c>
      <c r="E31" s="371"/>
      <c r="F31" s="372"/>
      <c r="G31" s="372"/>
      <c r="K31" s="372"/>
      <c r="L31" s="375"/>
      <c r="N31" s="10"/>
      <c r="O31" s="372"/>
      <c r="P31" s="378"/>
    </row>
    <row r="32" spans="3:17" ht="6" customHeight="1">
      <c r="C32" s="373"/>
      <c r="D32" s="368"/>
      <c r="E32" s="371"/>
      <c r="F32" s="372"/>
      <c r="G32" s="372"/>
      <c r="K32" s="372"/>
      <c r="L32" s="375"/>
      <c r="N32" s="10"/>
      <c r="O32" s="372"/>
      <c r="P32" s="378"/>
    </row>
    <row r="33" spans="3:17" ht="6" customHeight="1">
      <c r="C33" s="373" t="s">
        <v>1182</v>
      </c>
      <c r="D33" s="368" t="s">
        <v>918</v>
      </c>
      <c r="E33" s="371" t="str">
        <f>IF(C29="","",VLOOKUP(C29,登録ナンバー!$A$4:$I$576,7,0))</f>
        <v>片岡一寿</v>
      </c>
      <c r="F33" s="372"/>
      <c r="G33" s="372" t="str">
        <f>IF(C31="","",VLOOKUP(C31,登録ナンバー!$A$4:$I$576,7,0))</f>
        <v>吉村淳</v>
      </c>
      <c r="H33" s="372"/>
      <c r="I33" s="374" t="str">
        <f>IF(C33="","",VLOOKUP(C33,登録ナンバー!$A$4:$I$576,7,0))</f>
        <v>山本昌紀</v>
      </c>
      <c r="J33" s="372"/>
      <c r="K33" s="374" t="str">
        <f>IF(C35="","",VLOOKUP(C35,登録ナンバー!$A$4:$I$576,7,0))</f>
        <v>野村良平</v>
      </c>
      <c r="L33" s="375"/>
      <c r="M33" s="372" t="str">
        <f>IF(C37="","",VLOOKUP(C37,登録ナンバー!$A$4:$I$576,7,0))</f>
        <v/>
      </c>
      <c r="N33" s="375"/>
      <c r="O33" s="374" t="str">
        <f>IF(C39="","",VLOOKUP(C39,登録ナンバー!$A$4:$I$576,7,0))</f>
        <v/>
      </c>
      <c r="P33" s="378"/>
    </row>
    <row r="34" spans="3:17" ht="6" customHeight="1">
      <c r="C34" s="373"/>
      <c r="D34" s="368"/>
      <c r="E34" s="371"/>
      <c r="F34" s="372"/>
      <c r="G34" s="372"/>
      <c r="H34" s="372"/>
      <c r="I34" s="374"/>
      <c r="J34" s="372"/>
      <c r="K34" s="374"/>
      <c r="L34" s="375"/>
      <c r="M34" s="372"/>
      <c r="N34" s="375"/>
      <c r="O34" s="374"/>
      <c r="P34" s="378"/>
    </row>
    <row r="35" spans="3:17" ht="6" customHeight="1">
      <c r="C35" s="373" t="s">
        <v>1183</v>
      </c>
      <c r="D35" s="368"/>
      <c r="E35" s="371"/>
      <c r="F35" s="372"/>
      <c r="G35" s="372"/>
      <c r="H35" s="372"/>
      <c r="I35" s="374"/>
      <c r="J35" s="372"/>
      <c r="K35" s="374"/>
      <c r="L35" s="375"/>
      <c r="M35" s="372"/>
      <c r="N35" s="375"/>
      <c r="O35" s="374"/>
      <c r="P35" s="378"/>
    </row>
    <row r="36" spans="3:17" ht="6" customHeight="1">
      <c r="C36" s="373"/>
      <c r="D36" s="368"/>
      <c r="E36" s="371"/>
      <c r="F36" s="372"/>
      <c r="G36" s="372"/>
      <c r="H36" s="372"/>
      <c r="I36" s="374"/>
      <c r="J36" s="372"/>
      <c r="K36" s="374"/>
      <c r="L36" s="375"/>
      <c r="M36" s="372"/>
      <c r="N36" s="375"/>
      <c r="O36" s="374"/>
      <c r="P36" s="378"/>
    </row>
    <row r="37" spans="3:17" ht="6" customHeight="1">
      <c r="C37" s="373"/>
      <c r="D37" s="368"/>
      <c r="E37" s="371" t="str">
        <f>IF(D29="","",VLOOKUP(D29,登録ナンバー!$A$4:$I$576,7,0))</f>
        <v>苗村直子</v>
      </c>
      <c r="F37" s="372"/>
      <c r="G37" s="372" t="str">
        <f>IF(D31="","",VLOOKUP(D31,登録ナンバー!$A$4:$I$576,7,0))</f>
        <v>梅田陽子</v>
      </c>
      <c r="H37" s="372"/>
      <c r="I37" s="374" t="str">
        <f>IF(D33="","",VLOOKUP(D33,登録ナンバー!$A$4:$I$576,7,0))</f>
        <v>姫井亜利沙</v>
      </c>
      <c r="J37" s="372"/>
      <c r="K37" s="374" t="str">
        <f>IF(D35="","",VLOOKUP(D35,登録ナンバー!$A$4:$I$576,7,0))</f>
        <v/>
      </c>
      <c r="L37" s="375"/>
      <c r="M37" s="372" t="str">
        <f>IF(D37="","",VLOOKUP(D37,登録ナンバー!$A$4:$I$576,7,0))</f>
        <v/>
      </c>
      <c r="N37" s="375"/>
      <c r="O37" s="372" t="str">
        <f>IF(D39="","",VLOOKUP(D39,登録ナンバー!$A$4:$I$576,7,0))</f>
        <v/>
      </c>
      <c r="P37" s="378"/>
      <c r="Q37" s="371">
        <v>7</v>
      </c>
    </row>
    <row r="38" spans="3:17" ht="6" customHeight="1">
      <c r="C38" s="373"/>
      <c r="D38" s="368"/>
      <c r="E38" s="371"/>
      <c r="F38" s="372"/>
      <c r="G38" s="372"/>
      <c r="H38" s="372"/>
      <c r="I38" s="374"/>
      <c r="J38" s="372"/>
      <c r="K38" s="374"/>
      <c r="L38" s="375"/>
      <c r="M38" s="372"/>
      <c r="N38" s="375"/>
      <c r="O38" s="372"/>
      <c r="P38" s="378"/>
      <c r="Q38" s="371"/>
    </row>
    <row r="39" spans="3:17" ht="6" customHeight="1">
      <c r="C39" s="373"/>
      <c r="D39" s="368"/>
      <c r="E39" s="371"/>
      <c r="F39" s="372"/>
      <c r="G39" s="372"/>
      <c r="H39" s="372"/>
      <c r="I39" s="374"/>
      <c r="J39" s="372"/>
      <c r="K39" s="374"/>
      <c r="L39" s="375"/>
      <c r="M39" s="372"/>
      <c r="N39" s="375"/>
      <c r="O39" s="372"/>
      <c r="P39" s="378"/>
      <c r="Q39" s="371"/>
    </row>
    <row r="40" spans="3:17" ht="6" customHeight="1" thickBot="1">
      <c r="C40" s="388"/>
      <c r="D40" s="408"/>
      <c r="E40" s="387"/>
      <c r="F40" s="379"/>
      <c r="G40" s="379"/>
      <c r="H40" s="379"/>
      <c r="I40" s="376"/>
      <c r="J40" s="379"/>
      <c r="K40" s="376"/>
      <c r="L40" s="377"/>
      <c r="M40" s="379"/>
      <c r="N40" s="377"/>
      <c r="O40" s="379"/>
      <c r="P40" s="380"/>
      <c r="Q40" s="371"/>
    </row>
    <row r="41" spans="3:17" ht="6" customHeight="1" thickTop="1">
      <c r="C41" s="384" t="s">
        <v>1185</v>
      </c>
      <c r="D41" s="367" t="s">
        <v>911</v>
      </c>
      <c r="E41" s="371" t="str">
        <f>IF(C41="","",VLOOKUP(C41,登録ナンバー!$A$4:$I$576,8,0))</f>
        <v>うさぎとかめの集い</v>
      </c>
      <c r="F41" s="372"/>
      <c r="G41" s="386" t="s">
        <v>1189</v>
      </c>
      <c r="H41" s="5"/>
      <c r="I41" s="5"/>
      <c r="J41" s="5"/>
      <c r="K41" s="5"/>
      <c r="L41" s="9"/>
      <c r="N41" s="10"/>
      <c r="P41" s="6"/>
    </row>
    <row r="42" spans="3:17" ht="6" customHeight="1">
      <c r="C42" s="373"/>
      <c r="D42" s="368"/>
      <c r="E42" s="371"/>
      <c r="F42" s="372"/>
      <c r="G42" s="372"/>
      <c r="L42" s="10"/>
      <c r="N42" s="10"/>
      <c r="P42" s="6"/>
    </row>
    <row r="43" spans="3:17" ht="6" customHeight="1">
      <c r="C43" s="373" t="s">
        <v>1186</v>
      </c>
      <c r="D43" s="368" t="s">
        <v>1188</v>
      </c>
      <c r="E43" s="371"/>
      <c r="F43" s="372"/>
      <c r="G43" s="372"/>
      <c r="K43" s="372"/>
      <c r="L43" s="375"/>
      <c r="N43" s="10"/>
      <c r="O43" s="372"/>
      <c r="P43" s="378"/>
    </row>
    <row r="44" spans="3:17" ht="6" customHeight="1">
      <c r="C44" s="373"/>
      <c r="D44" s="368"/>
      <c r="E44" s="371"/>
      <c r="F44" s="372"/>
      <c r="G44" s="372"/>
      <c r="K44" s="372"/>
      <c r="L44" s="375"/>
      <c r="N44" s="10"/>
      <c r="O44" s="372"/>
      <c r="P44" s="378"/>
    </row>
    <row r="45" spans="3:17" ht="6" customHeight="1">
      <c r="C45" s="373" t="s">
        <v>1187</v>
      </c>
      <c r="D45" s="368" t="s">
        <v>916</v>
      </c>
      <c r="E45" s="371" t="str">
        <f>IF(C41="","",VLOOKUP(C41,登録ナンバー!$A$4:$I$576,7,0))</f>
        <v>土肥将博</v>
      </c>
      <c r="F45" s="372"/>
      <c r="G45" s="372" t="str">
        <f>IF(C43="","",VLOOKUP(C43,登録ナンバー!$A$4:$I$576,7,0))</f>
        <v>奥内栄治</v>
      </c>
      <c r="H45" s="372"/>
      <c r="I45" s="374" t="str">
        <f>IF(C45="","",VLOOKUP(C45,登録ナンバー!$A$4:$I$576,7,0))</f>
        <v>脇野佳邦</v>
      </c>
      <c r="J45" s="372"/>
      <c r="K45" s="374" t="str">
        <f>IF(C47="","",VLOOKUP(C47,登録ナンバー!$A$4:$I$576,7,0))</f>
        <v>竹下英伸</v>
      </c>
      <c r="L45" s="375"/>
      <c r="M45" s="372" t="str">
        <f>IF(C49="","",VLOOKUP(C49,登録ナンバー!$A$4:$I$576,7,0))</f>
        <v/>
      </c>
      <c r="N45" s="375"/>
      <c r="O45" s="372" t="str">
        <f>IF(C51="","",VLOOKUP(C51,登録ナンバー!$A$4:$I$576,7,0))</f>
        <v/>
      </c>
      <c r="P45" s="378"/>
    </row>
    <row r="46" spans="3:17" ht="6" customHeight="1">
      <c r="C46" s="373"/>
      <c r="D46" s="368"/>
      <c r="E46" s="371"/>
      <c r="F46" s="372"/>
      <c r="G46" s="372"/>
      <c r="H46" s="372"/>
      <c r="I46" s="374"/>
      <c r="J46" s="372"/>
      <c r="K46" s="374"/>
      <c r="L46" s="375"/>
      <c r="M46" s="372"/>
      <c r="N46" s="375"/>
      <c r="O46" s="372"/>
      <c r="P46" s="378"/>
    </row>
    <row r="47" spans="3:17" ht="6" customHeight="1">
      <c r="C47" s="373" t="s">
        <v>919</v>
      </c>
      <c r="D47" s="368"/>
      <c r="E47" s="371"/>
      <c r="F47" s="372"/>
      <c r="G47" s="372"/>
      <c r="H47" s="372"/>
      <c r="I47" s="374"/>
      <c r="J47" s="372"/>
      <c r="K47" s="374"/>
      <c r="L47" s="375"/>
      <c r="M47" s="372"/>
      <c r="N47" s="375"/>
      <c r="O47" s="372"/>
      <c r="P47" s="378"/>
    </row>
    <row r="48" spans="3:17" ht="6" customHeight="1">
      <c r="C48" s="373"/>
      <c r="D48" s="368"/>
      <c r="E48" s="371"/>
      <c r="F48" s="372"/>
      <c r="G48" s="372"/>
      <c r="H48" s="372"/>
      <c r="I48" s="374"/>
      <c r="J48" s="372"/>
      <c r="K48" s="374"/>
      <c r="L48" s="375"/>
      <c r="M48" s="372"/>
      <c r="N48" s="375"/>
      <c r="O48" s="372"/>
      <c r="P48" s="378"/>
    </row>
    <row r="49" spans="3:17" ht="6" customHeight="1">
      <c r="C49" s="373"/>
      <c r="D49" s="368"/>
      <c r="E49" s="371" t="str">
        <f>IF(D41="","",VLOOKUP(D41,登録ナンバー!$A$4:$I$576,7,0))</f>
        <v>辻佳子</v>
      </c>
      <c r="F49" s="372"/>
      <c r="G49" s="372" t="str">
        <f>IF(D43="","",VLOOKUP(D43,登録ナンバー!$A$4:$I$576,7,0))</f>
        <v>竹下光代</v>
      </c>
      <c r="H49" s="372"/>
      <c r="I49" s="374" t="str">
        <f>IF(D45="","",VLOOKUP(D45,登録ナンバー!$A$4:$I$576,7,0))</f>
        <v>西崎友香</v>
      </c>
      <c r="J49" s="372"/>
      <c r="K49" s="374" t="str">
        <f>IF(D47="","",VLOOKUP(D47,登録ナンバー!$A$4:$I$576,7,0))</f>
        <v/>
      </c>
      <c r="L49" s="375"/>
      <c r="M49" s="372" t="str">
        <f>IF(D49="","",VLOOKUP(D49,登録ナンバー!$A$4:$I$576,7,0))</f>
        <v/>
      </c>
      <c r="N49" s="375"/>
      <c r="O49" s="372" t="str">
        <f>IF(D51="","",VLOOKUP(D51,登録ナンバー!$A$4:$I$576,7,0))</f>
        <v/>
      </c>
      <c r="P49" s="378"/>
      <c r="Q49" s="371">
        <v>7</v>
      </c>
    </row>
    <row r="50" spans="3:17" ht="6" customHeight="1">
      <c r="C50" s="373"/>
      <c r="D50" s="368"/>
      <c r="E50" s="371"/>
      <c r="F50" s="372"/>
      <c r="G50" s="372"/>
      <c r="H50" s="372"/>
      <c r="I50" s="374"/>
      <c r="J50" s="372"/>
      <c r="K50" s="374"/>
      <c r="L50" s="375"/>
      <c r="M50" s="372"/>
      <c r="N50" s="375"/>
      <c r="O50" s="372"/>
      <c r="P50" s="378"/>
      <c r="Q50" s="371"/>
    </row>
    <row r="51" spans="3:17" ht="6" customHeight="1">
      <c r="C51" s="373"/>
      <c r="D51" s="368"/>
      <c r="E51" s="371"/>
      <c r="F51" s="372"/>
      <c r="G51" s="372"/>
      <c r="H51" s="372"/>
      <c r="I51" s="374"/>
      <c r="J51" s="372"/>
      <c r="K51" s="374"/>
      <c r="L51" s="375"/>
      <c r="M51" s="372"/>
      <c r="N51" s="375"/>
      <c r="O51" s="372"/>
      <c r="P51" s="378"/>
      <c r="Q51" s="371"/>
    </row>
    <row r="52" spans="3:17" ht="6" customHeight="1" thickBot="1">
      <c r="C52" s="388"/>
      <c r="D52" s="383"/>
      <c r="E52" s="387"/>
      <c r="F52" s="379"/>
      <c r="G52" s="379"/>
      <c r="H52" s="379"/>
      <c r="I52" s="376"/>
      <c r="J52" s="379"/>
      <c r="K52" s="376"/>
      <c r="L52" s="377"/>
      <c r="M52" s="379"/>
      <c r="N52" s="377"/>
      <c r="O52" s="379"/>
      <c r="P52" s="380"/>
      <c r="Q52" s="371"/>
    </row>
    <row r="53" spans="3:17" ht="6" customHeight="1" thickTop="1">
      <c r="C53" s="405" t="s">
        <v>1190</v>
      </c>
      <c r="D53" s="402" t="s">
        <v>1191</v>
      </c>
      <c r="E53" s="371" t="str">
        <f>IF(C53="","",VLOOKUP(C53,登録ナンバー!$A$4:$I$576,8,0))</f>
        <v>アビックＢＢ</v>
      </c>
      <c r="F53" s="372"/>
      <c r="G53" s="386"/>
      <c r="H53" s="5"/>
      <c r="I53" s="5"/>
      <c r="J53" s="5"/>
      <c r="K53" s="5"/>
      <c r="L53" s="9"/>
      <c r="N53" s="10"/>
      <c r="P53" s="6"/>
    </row>
    <row r="54" spans="3:17" ht="6" customHeight="1">
      <c r="C54" s="373"/>
      <c r="D54" s="368"/>
      <c r="E54" s="371"/>
      <c r="F54" s="372"/>
      <c r="G54" s="372"/>
      <c r="L54" s="10"/>
      <c r="N54" s="10"/>
      <c r="P54" s="6"/>
    </row>
    <row r="55" spans="3:17" ht="6" customHeight="1">
      <c r="C55" s="373" t="s">
        <v>225</v>
      </c>
      <c r="D55" s="368" t="s">
        <v>202</v>
      </c>
      <c r="E55" s="371"/>
      <c r="F55" s="372"/>
      <c r="G55" s="372"/>
      <c r="K55" s="372"/>
      <c r="L55" s="375"/>
      <c r="N55" s="10"/>
      <c r="O55" s="372"/>
      <c r="P55" s="378"/>
    </row>
    <row r="56" spans="3:17" ht="6" customHeight="1">
      <c r="C56" s="373"/>
      <c r="D56" s="368"/>
      <c r="E56" s="371"/>
      <c r="F56" s="372"/>
      <c r="G56" s="372"/>
      <c r="K56" s="372"/>
      <c r="L56" s="375"/>
      <c r="N56" s="10"/>
      <c r="O56" s="372"/>
      <c r="P56" s="378"/>
    </row>
    <row r="57" spans="3:17" ht="6" customHeight="1">
      <c r="C57" s="373" t="s">
        <v>177</v>
      </c>
      <c r="D57" s="368" t="s">
        <v>224</v>
      </c>
      <c r="E57" s="371" t="str">
        <f>IF(C53="","",VLOOKUP(C53,登録ナンバー!$A$4:$I$576,7,0))</f>
        <v>姫田和憲</v>
      </c>
      <c r="F57" s="372"/>
      <c r="G57" s="372" t="str">
        <f>IF(C55="","",VLOOKUP(C55,登録ナンバー!$A$4:$I$576,7,0))</f>
        <v>草野活地</v>
      </c>
      <c r="H57" s="372"/>
      <c r="I57" s="374" t="str">
        <f>IF(C57="","",VLOOKUP(C57,登録ナンバー!$A$4:$I$576,7,0))</f>
        <v>青木重之</v>
      </c>
      <c r="J57" s="372"/>
      <c r="K57" s="374" t="str">
        <f>IF(C59="","",VLOOKUP(C59,登録ナンバー!$A$4:$I$576,7,0))</f>
        <v>長谷川優</v>
      </c>
      <c r="L57" s="375"/>
      <c r="M57" s="372" t="str">
        <f>IF(C61="","",VLOOKUP(C61,登録ナンバー!$A$4:$I$576,7,0))</f>
        <v/>
      </c>
      <c r="N57" s="375"/>
      <c r="O57" s="372" t="str">
        <f>IF(C63="","",VLOOKUP(C63,登録ナンバー!$A$4:$I$576,7,0))</f>
        <v/>
      </c>
      <c r="P57" s="378"/>
    </row>
    <row r="58" spans="3:17" ht="6" customHeight="1">
      <c r="C58" s="373"/>
      <c r="D58" s="368"/>
      <c r="E58" s="371"/>
      <c r="F58" s="372"/>
      <c r="G58" s="372"/>
      <c r="H58" s="372"/>
      <c r="I58" s="374"/>
      <c r="J58" s="372"/>
      <c r="K58" s="374"/>
      <c r="L58" s="375"/>
      <c r="M58" s="372"/>
      <c r="N58" s="375"/>
      <c r="O58" s="372"/>
      <c r="P58" s="378"/>
    </row>
    <row r="59" spans="3:17" ht="6" customHeight="1">
      <c r="C59" s="373" t="s">
        <v>221</v>
      </c>
      <c r="D59" s="368"/>
      <c r="E59" s="371"/>
      <c r="F59" s="372"/>
      <c r="G59" s="372"/>
      <c r="H59" s="372"/>
      <c r="I59" s="374"/>
      <c r="J59" s="372"/>
      <c r="K59" s="374"/>
      <c r="L59" s="375"/>
      <c r="M59" s="372"/>
      <c r="N59" s="375"/>
      <c r="O59" s="372"/>
      <c r="P59" s="378"/>
    </row>
    <row r="60" spans="3:17" ht="6" customHeight="1">
      <c r="C60" s="373"/>
      <c r="D60" s="368"/>
      <c r="E60" s="371"/>
      <c r="F60" s="372"/>
      <c r="G60" s="372"/>
      <c r="H60" s="372"/>
      <c r="I60" s="374"/>
      <c r="J60" s="372"/>
      <c r="K60" s="374"/>
      <c r="L60" s="375"/>
      <c r="M60" s="372"/>
      <c r="N60" s="375"/>
      <c r="O60" s="372"/>
      <c r="P60" s="378"/>
    </row>
    <row r="61" spans="3:17" ht="6" customHeight="1">
      <c r="C61" s="373"/>
      <c r="D61" s="368"/>
      <c r="E61" s="371" t="str">
        <f>IF(D53="","",VLOOKUP(D53,登録ナンバー!$A$4:$I$576,7,0))</f>
        <v>堅田瑞木</v>
      </c>
      <c r="F61" s="372"/>
      <c r="G61" s="372" t="str">
        <f>IF(D55="","",VLOOKUP(D55,登録ナンバー!$A$4:$I$576,7,0))</f>
        <v>野方華子</v>
      </c>
      <c r="H61" s="372"/>
      <c r="I61" s="374" t="str">
        <f>IF(D57="","",VLOOKUP(D57,登録ナンバー!$A$4:$I$576,7,0))</f>
        <v>松本光美</v>
      </c>
      <c r="J61" s="372"/>
      <c r="K61" s="374" t="str">
        <f>IF(D59="","",VLOOKUP(D59,登録ナンバー!$A$4:$I$576,7,0))</f>
        <v/>
      </c>
      <c r="L61" s="375"/>
      <c r="M61" s="372" t="str">
        <f>IF(D61="","",VLOOKUP(D61,登録ナンバー!$A$4:$I$576,7,0))</f>
        <v/>
      </c>
      <c r="N61" s="375"/>
      <c r="O61" s="372" t="str">
        <f>IF(D63="","",VLOOKUP(D63,登録ナンバー!$A$4:$I$576,7,0))</f>
        <v/>
      </c>
      <c r="P61" s="378"/>
      <c r="Q61" s="371">
        <v>7</v>
      </c>
    </row>
    <row r="62" spans="3:17" ht="6" customHeight="1">
      <c r="C62" s="373"/>
      <c r="D62" s="368"/>
      <c r="E62" s="371"/>
      <c r="F62" s="372"/>
      <c r="G62" s="372"/>
      <c r="H62" s="372"/>
      <c r="I62" s="374"/>
      <c r="J62" s="372"/>
      <c r="K62" s="374"/>
      <c r="L62" s="375"/>
      <c r="M62" s="372"/>
      <c r="N62" s="375"/>
      <c r="O62" s="372"/>
      <c r="P62" s="378"/>
      <c r="Q62" s="371"/>
    </row>
    <row r="63" spans="3:17" ht="6" customHeight="1">
      <c r="C63" s="373"/>
      <c r="D63" s="368"/>
      <c r="E63" s="371"/>
      <c r="F63" s="372"/>
      <c r="G63" s="372"/>
      <c r="H63" s="372"/>
      <c r="I63" s="374"/>
      <c r="J63" s="372"/>
      <c r="K63" s="374"/>
      <c r="L63" s="375"/>
      <c r="M63" s="372"/>
      <c r="N63" s="375"/>
      <c r="O63" s="372"/>
      <c r="P63" s="378"/>
      <c r="Q63" s="371"/>
    </row>
    <row r="64" spans="3:17" ht="6" customHeight="1" thickBot="1">
      <c r="C64" s="388"/>
      <c r="D64" s="383"/>
      <c r="E64" s="387"/>
      <c r="F64" s="379"/>
      <c r="G64" s="379"/>
      <c r="H64" s="379"/>
      <c r="I64" s="376"/>
      <c r="J64" s="379"/>
      <c r="K64" s="376"/>
      <c r="L64" s="377"/>
      <c r="M64" s="379"/>
      <c r="N64" s="377"/>
      <c r="O64" s="379"/>
      <c r="P64" s="380"/>
      <c r="Q64" s="371"/>
    </row>
    <row r="65" spans="3:17" ht="6" customHeight="1" thickTop="1">
      <c r="C65" s="384" t="s">
        <v>1241</v>
      </c>
      <c r="D65" s="385" t="s">
        <v>1247</v>
      </c>
      <c r="E65" s="371" t="str">
        <f>IF(C65="","",VLOOKUP(C65,登録ナンバー!$A$4:$I$576,8,0))</f>
        <v>フレンズ</v>
      </c>
      <c r="F65" s="372"/>
      <c r="G65" s="386"/>
      <c r="H65" s="5"/>
      <c r="I65" s="5"/>
      <c r="J65" s="5"/>
      <c r="K65" s="5"/>
      <c r="L65" s="9"/>
      <c r="N65" s="10"/>
      <c r="P65" s="6"/>
    </row>
    <row r="66" spans="3:17" ht="6" customHeight="1">
      <c r="C66" s="373"/>
      <c r="D66" s="368"/>
      <c r="E66" s="371"/>
      <c r="F66" s="372"/>
      <c r="G66" s="372"/>
      <c r="L66" s="10"/>
      <c r="N66" s="10"/>
      <c r="P66" s="6"/>
    </row>
    <row r="67" spans="3:17" ht="6" customHeight="1">
      <c r="C67" s="373" t="s">
        <v>1242</v>
      </c>
      <c r="D67" s="368" t="s">
        <v>1248</v>
      </c>
      <c r="E67" s="371"/>
      <c r="F67" s="372"/>
      <c r="G67" s="372"/>
      <c r="K67" s="372"/>
      <c r="L67" s="375"/>
      <c r="N67" s="10"/>
      <c r="O67" s="372"/>
      <c r="P67" s="378"/>
    </row>
    <row r="68" spans="3:17" ht="6" customHeight="1">
      <c r="C68" s="373"/>
      <c r="D68" s="368"/>
      <c r="E68" s="371"/>
      <c r="F68" s="372"/>
      <c r="G68" s="372"/>
      <c r="K68" s="372"/>
      <c r="L68" s="375"/>
      <c r="N68" s="10"/>
      <c r="O68" s="372"/>
      <c r="P68" s="378"/>
    </row>
    <row r="69" spans="3:17" ht="6" customHeight="1">
      <c r="C69" s="373" t="s">
        <v>1243</v>
      </c>
      <c r="D69" s="368" t="s">
        <v>1249</v>
      </c>
      <c r="E69" s="371" t="str">
        <f>IF(C65="","",VLOOKUP(C65,登録ナンバー!$A$4:$I$576,7,0))</f>
        <v>三代康成</v>
      </c>
      <c r="F69" s="372"/>
      <c r="G69" s="372"/>
      <c r="H69" s="372"/>
      <c r="I69" s="374" t="str">
        <f>IF(C69="","",VLOOKUP(C69,登録ナンバー!$A$4:$I$576,7,0))</f>
        <v>平塚 聡</v>
      </c>
      <c r="J69" s="372"/>
      <c r="K69" s="374" t="str">
        <f>IF(C71="","",VLOOKUP(C71,登録ナンバー!$A$4:$I$576,7,0))</f>
        <v>池端誠治</v>
      </c>
      <c r="L69" s="375"/>
      <c r="M69" s="372" t="str">
        <f>IF(C73="","",VLOOKUP(C73,登録ナンバー!$A$4:$I$576,7,0))</f>
        <v>岡本大樹</v>
      </c>
      <c r="N69" s="375"/>
      <c r="O69" s="372" t="str">
        <f>IF(C75="","",VLOOKUP(C75,登録ナンバー!$A$4:$I$576,7,0))</f>
        <v>水本淳史</v>
      </c>
      <c r="P69" s="378"/>
    </row>
    <row r="70" spans="3:17" ht="6" customHeight="1">
      <c r="C70" s="373"/>
      <c r="D70" s="368"/>
      <c r="E70" s="371"/>
      <c r="F70" s="372"/>
      <c r="G70" s="372"/>
      <c r="H70" s="372"/>
      <c r="I70" s="374"/>
      <c r="J70" s="372"/>
      <c r="K70" s="374"/>
      <c r="L70" s="375"/>
      <c r="M70" s="372"/>
      <c r="N70" s="375"/>
      <c r="O70" s="372"/>
      <c r="P70" s="378"/>
    </row>
    <row r="71" spans="3:17" ht="6" customHeight="1">
      <c r="C71" s="373" t="s">
        <v>1244</v>
      </c>
      <c r="D71" s="368" t="s">
        <v>1250</v>
      </c>
      <c r="E71" s="371"/>
      <c r="F71" s="372"/>
      <c r="G71" s="372"/>
      <c r="H71" s="372"/>
      <c r="I71" s="374"/>
      <c r="J71" s="372"/>
      <c r="K71" s="374"/>
      <c r="L71" s="375"/>
      <c r="M71" s="372"/>
      <c r="N71" s="375"/>
      <c r="O71" s="372"/>
      <c r="P71" s="378"/>
    </row>
    <row r="72" spans="3:17" ht="6" customHeight="1">
      <c r="C72" s="373"/>
      <c r="D72" s="368"/>
      <c r="E72" s="371"/>
      <c r="F72" s="372"/>
      <c r="G72" s="372"/>
      <c r="H72" s="372"/>
      <c r="I72" s="374"/>
      <c r="J72" s="372"/>
      <c r="K72" s="374"/>
      <c r="L72" s="375"/>
      <c r="M72" s="372"/>
      <c r="N72" s="375"/>
      <c r="O72" s="372"/>
      <c r="P72" s="378"/>
    </row>
    <row r="73" spans="3:17" ht="6" customHeight="1">
      <c r="C73" s="373" t="s">
        <v>1245</v>
      </c>
      <c r="D73" s="368" t="s">
        <v>1251</v>
      </c>
      <c r="E73" s="371" t="str">
        <f>IF(D65="","",VLOOKUP(D65,登録ナンバー!$A$4:$I$576,7,0))</f>
        <v>三代梨絵</v>
      </c>
      <c r="F73" s="372"/>
      <c r="G73" s="372" t="str">
        <f>IF(D67="","",VLOOKUP(D67,登録ナンバー!$A$4:$I$576,7,0))</f>
        <v>松村明香</v>
      </c>
      <c r="H73" s="372"/>
      <c r="I73" s="374" t="str">
        <f>IF(D69="","",VLOOKUP(D69,登録ナンバー!$A$4:$I$576,7,0))</f>
        <v>大野美南</v>
      </c>
      <c r="J73" s="372"/>
      <c r="K73" s="374" t="str">
        <f>IF(D71="","",VLOOKUP(D71,登録ナンバー!$A$4:$I$576,7,0))</f>
        <v>鍵弥初美</v>
      </c>
      <c r="L73" s="375"/>
      <c r="M73" s="372" t="str">
        <f>IF(D73="","",VLOOKUP(D73,登録ナンバー!$A$4:$I$576,7,0))</f>
        <v>土肥祐子</v>
      </c>
      <c r="N73" s="375"/>
      <c r="O73" s="372" t="str">
        <f>IF(D75="","",VLOOKUP(D75,登録ナンバー!$A$4:$I$576,7,0))</f>
        <v/>
      </c>
      <c r="P73" s="378"/>
      <c r="Q73" s="371">
        <v>10</v>
      </c>
    </row>
    <row r="74" spans="3:17" ht="6" customHeight="1">
      <c r="C74" s="373"/>
      <c r="D74" s="368"/>
      <c r="E74" s="371"/>
      <c r="F74" s="372"/>
      <c r="G74" s="372"/>
      <c r="H74" s="372"/>
      <c r="I74" s="374"/>
      <c r="J74" s="372"/>
      <c r="K74" s="374"/>
      <c r="L74" s="375"/>
      <c r="M74" s="372"/>
      <c r="N74" s="375"/>
      <c r="O74" s="372"/>
      <c r="P74" s="378"/>
      <c r="Q74" s="371"/>
    </row>
    <row r="75" spans="3:17" ht="6" customHeight="1">
      <c r="C75" s="373" t="s">
        <v>1246</v>
      </c>
      <c r="D75" s="368"/>
      <c r="E75" s="371"/>
      <c r="F75" s="372"/>
      <c r="G75" s="372"/>
      <c r="H75" s="372"/>
      <c r="I75" s="374"/>
      <c r="J75" s="372"/>
      <c r="K75" s="374"/>
      <c r="L75" s="375"/>
      <c r="M75" s="372"/>
      <c r="N75" s="375"/>
      <c r="O75" s="372"/>
      <c r="P75" s="378"/>
      <c r="Q75" s="371"/>
    </row>
    <row r="76" spans="3:17" ht="6" customHeight="1" thickBot="1">
      <c r="C76" s="388"/>
      <c r="D76" s="383"/>
      <c r="E76" s="387"/>
      <c r="F76" s="379"/>
      <c r="G76" s="379"/>
      <c r="H76" s="379"/>
      <c r="I76" s="376"/>
      <c r="J76" s="379"/>
      <c r="K76" s="376"/>
      <c r="L76" s="377"/>
      <c r="M76" s="379"/>
      <c r="N76" s="377"/>
      <c r="O76" s="379"/>
      <c r="P76" s="380"/>
      <c r="Q76" s="371"/>
    </row>
    <row r="77" spans="3:17" ht="6" customHeight="1" thickTop="1">
      <c r="C77" s="384" t="s">
        <v>1252</v>
      </c>
      <c r="D77" s="385" t="s">
        <v>1256</v>
      </c>
      <c r="E77" s="371" t="str">
        <f>IF(C77="","",VLOOKUP(C77,登録ナンバー!$A$4:$I$576,8,0))</f>
        <v>村田八日市ＴＣ</v>
      </c>
      <c r="F77" s="372"/>
      <c r="G77" s="386"/>
      <c r="H77" s="5"/>
      <c r="I77" s="5"/>
      <c r="J77" s="5"/>
      <c r="K77" s="5"/>
      <c r="L77" s="9"/>
      <c r="N77" s="10"/>
      <c r="P77" s="6"/>
    </row>
    <row r="78" spans="3:17" ht="6" customHeight="1">
      <c r="C78" s="373"/>
      <c r="D78" s="368"/>
      <c r="E78" s="371"/>
      <c r="F78" s="372"/>
      <c r="G78" s="372"/>
      <c r="L78" s="10"/>
      <c r="N78" s="10"/>
      <c r="P78" s="6"/>
    </row>
    <row r="79" spans="3:17" ht="6" customHeight="1">
      <c r="C79" s="373" t="s">
        <v>1253</v>
      </c>
      <c r="D79" s="368" t="s">
        <v>1257</v>
      </c>
      <c r="E79" s="371"/>
      <c r="F79" s="372"/>
      <c r="G79" s="372"/>
      <c r="K79" s="372"/>
      <c r="L79" s="375"/>
      <c r="N79" s="10"/>
      <c r="O79" s="372"/>
      <c r="P79" s="378"/>
    </row>
    <row r="80" spans="3:17" ht="6" customHeight="1">
      <c r="C80" s="373"/>
      <c r="D80" s="368"/>
      <c r="E80" s="371"/>
      <c r="F80" s="372"/>
      <c r="G80" s="372"/>
      <c r="K80" s="372"/>
      <c r="L80" s="375"/>
      <c r="N80" s="10"/>
      <c r="O80" s="372"/>
      <c r="P80" s="378"/>
    </row>
    <row r="81" spans="2:17" ht="6" customHeight="1">
      <c r="C81" s="373" t="s">
        <v>1254</v>
      </c>
      <c r="D81" s="368" t="s">
        <v>1258</v>
      </c>
      <c r="E81" s="371" t="str">
        <f>IF(C77="","",VLOOKUP(C77,登録ナンバー!$A$4:$I$576,7,0))</f>
        <v>杉山邦夫</v>
      </c>
      <c r="F81" s="372"/>
      <c r="G81" s="372" t="str">
        <f>IF(C79="","",VLOOKUP(C79,登録ナンバー!$A$4:$I$576,7,0))</f>
        <v>浅田隆昭</v>
      </c>
      <c r="H81" s="372"/>
      <c r="I81" s="374" t="str">
        <f>IF(C81="","",VLOOKUP(C81,登録ナンバー!$A$4:$I$576,7,0))</f>
        <v>川上英二</v>
      </c>
      <c r="J81" s="372"/>
      <c r="K81" s="374" t="str">
        <f>IF(C83="","",VLOOKUP(C83,登録ナンバー!$A$4:$I$576,7,0))</f>
        <v>杉山春澄</v>
      </c>
      <c r="L81" s="375"/>
      <c r="M81" s="372" t="str">
        <f>IF(C85="","",VLOOKUP(C85,登録ナンバー!$A$4:$I$576,7,0))</f>
        <v/>
      </c>
      <c r="N81" s="375"/>
      <c r="O81" s="372" t="str">
        <f>IF(C87="","",VLOOKUP(C87,登録ナンバー!$A$4:$I$576,7,0))</f>
        <v/>
      </c>
      <c r="P81" s="378"/>
    </row>
    <row r="82" spans="2:17" ht="6" customHeight="1">
      <c r="C82" s="373"/>
      <c r="D82" s="368"/>
      <c r="E82" s="371"/>
      <c r="F82" s="372"/>
      <c r="G82" s="372"/>
      <c r="H82" s="372"/>
      <c r="I82" s="374"/>
      <c r="J82" s="372"/>
      <c r="K82" s="374"/>
      <c r="L82" s="375"/>
      <c r="M82" s="372"/>
      <c r="N82" s="375"/>
      <c r="O82" s="372"/>
      <c r="P82" s="378"/>
    </row>
    <row r="83" spans="2:17" ht="6" customHeight="1">
      <c r="C83" s="373" t="s">
        <v>1255</v>
      </c>
      <c r="D83" s="368"/>
      <c r="E83" s="371"/>
      <c r="F83" s="372"/>
      <c r="G83" s="372"/>
      <c r="H83" s="372"/>
      <c r="I83" s="374"/>
      <c r="J83" s="372"/>
      <c r="K83" s="374"/>
      <c r="L83" s="375"/>
      <c r="M83" s="372"/>
      <c r="N83" s="375"/>
      <c r="O83" s="372"/>
      <c r="P83" s="378"/>
    </row>
    <row r="84" spans="2:17" ht="6" customHeight="1">
      <c r="C84" s="373"/>
      <c r="D84" s="368"/>
      <c r="E84" s="371"/>
      <c r="F84" s="372"/>
      <c r="G84" s="372"/>
      <c r="H84" s="372"/>
      <c r="I84" s="374"/>
      <c r="J84" s="372"/>
      <c r="K84" s="374"/>
      <c r="L84" s="375"/>
      <c r="M84" s="372"/>
      <c r="N84" s="375"/>
      <c r="O84" s="372"/>
      <c r="P84" s="378"/>
    </row>
    <row r="85" spans="2:17" ht="6" customHeight="1">
      <c r="C85" s="373"/>
      <c r="D85" s="368"/>
      <c r="E85" s="371" t="str">
        <f>IF(D77="","",VLOOKUP(D77,登録ナンバー!$A$4:$I$576,7,0))</f>
        <v>梶木和子</v>
      </c>
      <c r="F85" s="372"/>
      <c r="G85" s="372" t="str">
        <f>IF(D79="","",VLOOKUP(D79,登録ナンバー!$A$4:$I$576,7,0))</f>
        <v>木村美香</v>
      </c>
      <c r="H85" s="375"/>
      <c r="I85" s="374" t="str">
        <f>IF(D81="","",VLOOKUP(D81,登録ナンバー!$A$4:$I$576,7,0))</f>
        <v>川上美弥子</v>
      </c>
      <c r="J85" s="375"/>
      <c r="K85" s="374" t="str">
        <f>IF(D83="","",VLOOKUP(D83,登録ナンバー!$A$4:$I$576,7,0))</f>
        <v/>
      </c>
      <c r="L85" s="375"/>
      <c r="M85" s="374" t="str">
        <f>IF(D85="","",VLOOKUP(D85,登録ナンバー!$A$4:$I$576,7,0))</f>
        <v/>
      </c>
      <c r="N85" s="375"/>
      <c r="O85" s="374" t="str">
        <f>IF(D87="","",VLOOKUP(D87,登録ナンバー!$A$4:$I$576,7,0))</f>
        <v/>
      </c>
      <c r="P85" s="378"/>
      <c r="Q85" s="371">
        <v>7</v>
      </c>
    </row>
    <row r="86" spans="2:17" ht="6" customHeight="1">
      <c r="C86" s="373"/>
      <c r="D86" s="368"/>
      <c r="E86" s="371"/>
      <c r="F86" s="372"/>
      <c r="G86" s="372"/>
      <c r="H86" s="375"/>
      <c r="I86" s="374"/>
      <c r="J86" s="375"/>
      <c r="K86" s="374"/>
      <c r="L86" s="375"/>
      <c r="M86" s="374"/>
      <c r="N86" s="375"/>
      <c r="O86" s="374"/>
      <c r="P86" s="378"/>
      <c r="Q86" s="371"/>
    </row>
    <row r="87" spans="2:17" ht="6" customHeight="1">
      <c r="C87" s="373"/>
      <c r="D87" s="368"/>
      <c r="E87" s="371"/>
      <c r="F87" s="372"/>
      <c r="G87" s="372"/>
      <c r="H87" s="375"/>
      <c r="I87" s="374"/>
      <c r="J87" s="375"/>
      <c r="K87" s="374"/>
      <c r="L87" s="375"/>
      <c r="M87" s="374"/>
      <c r="N87" s="375"/>
      <c r="O87" s="374"/>
      <c r="P87" s="378"/>
      <c r="Q87" s="371"/>
    </row>
    <row r="88" spans="2:17" ht="6" customHeight="1" thickBot="1">
      <c r="C88" s="382"/>
      <c r="D88" s="408"/>
      <c r="E88" s="371"/>
      <c r="F88" s="372"/>
      <c r="G88" s="379"/>
      <c r="H88" s="377"/>
      <c r="I88" s="376"/>
      <c r="J88" s="377"/>
      <c r="K88" s="376"/>
      <c r="L88" s="377"/>
      <c r="M88" s="376"/>
      <c r="N88" s="377"/>
      <c r="O88" s="376"/>
      <c r="P88" s="380"/>
      <c r="Q88" s="371"/>
    </row>
    <row r="89" spans="2:17" ht="6" customHeight="1" thickTop="1">
      <c r="C89" s="384" t="s">
        <v>1259</v>
      </c>
      <c r="D89" s="367" t="s">
        <v>1264</v>
      </c>
      <c r="E89" s="369" t="str">
        <f>IF(C89="","",VLOOKUP(C89,登録ナンバー!$A$4:$I$576,8,0))</f>
        <v>アンヴァース</v>
      </c>
      <c r="F89" s="370"/>
      <c r="G89" s="372"/>
      <c r="L89" s="10"/>
      <c r="N89" s="10"/>
      <c r="P89" s="6"/>
    </row>
    <row r="90" spans="2:17" ht="6" customHeight="1">
      <c r="C90" s="373"/>
      <c r="D90" s="368"/>
      <c r="E90" s="371"/>
      <c r="F90" s="372"/>
      <c r="G90" s="372"/>
      <c r="L90" s="10"/>
      <c r="N90" s="10"/>
      <c r="P90" s="6"/>
    </row>
    <row r="91" spans="2:17" ht="6" customHeight="1">
      <c r="C91" s="373" t="s">
        <v>1260</v>
      </c>
      <c r="D91" s="368" t="s">
        <v>1265</v>
      </c>
      <c r="E91" s="371"/>
      <c r="F91" s="372"/>
      <c r="G91" s="372"/>
      <c r="K91" s="372"/>
      <c r="L91" s="375"/>
      <c r="N91" s="10"/>
      <c r="O91" s="372"/>
      <c r="P91" s="378"/>
    </row>
    <row r="92" spans="2:17" ht="6" customHeight="1">
      <c r="C92" s="373"/>
      <c r="D92" s="368"/>
      <c r="E92" s="371"/>
      <c r="F92" s="372"/>
      <c r="G92" s="372"/>
      <c r="K92" s="372"/>
      <c r="L92" s="375"/>
      <c r="N92" s="10"/>
      <c r="O92" s="372"/>
      <c r="P92" s="378"/>
    </row>
    <row r="93" spans="2:17" ht="6" customHeight="1">
      <c r="B93" s="6"/>
      <c r="C93" s="381" t="s">
        <v>1261</v>
      </c>
      <c r="D93" s="368" t="s">
        <v>1266</v>
      </c>
      <c r="E93" s="372" t="str">
        <f>IF(C89="","",VLOOKUP(C89,登録ナンバー!$A$4:$I$576,7,0))</f>
        <v>猪飼尚輝</v>
      </c>
      <c r="F93" s="372"/>
      <c r="G93" s="374" t="str">
        <f>IF(C91="","",VLOOKUP(C91,登録ナンバー!$A$4:$I$576,7,0))</f>
        <v>上津慶和</v>
      </c>
      <c r="H93" s="372"/>
      <c r="I93" s="374" t="str">
        <f>IF(C93="","",VLOOKUP(C93,登録ナンバー!$A$4:$I$576,7,0))</f>
        <v>寺元翔太</v>
      </c>
      <c r="J93" s="372"/>
      <c r="K93" s="374" t="str">
        <f>IF(C95="","",VLOOKUP(C95,登録ナンバー!$A$4:$I$576,7,0))</f>
        <v>鈴木智彦</v>
      </c>
      <c r="L93" s="375"/>
      <c r="M93" s="372" t="str">
        <f>IF(C97="","",VLOOKUP(C97,登録ナンバー!$A$4:$I$576,7,0))</f>
        <v>松村友喜</v>
      </c>
      <c r="N93" s="375"/>
      <c r="O93" s="372" t="str">
        <f>IF(C99="","",VLOOKUP(C99,登録ナンバー!$A$4:$I$576,7,0))</f>
        <v/>
      </c>
      <c r="P93" s="378"/>
    </row>
    <row r="94" spans="2:17" ht="6" customHeight="1">
      <c r="B94" s="6"/>
      <c r="C94" s="381"/>
      <c r="D94" s="368"/>
      <c r="E94" s="372"/>
      <c r="F94" s="372"/>
      <c r="G94" s="374"/>
      <c r="H94" s="372"/>
      <c r="I94" s="374"/>
      <c r="J94" s="372"/>
      <c r="K94" s="374"/>
      <c r="L94" s="375"/>
      <c r="M94" s="372"/>
      <c r="N94" s="375"/>
      <c r="O94" s="372"/>
      <c r="P94" s="378"/>
    </row>
    <row r="95" spans="2:17" ht="6" customHeight="1">
      <c r="B95" s="6"/>
      <c r="C95" s="381" t="s">
        <v>1262</v>
      </c>
      <c r="D95" s="368" t="s">
        <v>1267</v>
      </c>
      <c r="E95" s="372"/>
      <c r="F95" s="372"/>
      <c r="G95" s="374"/>
      <c r="H95" s="372"/>
      <c r="I95" s="374"/>
      <c r="J95" s="372"/>
      <c r="K95" s="374"/>
      <c r="L95" s="375"/>
      <c r="M95" s="372"/>
      <c r="N95" s="375"/>
      <c r="O95" s="372"/>
      <c r="P95" s="378"/>
    </row>
    <row r="96" spans="2:17" ht="6" customHeight="1">
      <c r="B96" s="6"/>
      <c r="C96" s="381"/>
      <c r="D96" s="368"/>
      <c r="E96" s="372"/>
      <c r="F96" s="372"/>
      <c r="G96" s="374"/>
      <c r="H96" s="372"/>
      <c r="I96" s="374"/>
      <c r="J96" s="372"/>
      <c r="K96" s="374"/>
      <c r="L96" s="375"/>
      <c r="M96" s="372"/>
      <c r="N96" s="375"/>
      <c r="O96" s="372"/>
      <c r="P96" s="378"/>
    </row>
    <row r="97" spans="2:17" ht="6" customHeight="1">
      <c r="B97" s="6"/>
      <c r="C97" s="381" t="s">
        <v>1263</v>
      </c>
      <c r="D97" s="368"/>
      <c r="E97" s="372" t="str">
        <f>IF(D89="","",VLOOKUP(D89,登録ナンバー!$A$4:$I$576,7,0))</f>
        <v>青木知里</v>
      </c>
      <c r="F97" s="372"/>
      <c r="G97" s="374" t="str">
        <f>IF(D91="","",VLOOKUP(D91,登録ナンバー!$A$4:$I$576,7,0))</f>
        <v>片桐美里</v>
      </c>
      <c r="H97" s="375"/>
      <c r="I97" s="374" t="str">
        <f>IF(D93="","",VLOOKUP(D93,登録ナンバー!$A$4:$I$576,7,0))</f>
        <v>植田早耶</v>
      </c>
      <c r="J97" s="375"/>
      <c r="K97" s="374" t="str">
        <f>IF(D95="","",VLOOKUP(D95,登録ナンバー!$A$4:$I$576,7,0))</f>
        <v>西野美恵</v>
      </c>
      <c r="L97" s="375"/>
      <c r="M97" s="374" t="str">
        <f>IF(D97="","",VLOOKUP(D97,登録ナンバー!$A$4:$I$576,7,0))</f>
        <v/>
      </c>
      <c r="N97" s="375"/>
      <c r="O97" s="374" t="str">
        <f>IF(D99="","",VLOOKUP(D99,登録ナンバー!$A$4:$I$576,7,0))</f>
        <v/>
      </c>
      <c r="P97" s="378"/>
      <c r="Q97" s="371">
        <v>9</v>
      </c>
    </row>
    <row r="98" spans="2:17" ht="6" customHeight="1">
      <c r="B98" s="6"/>
      <c r="C98" s="381"/>
      <c r="D98" s="368"/>
      <c r="E98" s="372"/>
      <c r="F98" s="372"/>
      <c r="G98" s="374"/>
      <c r="H98" s="375"/>
      <c r="I98" s="374"/>
      <c r="J98" s="375"/>
      <c r="K98" s="374"/>
      <c r="L98" s="375"/>
      <c r="M98" s="374"/>
      <c r="N98" s="375"/>
      <c r="O98" s="374"/>
      <c r="P98" s="378"/>
      <c r="Q98" s="371"/>
    </row>
    <row r="99" spans="2:17" ht="6" customHeight="1">
      <c r="B99" s="6"/>
      <c r="C99" s="381"/>
      <c r="D99" s="368"/>
      <c r="E99" s="372"/>
      <c r="F99" s="372"/>
      <c r="G99" s="374"/>
      <c r="H99" s="375"/>
      <c r="I99" s="374"/>
      <c r="J99" s="375"/>
      <c r="K99" s="374"/>
      <c r="L99" s="375"/>
      <c r="M99" s="374"/>
      <c r="N99" s="375"/>
      <c r="O99" s="374"/>
      <c r="P99" s="378"/>
      <c r="Q99" s="371"/>
    </row>
    <row r="100" spans="2:17" ht="6" customHeight="1" thickBot="1">
      <c r="B100" s="6"/>
      <c r="C100" s="392"/>
      <c r="D100" s="383"/>
      <c r="E100" s="372"/>
      <c r="F100" s="372"/>
      <c r="G100" s="389"/>
      <c r="H100" s="390"/>
      <c r="I100" s="389"/>
      <c r="J100" s="390"/>
      <c r="K100" s="389"/>
      <c r="L100" s="390"/>
      <c r="M100" s="389"/>
      <c r="N100" s="390"/>
      <c r="O100" s="389"/>
      <c r="P100" s="391"/>
      <c r="Q100" s="371"/>
    </row>
    <row r="101" spans="2:17" ht="6" hidden="1" customHeight="1" thickTop="1">
      <c r="C101" s="384"/>
      <c r="D101" s="385"/>
      <c r="E101" s="369" t="str">
        <f>IF(C101="","",VLOOKUP(C101,登録ナンバー!$A$4:$I$576,8,0))</f>
        <v/>
      </c>
      <c r="F101" s="370"/>
      <c r="G101" s="372"/>
      <c r="L101" s="10"/>
      <c r="M101" s="253"/>
      <c r="N101" s="10"/>
      <c r="O101" s="253"/>
      <c r="P101" s="6"/>
    </row>
    <row r="102" spans="2:17" ht="6" hidden="1" customHeight="1">
      <c r="C102" s="373"/>
      <c r="D102" s="368"/>
      <c r="E102" s="371"/>
      <c r="F102" s="372"/>
      <c r="G102" s="372"/>
      <c r="L102" s="10"/>
      <c r="N102" s="10"/>
      <c r="P102" s="6"/>
    </row>
    <row r="103" spans="2:17" ht="6" hidden="1" customHeight="1">
      <c r="C103" s="373"/>
      <c r="D103" s="368"/>
      <c r="E103" s="371"/>
      <c r="F103" s="372"/>
      <c r="G103" s="372"/>
      <c r="K103" s="372"/>
      <c r="L103" s="375"/>
      <c r="N103" s="10"/>
      <c r="O103" s="372"/>
      <c r="P103" s="378"/>
    </row>
    <row r="104" spans="2:17" ht="6" hidden="1" customHeight="1">
      <c r="C104" s="373"/>
      <c r="D104" s="368"/>
      <c r="E104" s="371"/>
      <c r="F104" s="372"/>
      <c r="G104" s="372"/>
      <c r="K104" s="372"/>
      <c r="L104" s="375"/>
      <c r="N104" s="10"/>
      <c r="O104" s="372"/>
      <c r="P104" s="378"/>
    </row>
    <row r="105" spans="2:17" ht="6" hidden="1" customHeight="1">
      <c r="C105" s="373"/>
      <c r="D105" s="368"/>
      <c r="E105" s="372" t="str">
        <f>IF(C101="","",VLOOKUP(C101,登録ナンバー!$A$4:$I$576,7,0))</f>
        <v/>
      </c>
      <c r="F105" s="372"/>
      <c r="G105" s="374" t="str">
        <f>IF(C103="","",VLOOKUP(C103,登録ナンバー!$A$4:$I$576,7,0))</f>
        <v/>
      </c>
      <c r="H105" s="372"/>
      <c r="I105" s="374" t="str">
        <f>IF(C105="","",VLOOKUP(C105,登録ナンバー!$A$4:$I$576,7,0))</f>
        <v/>
      </c>
      <c r="J105" s="372"/>
      <c r="K105" s="374" t="str">
        <f>IF(C107="","",VLOOKUP(C107,登録ナンバー!$A$4:$I$576,7,0))</f>
        <v/>
      </c>
      <c r="L105" s="375"/>
      <c r="M105" s="372" t="str">
        <f>IF(C109="","",VLOOKUP(C109,登録ナンバー!$A$4:$I$576,7,0))</f>
        <v/>
      </c>
      <c r="N105" s="375"/>
      <c r="O105" s="372" t="str">
        <f>IF(C111="","",VLOOKUP(C111,登録ナンバー!$A$4:$I$576,7,0))</f>
        <v/>
      </c>
      <c r="P105" s="378"/>
    </row>
    <row r="106" spans="2:17" ht="6" hidden="1" customHeight="1">
      <c r="C106" s="373"/>
      <c r="D106" s="368"/>
      <c r="E106" s="372"/>
      <c r="F106" s="372"/>
      <c r="G106" s="374"/>
      <c r="H106" s="372"/>
      <c r="I106" s="374"/>
      <c r="J106" s="372"/>
      <c r="K106" s="374"/>
      <c r="L106" s="375"/>
      <c r="M106" s="372"/>
      <c r="N106" s="375"/>
      <c r="O106" s="372"/>
      <c r="P106" s="378"/>
    </row>
    <row r="107" spans="2:17" ht="6" hidden="1" customHeight="1">
      <c r="C107" s="373"/>
      <c r="D107" s="368"/>
      <c r="E107" s="372"/>
      <c r="F107" s="372"/>
      <c r="G107" s="374"/>
      <c r="H107" s="372"/>
      <c r="I107" s="374"/>
      <c r="J107" s="372"/>
      <c r="K107" s="374"/>
      <c r="L107" s="375"/>
      <c r="M107" s="372"/>
      <c r="N107" s="375"/>
      <c r="O107" s="372"/>
      <c r="P107" s="378"/>
    </row>
    <row r="108" spans="2:17" ht="6" hidden="1" customHeight="1">
      <c r="C108" s="373"/>
      <c r="D108" s="368"/>
      <c r="E108" s="372"/>
      <c r="F108" s="372"/>
      <c r="G108" s="374"/>
      <c r="H108" s="372"/>
      <c r="I108" s="374"/>
      <c r="J108" s="372"/>
      <c r="K108" s="374"/>
      <c r="L108" s="375"/>
      <c r="M108" s="372"/>
      <c r="N108" s="375"/>
      <c r="O108" s="372"/>
      <c r="P108" s="378"/>
    </row>
    <row r="109" spans="2:17" ht="6" hidden="1" customHeight="1">
      <c r="C109" s="373"/>
      <c r="D109" s="368"/>
      <c r="E109" s="372" t="str">
        <f>IF(D101="","",VLOOKUP(D101,登録ナンバー!$A$4:$I$576,7,0))</f>
        <v/>
      </c>
      <c r="F109" s="372"/>
      <c r="G109" s="374" t="str">
        <f>IF(D103="","",VLOOKUP(D103,登録ナンバー!$A$4:$I$576,7,0))</f>
        <v/>
      </c>
      <c r="H109" s="372"/>
      <c r="I109" s="374" t="str">
        <f>IF(D105="","",VLOOKUP(D105,登録ナンバー!$A$4:$I$576,7,0))</f>
        <v/>
      </c>
      <c r="J109" s="372"/>
      <c r="K109" s="374" t="str">
        <f>IF(D107="","",VLOOKUP(D107,登録ナンバー!$A$4:$I$576,7,0))</f>
        <v/>
      </c>
      <c r="L109" s="375"/>
      <c r="M109" s="372" t="str">
        <f>IF(D109="","",VLOOKUP(D109,登録ナンバー!$A$4:$I$576,7,0))</f>
        <v/>
      </c>
      <c r="N109" s="375"/>
      <c r="O109" s="372" t="str">
        <f>IF(D111="","",VLOOKUP(D111,登録ナンバー!$A$4:$I$576,7,0))</f>
        <v/>
      </c>
      <c r="P109" s="378"/>
      <c r="Q109" s="371"/>
    </row>
    <row r="110" spans="2:17" ht="6" hidden="1" customHeight="1">
      <c r="C110" s="373"/>
      <c r="D110" s="368"/>
      <c r="E110" s="372"/>
      <c r="F110" s="372"/>
      <c r="G110" s="374"/>
      <c r="H110" s="372"/>
      <c r="I110" s="374"/>
      <c r="J110" s="372"/>
      <c r="K110" s="374"/>
      <c r="L110" s="375"/>
      <c r="M110" s="372"/>
      <c r="N110" s="375"/>
      <c r="O110" s="372"/>
      <c r="P110" s="378"/>
      <c r="Q110" s="371"/>
    </row>
    <row r="111" spans="2:17" ht="6" hidden="1" customHeight="1">
      <c r="C111" s="373"/>
      <c r="D111" s="368"/>
      <c r="E111" s="372"/>
      <c r="F111" s="372"/>
      <c r="G111" s="374"/>
      <c r="H111" s="372"/>
      <c r="I111" s="374"/>
      <c r="J111" s="372"/>
      <c r="K111" s="374"/>
      <c r="L111" s="375"/>
      <c r="M111" s="372"/>
      <c r="N111" s="375"/>
      <c r="O111" s="372"/>
      <c r="P111" s="378"/>
      <c r="Q111" s="371"/>
    </row>
    <row r="112" spans="2:17" ht="6" hidden="1" customHeight="1" thickBot="1">
      <c r="C112" s="388"/>
      <c r="D112" s="383"/>
      <c r="E112" s="379"/>
      <c r="F112" s="379"/>
      <c r="G112" s="376"/>
      <c r="H112" s="379"/>
      <c r="I112" s="376"/>
      <c r="J112" s="379"/>
      <c r="K112" s="376"/>
      <c r="L112" s="377"/>
      <c r="M112" s="379"/>
      <c r="N112" s="377"/>
      <c r="O112" s="379"/>
      <c r="P112" s="380"/>
      <c r="Q112" s="371"/>
    </row>
    <row r="113" spans="3:17" ht="6" hidden="1" customHeight="1" thickTop="1">
      <c r="C113" s="384"/>
      <c r="D113" s="385"/>
      <c r="E113" s="372" t="str">
        <f>IF(C113="","",VLOOKUP(C113,登録ナンバー!$A$4:$I$576,8,0))</f>
        <v/>
      </c>
      <c r="F113" s="372"/>
      <c r="G113" s="386"/>
      <c r="H113" s="5"/>
      <c r="I113" s="5"/>
      <c r="J113" s="5"/>
      <c r="K113" s="5"/>
      <c r="L113" s="9"/>
      <c r="N113" s="10"/>
      <c r="P113" s="6"/>
    </row>
    <row r="114" spans="3:17" ht="6" hidden="1" customHeight="1">
      <c r="C114" s="373"/>
      <c r="D114" s="368"/>
      <c r="E114" s="372"/>
      <c r="F114" s="372"/>
      <c r="G114" s="372"/>
      <c r="L114" s="10"/>
      <c r="N114" s="10"/>
      <c r="P114" s="6"/>
    </row>
    <row r="115" spans="3:17" ht="6" hidden="1" customHeight="1">
      <c r="C115" s="373"/>
      <c r="D115" s="368"/>
      <c r="E115" s="372"/>
      <c r="F115" s="372"/>
      <c r="G115" s="372"/>
      <c r="K115" s="372"/>
      <c r="L115" s="375"/>
      <c r="N115" s="10"/>
      <c r="O115" s="372"/>
      <c r="P115" s="378"/>
    </row>
    <row r="116" spans="3:17" ht="6" hidden="1" customHeight="1">
      <c r="C116" s="373"/>
      <c r="D116" s="368"/>
      <c r="E116" s="372"/>
      <c r="F116" s="372"/>
      <c r="G116" s="372"/>
      <c r="K116" s="372"/>
      <c r="L116" s="375"/>
      <c r="N116" s="10"/>
      <c r="O116" s="372"/>
      <c r="P116" s="378"/>
    </row>
    <row r="117" spans="3:17" ht="6" hidden="1" customHeight="1">
      <c r="C117" s="373"/>
      <c r="D117" s="368"/>
      <c r="E117" s="372" t="str">
        <f>IF(C113="","",VLOOKUP(C113,登録ナンバー!$A$4:$I$576,7,0))</f>
        <v/>
      </c>
      <c r="F117" s="372"/>
      <c r="G117" s="374" t="str">
        <f>IF(C115="","",VLOOKUP(C115,登録ナンバー!$A$4:$I$576,7,0))</f>
        <v/>
      </c>
      <c r="H117" s="372"/>
      <c r="I117" s="374" t="str">
        <f>IF(C117="","",VLOOKUP(C117,登録ナンバー!$A$4:$I$576,7,0))</f>
        <v/>
      </c>
      <c r="J117" s="372"/>
      <c r="K117" s="374" t="str">
        <f>IF(C119="","",VLOOKUP(C119,登録ナンバー!$A$4:$I$576,7,0))</f>
        <v/>
      </c>
      <c r="L117" s="375"/>
      <c r="M117" s="372" t="str">
        <f>IF(C121="","",VLOOKUP(C121,登録ナンバー!$A$4:$I$576,7,0))</f>
        <v/>
      </c>
      <c r="N117" s="375"/>
      <c r="O117" s="372" t="str">
        <f>IF(C123="","",VLOOKUP(C123,登録ナンバー!$A$4:$I$576,7,0))</f>
        <v/>
      </c>
      <c r="P117" s="378"/>
    </row>
    <row r="118" spans="3:17" ht="6" hidden="1" customHeight="1">
      <c r="C118" s="373"/>
      <c r="D118" s="368"/>
      <c r="E118" s="372"/>
      <c r="F118" s="372"/>
      <c r="G118" s="374"/>
      <c r="H118" s="372"/>
      <c r="I118" s="374"/>
      <c r="J118" s="372"/>
      <c r="K118" s="374"/>
      <c r="L118" s="375"/>
      <c r="M118" s="372"/>
      <c r="N118" s="375"/>
      <c r="O118" s="372"/>
      <c r="P118" s="378"/>
    </row>
    <row r="119" spans="3:17" ht="6" hidden="1" customHeight="1">
      <c r="C119" s="373"/>
      <c r="D119" s="368"/>
      <c r="E119" s="372"/>
      <c r="F119" s="372"/>
      <c r="G119" s="374"/>
      <c r="H119" s="372"/>
      <c r="I119" s="374"/>
      <c r="J119" s="372"/>
      <c r="K119" s="374"/>
      <c r="L119" s="375"/>
      <c r="M119" s="372"/>
      <c r="N119" s="375"/>
      <c r="O119" s="372"/>
      <c r="P119" s="378"/>
    </row>
    <row r="120" spans="3:17" ht="6" hidden="1" customHeight="1">
      <c r="C120" s="373"/>
      <c r="D120" s="368"/>
      <c r="E120" s="372"/>
      <c r="F120" s="372"/>
      <c r="G120" s="374"/>
      <c r="H120" s="372"/>
      <c r="I120" s="374"/>
      <c r="J120" s="372"/>
      <c r="K120" s="374"/>
      <c r="L120" s="375"/>
      <c r="M120" s="372"/>
      <c r="N120" s="375"/>
      <c r="O120" s="372"/>
      <c r="P120" s="378"/>
    </row>
    <row r="121" spans="3:17" ht="6" hidden="1" customHeight="1">
      <c r="C121" s="373"/>
      <c r="D121" s="368"/>
      <c r="E121" s="371" t="str">
        <f>IF(D113="","",VLOOKUP(D113,登録ナンバー!$A$4:$I$576,7,0))</f>
        <v/>
      </c>
      <c r="F121" s="375"/>
      <c r="G121" s="374" t="str">
        <f>IF(D115="","",VLOOKUP(D115,登録ナンバー!$A$4:$I$576,7,0))</f>
        <v/>
      </c>
      <c r="H121" s="375"/>
      <c r="I121" s="374" t="str">
        <f>IF(D117="","",VLOOKUP(D117,登録ナンバー!$A$4:$I$576,7,0))</f>
        <v/>
      </c>
      <c r="J121" s="372"/>
      <c r="K121" s="374" t="str">
        <f>IF(D119="","",VLOOKUP(D119,登録ナンバー!$A$4:$I$576,7,0))</f>
        <v/>
      </c>
      <c r="L121" s="375"/>
      <c r="M121" s="372" t="str">
        <f>IF(D121="","",VLOOKUP(D121,登録ナンバー!$A$4:$I$576,7,0))</f>
        <v/>
      </c>
      <c r="N121" s="375"/>
      <c r="O121" s="372" t="str">
        <f>IF(D123="","",VLOOKUP(D123,登録ナンバー!$A$4:$I$576,7,0))</f>
        <v/>
      </c>
      <c r="P121" s="378"/>
      <c r="Q121" s="371"/>
    </row>
    <row r="122" spans="3:17" ht="6" hidden="1" customHeight="1">
      <c r="C122" s="373"/>
      <c r="D122" s="368"/>
      <c r="E122" s="371"/>
      <c r="F122" s="375"/>
      <c r="G122" s="374"/>
      <c r="H122" s="375"/>
      <c r="I122" s="374"/>
      <c r="J122" s="372"/>
      <c r="K122" s="374"/>
      <c r="L122" s="375"/>
      <c r="M122" s="372"/>
      <c r="N122" s="375"/>
      <c r="O122" s="372"/>
      <c r="P122" s="378"/>
      <c r="Q122" s="371"/>
    </row>
    <row r="123" spans="3:17" ht="6" hidden="1" customHeight="1">
      <c r="C123" s="373"/>
      <c r="D123" s="368"/>
      <c r="E123" s="371"/>
      <c r="F123" s="375"/>
      <c r="G123" s="374"/>
      <c r="H123" s="375"/>
      <c r="I123" s="374"/>
      <c r="J123" s="372"/>
      <c r="K123" s="374"/>
      <c r="L123" s="375"/>
      <c r="M123" s="372"/>
      <c r="N123" s="375"/>
      <c r="O123" s="372"/>
      <c r="P123" s="378"/>
      <c r="Q123" s="371"/>
    </row>
    <row r="124" spans="3:17" ht="6" hidden="1" customHeight="1" thickBot="1">
      <c r="C124" s="382"/>
      <c r="D124" s="383"/>
      <c r="E124" s="387"/>
      <c r="F124" s="377"/>
      <c r="G124" s="376"/>
      <c r="H124" s="377"/>
      <c r="I124" s="374"/>
      <c r="J124" s="372"/>
      <c r="K124" s="374"/>
      <c r="L124" s="375"/>
      <c r="M124" s="372"/>
      <c r="N124" s="375"/>
      <c r="O124" s="372"/>
      <c r="P124" s="378"/>
      <c r="Q124" s="371"/>
    </row>
    <row r="125" spans="3:17" ht="6" hidden="1" customHeight="1" thickTop="1">
      <c r="C125" s="384"/>
      <c r="D125" s="385"/>
      <c r="E125" s="371" t="str">
        <f>IF(C125="","",VLOOKUP(C125,登録ナンバー!$A$4:$I$576,8,0))</f>
        <v/>
      </c>
      <c r="F125" s="372"/>
      <c r="G125" s="372"/>
      <c r="I125" s="7"/>
      <c r="J125" s="7"/>
      <c r="K125" s="7"/>
      <c r="L125" s="11"/>
      <c r="M125" s="254"/>
      <c r="N125" s="11"/>
      <c r="O125" s="254"/>
      <c r="P125" s="8"/>
    </row>
    <row r="126" spans="3:17" ht="6" hidden="1" customHeight="1">
      <c r="C126" s="373"/>
      <c r="D126" s="368"/>
      <c r="E126" s="371"/>
      <c r="F126" s="372"/>
      <c r="G126" s="372"/>
      <c r="L126" s="10"/>
      <c r="N126" s="10"/>
      <c r="P126" s="6"/>
    </row>
    <row r="127" spans="3:17" ht="6" hidden="1" customHeight="1">
      <c r="C127" s="373"/>
      <c r="D127" s="368"/>
      <c r="E127" s="371"/>
      <c r="F127" s="372"/>
      <c r="G127" s="372"/>
      <c r="K127" s="372"/>
      <c r="L127" s="375"/>
      <c r="N127" s="10"/>
      <c r="O127" s="372"/>
      <c r="P127" s="378"/>
    </row>
    <row r="128" spans="3:17" ht="6" hidden="1" customHeight="1">
      <c r="C128" s="373"/>
      <c r="D128" s="368"/>
      <c r="E128" s="371"/>
      <c r="F128" s="372"/>
      <c r="G128" s="372"/>
      <c r="K128" s="372"/>
      <c r="L128" s="375"/>
      <c r="N128" s="10"/>
      <c r="O128" s="372"/>
      <c r="P128" s="378"/>
    </row>
    <row r="129" spans="3:16" ht="6" hidden="1" customHeight="1">
      <c r="C129" s="373"/>
      <c r="D129" s="368"/>
      <c r="E129" s="371" t="str">
        <f>IF(C125="","",VLOOKUP(C125,登録ナンバー!$A$4:$I$576,7,0))</f>
        <v/>
      </c>
      <c r="F129" s="372"/>
      <c r="G129" s="372" t="str">
        <f>IF(C127="","",VLOOKUP(C127,登録ナンバー!$A$4:$I$576,7,0))</f>
        <v/>
      </c>
      <c r="H129" s="372"/>
      <c r="I129" s="374" t="str">
        <f>IF(C129="","",VLOOKUP(C129,登録ナンバー!$A$4:$I$576,7,0))</f>
        <v/>
      </c>
      <c r="J129" s="372"/>
      <c r="K129" s="374" t="str">
        <f>IF(C131="","",VLOOKUP(C131,登録ナンバー!$A$4:$I$576,7,0))</f>
        <v/>
      </c>
      <c r="L129" s="375"/>
      <c r="M129" s="372" t="str">
        <f>IF(C133="","",VLOOKUP(C133,登録ナンバー!$A$4:$I$576,7,0))</f>
        <v/>
      </c>
      <c r="N129" s="375"/>
      <c r="O129" s="372" t="str">
        <f>IF(C135="","",VLOOKUP(C135,登録ナンバー!$A$4:$I$576,7,0))</f>
        <v/>
      </c>
      <c r="P129" s="378"/>
    </row>
    <row r="130" spans="3:16" ht="6" hidden="1" customHeight="1">
      <c r="C130" s="373"/>
      <c r="D130" s="368"/>
      <c r="E130" s="371"/>
      <c r="F130" s="372"/>
      <c r="G130" s="372"/>
      <c r="H130" s="372"/>
      <c r="I130" s="374"/>
      <c r="J130" s="372"/>
      <c r="K130" s="374"/>
      <c r="L130" s="375"/>
      <c r="M130" s="372"/>
      <c r="N130" s="375"/>
      <c r="O130" s="372"/>
      <c r="P130" s="378"/>
    </row>
    <row r="131" spans="3:16" ht="6" hidden="1" customHeight="1">
      <c r="C131" s="373"/>
      <c r="D131" s="368"/>
      <c r="E131" s="371"/>
      <c r="F131" s="372"/>
      <c r="G131" s="372"/>
      <c r="H131" s="372"/>
      <c r="I131" s="374"/>
      <c r="J131" s="372"/>
      <c r="K131" s="374"/>
      <c r="L131" s="375"/>
      <c r="M131" s="372"/>
      <c r="N131" s="375"/>
      <c r="O131" s="372"/>
      <c r="P131" s="378"/>
    </row>
    <row r="132" spans="3:16" ht="6" hidden="1" customHeight="1">
      <c r="C132" s="373"/>
      <c r="D132" s="368"/>
      <c r="E132" s="371"/>
      <c r="F132" s="372"/>
      <c r="G132" s="372"/>
      <c r="H132" s="372"/>
      <c r="I132" s="374"/>
      <c r="J132" s="372"/>
      <c r="K132" s="374"/>
      <c r="L132" s="375"/>
      <c r="M132" s="372"/>
      <c r="N132" s="375"/>
      <c r="O132" s="372"/>
      <c r="P132" s="378"/>
    </row>
    <row r="133" spans="3:16" ht="6" hidden="1" customHeight="1">
      <c r="C133" s="373"/>
      <c r="D133" s="368"/>
      <c r="E133" s="371" t="str">
        <f>IF(D125="","",VLOOKUP(D125,登録ナンバー!$A$4:$I$576,7,0))</f>
        <v/>
      </c>
      <c r="F133" s="372"/>
      <c r="G133" s="372" t="str">
        <f>IF(D127="","",VLOOKUP(D127,登録ナンバー!$A$4:$I$576,7,0))</f>
        <v/>
      </c>
      <c r="H133" s="372"/>
      <c r="I133" s="374" t="str">
        <f>IF(D129="","",VLOOKUP(D129,登録ナンバー!$A$4:$I$576,7,0))</f>
        <v/>
      </c>
      <c r="J133" s="372"/>
      <c r="K133" s="374" t="str">
        <f>IF(D131="","",VLOOKUP(D131,登録ナンバー!$A$4:$I$576,7,0))</f>
        <v/>
      </c>
      <c r="L133" s="375"/>
      <c r="M133" s="372" t="str">
        <f>IF(D133="","",VLOOKUP(D133,登録ナンバー!$A$4:$I$576,7,0))</f>
        <v/>
      </c>
      <c r="N133" s="375"/>
      <c r="O133" s="372" t="str">
        <f>IF(D135="","",VLOOKUP(D135,登録ナンバー!$A$4:$I$576,7,0))</f>
        <v/>
      </c>
      <c r="P133" s="378"/>
    </row>
    <row r="134" spans="3:16" ht="6" hidden="1" customHeight="1">
      <c r="C134" s="373"/>
      <c r="D134" s="368"/>
      <c r="E134" s="371"/>
      <c r="F134" s="372"/>
      <c r="G134" s="372"/>
      <c r="H134" s="372"/>
      <c r="I134" s="374"/>
      <c r="J134" s="372"/>
      <c r="K134" s="374"/>
      <c r="L134" s="375"/>
      <c r="M134" s="372"/>
      <c r="N134" s="375"/>
      <c r="O134" s="372"/>
      <c r="P134" s="378"/>
    </row>
    <row r="135" spans="3:16" ht="6" hidden="1" customHeight="1">
      <c r="C135" s="373"/>
      <c r="D135" s="368"/>
      <c r="E135" s="371"/>
      <c r="F135" s="372"/>
      <c r="G135" s="372"/>
      <c r="H135" s="372"/>
      <c r="I135" s="374"/>
      <c r="J135" s="372"/>
      <c r="K135" s="374"/>
      <c r="L135" s="375"/>
      <c r="M135" s="372"/>
      <c r="N135" s="375"/>
      <c r="O135" s="372"/>
      <c r="P135" s="378"/>
    </row>
    <row r="136" spans="3:16" ht="6" hidden="1" customHeight="1" thickBot="1">
      <c r="C136" s="382"/>
      <c r="D136" s="408"/>
      <c r="E136" s="371"/>
      <c r="F136" s="372"/>
      <c r="G136" s="372"/>
      <c r="H136" s="372"/>
      <c r="I136" s="374"/>
      <c r="J136" s="372"/>
      <c r="K136" s="374"/>
      <c r="L136" s="375"/>
      <c r="M136" s="372"/>
      <c r="N136" s="375"/>
      <c r="O136" s="372"/>
      <c r="P136" s="378"/>
    </row>
    <row r="137" spans="3:16" ht="6" hidden="1" customHeight="1" thickTop="1">
      <c r="C137" s="384"/>
      <c r="D137" s="367"/>
      <c r="E137" s="369" t="str">
        <f>IF(C137="","",VLOOKUP(C137,登録ナンバー!$A$4:$I$576,8,0))</f>
        <v/>
      </c>
      <c r="F137" s="370"/>
      <c r="G137" s="370"/>
      <c r="H137" s="7"/>
      <c r="I137" s="7"/>
      <c r="J137" s="7"/>
      <c r="K137" s="7"/>
      <c r="L137" s="11"/>
      <c r="M137" s="254"/>
      <c r="N137" s="11"/>
      <c r="O137" s="254"/>
      <c r="P137" s="8"/>
    </row>
    <row r="138" spans="3:16" ht="6" hidden="1" customHeight="1">
      <c r="C138" s="373"/>
      <c r="D138" s="368"/>
      <c r="E138" s="371"/>
      <c r="F138" s="372"/>
      <c r="G138" s="372"/>
      <c r="L138" s="10"/>
      <c r="N138" s="10"/>
      <c r="P138" s="6"/>
    </row>
    <row r="139" spans="3:16" ht="6" hidden="1" customHeight="1">
      <c r="C139" s="373"/>
      <c r="D139" s="368"/>
      <c r="E139" s="371"/>
      <c r="F139" s="372"/>
      <c r="G139" s="372"/>
      <c r="K139" s="372"/>
      <c r="L139" s="375"/>
      <c r="N139" s="10"/>
      <c r="O139" s="372"/>
      <c r="P139" s="378"/>
    </row>
    <row r="140" spans="3:16" ht="6" hidden="1" customHeight="1">
      <c r="C140" s="373"/>
      <c r="D140" s="368"/>
      <c r="E140" s="371"/>
      <c r="F140" s="372"/>
      <c r="G140" s="372"/>
      <c r="K140" s="372"/>
      <c r="L140" s="375"/>
      <c r="N140" s="10"/>
      <c r="O140" s="372"/>
      <c r="P140" s="378"/>
    </row>
    <row r="141" spans="3:16" ht="6" hidden="1" customHeight="1">
      <c r="C141" s="373"/>
      <c r="D141" s="368"/>
      <c r="E141" s="371" t="str">
        <f>IF(C137="","",VLOOKUP(C137,登録ナンバー!$A$4:$I$576,7,0))</f>
        <v/>
      </c>
      <c r="F141" s="372"/>
      <c r="G141" s="372" t="str">
        <f>IF(C139="","",VLOOKUP(C139,登録ナンバー!$A$4:$I$576,7,0))</f>
        <v/>
      </c>
      <c r="H141" s="372"/>
      <c r="I141" s="374" t="str">
        <f>IF(C141="","",VLOOKUP(C141,登録ナンバー!$A$4:$I$576,7,0))</f>
        <v/>
      </c>
      <c r="J141" s="372"/>
      <c r="K141" s="374" t="str">
        <f>IF(C143="","",VLOOKUP(C143,登録ナンバー!$A$4:$I$576,7,0))</f>
        <v/>
      </c>
      <c r="L141" s="375"/>
      <c r="M141" s="372" t="str">
        <f>IF(C145="","",VLOOKUP(C145,登録ナンバー!$A$4:$I$576,7,0))</f>
        <v/>
      </c>
      <c r="N141" s="375"/>
      <c r="O141" s="372" t="str">
        <f>IF(C147="","",VLOOKUP(C147,登録ナンバー!$A$4:$I$576,7,0))</f>
        <v/>
      </c>
      <c r="P141" s="378"/>
    </row>
    <row r="142" spans="3:16" ht="6" hidden="1" customHeight="1">
      <c r="C142" s="373"/>
      <c r="D142" s="368"/>
      <c r="E142" s="371"/>
      <c r="F142" s="372"/>
      <c r="G142" s="372"/>
      <c r="H142" s="372"/>
      <c r="I142" s="374"/>
      <c r="J142" s="372"/>
      <c r="K142" s="374"/>
      <c r="L142" s="375"/>
      <c r="M142" s="372"/>
      <c r="N142" s="375"/>
      <c r="O142" s="372"/>
      <c r="P142" s="378"/>
    </row>
    <row r="143" spans="3:16" ht="6" hidden="1" customHeight="1">
      <c r="C143" s="373"/>
      <c r="D143" s="368"/>
      <c r="E143" s="371"/>
      <c r="F143" s="372"/>
      <c r="G143" s="372"/>
      <c r="H143" s="372"/>
      <c r="I143" s="374"/>
      <c r="J143" s="372"/>
      <c r="K143" s="374"/>
      <c r="L143" s="375"/>
      <c r="M143" s="372"/>
      <c r="N143" s="375"/>
      <c r="O143" s="372"/>
      <c r="P143" s="378"/>
    </row>
    <row r="144" spans="3:16" ht="6" hidden="1" customHeight="1">
      <c r="C144" s="373"/>
      <c r="D144" s="368"/>
      <c r="E144" s="371"/>
      <c r="F144" s="372"/>
      <c r="G144" s="372"/>
      <c r="H144" s="372"/>
      <c r="I144" s="374"/>
      <c r="J144" s="372"/>
      <c r="K144" s="374"/>
      <c r="L144" s="375"/>
      <c r="M144" s="372"/>
      <c r="N144" s="375"/>
      <c r="O144" s="372"/>
      <c r="P144" s="378"/>
    </row>
    <row r="145" spans="3:16" ht="6" hidden="1" customHeight="1">
      <c r="C145" s="373"/>
      <c r="D145" s="368"/>
      <c r="E145" s="371" t="str">
        <f>IF(D137="","",VLOOKUP(D137,登録ナンバー!$A$4:$I$576,7,0))</f>
        <v/>
      </c>
      <c r="F145" s="372"/>
      <c r="G145" s="372" t="str">
        <f>IF(D139="","",VLOOKUP(D139,登録ナンバー!$A$4:$I$576,7,0))</f>
        <v/>
      </c>
      <c r="H145" s="375"/>
      <c r="I145" s="374" t="str">
        <f>IF(D141="","",VLOOKUP(D141,登録ナンバー!$A$4:$I$576,7,0))</f>
        <v/>
      </c>
      <c r="J145" s="372"/>
      <c r="K145" s="374" t="str">
        <f>IF(D143="","",VLOOKUP(D143,登録ナンバー!$A$4:$I$576,7,0))</f>
        <v/>
      </c>
      <c r="L145" s="375"/>
      <c r="M145" s="372" t="str">
        <f>IF(D145="","",VLOOKUP(D145,登録ナンバー!$A$4:$I$576,7,0))</f>
        <v/>
      </c>
      <c r="N145" s="375"/>
      <c r="O145" s="374" t="str">
        <f>IF(D147="","",VLOOKUP(D147,登録ナンバー!$A$4:$I$576,7,0))</f>
        <v/>
      </c>
      <c r="P145" s="378"/>
    </row>
    <row r="146" spans="3:16" ht="6" hidden="1" customHeight="1">
      <c r="C146" s="373"/>
      <c r="D146" s="368"/>
      <c r="E146" s="371"/>
      <c r="F146" s="372"/>
      <c r="G146" s="372"/>
      <c r="H146" s="375"/>
      <c r="I146" s="374"/>
      <c r="J146" s="372"/>
      <c r="K146" s="374"/>
      <c r="L146" s="375"/>
      <c r="M146" s="372"/>
      <c r="N146" s="375"/>
      <c r="O146" s="374"/>
      <c r="P146" s="378"/>
    </row>
    <row r="147" spans="3:16" ht="6" hidden="1" customHeight="1">
      <c r="C147" s="373"/>
      <c r="D147" s="368"/>
      <c r="E147" s="371"/>
      <c r="F147" s="372"/>
      <c r="G147" s="372"/>
      <c r="H147" s="375"/>
      <c r="I147" s="374"/>
      <c r="J147" s="372"/>
      <c r="K147" s="374"/>
      <c r="L147" s="375"/>
      <c r="M147" s="372"/>
      <c r="N147" s="375"/>
      <c r="O147" s="374"/>
      <c r="P147" s="378"/>
    </row>
    <row r="148" spans="3:16" ht="6" hidden="1" customHeight="1" thickBot="1">
      <c r="C148" s="382"/>
      <c r="D148" s="408"/>
      <c r="E148" s="371"/>
      <c r="F148" s="372"/>
      <c r="G148" s="379"/>
      <c r="H148" s="377"/>
      <c r="I148" s="374"/>
      <c r="J148" s="372"/>
      <c r="K148" s="374"/>
      <c r="L148" s="375"/>
      <c r="M148" s="372"/>
      <c r="N148" s="375"/>
      <c r="O148" s="376"/>
      <c r="P148" s="380"/>
    </row>
    <row r="149" spans="3:16" ht="6" hidden="1" customHeight="1" thickTop="1">
      <c r="C149" s="384"/>
      <c r="D149" s="367"/>
      <c r="E149" s="369" t="str">
        <f>IF(C149="","",VLOOKUP(C149,登録ナンバー!$A$4:$I$576,8,0))</f>
        <v/>
      </c>
      <c r="F149" s="370"/>
      <c r="G149" s="372"/>
      <c r="I149" s="7"/>
      <c r="J149" s="7"/>
      <c r="K149" s="7"/>
      <c r="L149" s="11"/>
      <c r="M149" s="254"/>
      <c r="N149" s="11"/>
      <c r="O149" s="253"/>
      <c r="P149" s="6"/>
    </row>
    <row r="150" spans="3:16" ht="6" hidden="1" customHeight="1">
      <c r="C150" s="373"/>
      <c r="D150" s="368"/>
      <c r="E150" s="371"/>
      <c r="F150" s="372"/>
      <c r="G150" s="372"/>
      <c r="L150" s="10"/>
      <c r="N150" s="10"/>
      <c r="P150" s="6"/>
    </row>
    <row r="151" spans="3:16" ht="6" hidden="1" customHeight="1">
      <c r="C151" s="373"/>
      <c r="D151" s="368"/>
      <c r="E151" s="371"/>
      <c r="F151" s="372"/>
      <c r="G151" s="372"/>
      <c r="K151" s="372"/>
      <c r="L151" s="375"/>
      <c r="N151" s="10"/>
      <c r="O151" s="372"/>
      <c r="P151" s="378"/>
    </row>
    <row r="152" spans="3:16" ht="6" hidden="1" customHeight="1">
      <c r="C152" s="373"/>
      <c r="D152" s="368"/>
      <c r="E152" s="371"/>
      <c r="F152" s="372"/>
      <c r="G152" s="372"/>
      <c r="K152" s="372"/>
      <c r="L152" s="375"/>
      <c r="N152" s="10"/>
      <c r="O152" s="372"/>
      <c r="P152" s="378"/>
    </row>
    <row r="153" spans="3:16" ht="6" hidden="1" customHeight="1">
      <c r="C153" s="373"/>
      <c r="D153" s="368"/>
      <c r="E153" s="371" t="str">
        <f>IF(C149="","",VLOOKUP(C149,登録ナンバー!$A$4:$I$576,7,0))</f>
        <v/>
      </c>
      <c r="F153" s="372"/>
      <c r="G153" s="372" t="str">
        <f>IF(C151="","",VLOOKUP(C151,登録ナンバー!$A$4:$I$576,7,0))</f>
        <v/>
      </c>
      <c r="H153" s="372"/>
      <c r="I153" s="374" t="str">
        <f>IF(C153="","",VLOOKUP(C153,登録ナンバー!$A$4:$I$576,7,0))</f>
        <v/>
      </c>
      <c r="J153" s="372"/>
      <c r="K153" s="374" t="str">
        <f>IF(C155="","",VLOOKUP(C155,登録ナンバー!$A$4:$I$576,7,0))</f>
        <v/>
      </c>
      <c r="L153" s="375"/>
      <c r="M153" s="372" t="str">
        <f>IF(C157="","",VLOOKUP(C157,登録ナンバー!$A$4:$I$576,7,0))</f>
        <v/>
      </c>
      <c r="N153" s="375"/>
      <c r="O153" s="372" t="str">
        <f>IF(C159="","",VLOOKUP(C159,登録ナンバー!$A$4:$I$576,7,0))</f>
        <v/>
      </c>
      <c r="P153" s="378"/>
    </row>
    <row r="154" spans="3:16" ht="6" hidden="1" customHeight="1">
      <c r="C154" s="373"/>
      <c r="D154" s="368"/>
      <c r="E154" s="371"/>
      <c r="F154" s="372"/>
      <c r="G154" s="372"/>
      <c r="H154" s="372"/>
      <c r="I154" s="374"/>
      <c r="J154" s="372"/>
      <c r="K154" s="374"/>
      <c r="L154" s="375"/>
      <c r="M154" s="372"/>
      <c r="N154" s="375"/>
      <c r="O154" s="372"/>
      <c r="P154" s="378"/>
    </row>
    <row r="155" spans="3:16" ht="6" hidden="1" customHeight="1">
      <c r="C155" s="373"/>
      <c r="D155" s="368"/>
      <c r="E155" s="371"/>
      <c r="F155" s="372"/>
      <c r="G155" s="372"/>
      <c r="H155" s="372"/>
      <c r="I155" s="374"/>
      <c r="J155" s="372"/>
      <c r="K155" s="374"/>
      <c r="L155" s="375"/>
      <c r="M155" s="372"/>
      <c r="N155" s="375"/>
      <c r="O155" s="372"/>
      <c r="P155" s="378"/>
    </row>
    <row r="156" spans="3:16" ht="6" hidden="1" customHeight="1">
      <c r="C156" s="373"/>
      <c r="D156" s="368"/>
      <c r="E156" s="371"/>
      <c r="F156" s="372"/>
      <c r="G156" s="372"/>
      <c r="H156" s="372"/>
      <c r="I156" s="374"/>
      <c r="J156" s="372"/>
      <c r="K156" s="374"/>
      <c r="L156" s="375"/>
      <c r="M156" s="372"/>
      <c r="N156" s="375"/>
      <c r="O156" s="372"/>
      <c r="P156" s="378"/>
    </row>
    <row r="157" spans="3:16" ht="6" hidden="1" customHeight="1">
      <c r="C157" s="373"/>
      <c r="D157" s="368"/>
      <c r="E157" s="371" t="str">
        <f>IF(D149="","",VLOOKUP(D149,登録ナンバー!$A$4:$I$576,7,0))</f>
        <v/>
      </c>
      <c r="F157" s="372"/>
      <c r="G157" s="372" t="str">
        <f>IF(D151="","",VLOOKUP(D151,登録ナンバー!$A$4:$I$576,7,0))</f>
        <v/>
      </c>
      <c r="H157" s="372"/>
      <c r="I157" s="374" t="str">
        <f>IF(D153="","",VLOOKUP(D153,登録ナンバー!$A$4:$I$576,7,0))</f>
        <v/>
      </c>
      <c r="J157" s="372"/>
      <c r="K157" s="374" t="str">
        <f>IF(D155="","",VLOOKUP(D155,登録ナンバー!$A$4:$I$576,7,0))</f>
        <v/>
      </c>
      <c r="L157" s="375"/>
      <c r="M157" s="372" t="str">
        <f>IF(D157="","",VLOOKUP(D157,登録ナンバー!$A$4:$I$576,7,0))</f>
        <v/>
      </c>
      <c r="N157" s="375"/>
      <c r="O157" s="372" t="str">
        <f>IF(D159="","",VLOOKUP(D159,登録ナンバー!$A$4:$I$576,7,0))</f>
        <v/>
      </c>
      <c r="P157" s="378"/>
    </row>
    <row r="158" spans="3:16" ht="6" hidden="1" customHeight="1">
      <c r="C158" s="373"/>
      <c r="D158" s="368"/>
      <c r="E158" s="371"/>
      <c r="F158" s="372"/>
      <c r="G158" s="372"/>
      <c r="H158" s="372"/>
      <c r="I158" s="374"/>
      <c r="J158" s="372"/>
      <c r="K158" s="374"/>
      <c r="L158" s="375"/>
      <c r="M158" s="372"/>
      <c r="N158" s="375"/>
      <c r="O158" s="372"/>
      <c r="P158" s="378"/>
    </row>
    <row r="159" spans="3:16" ht="6" hidden="1" customHeight="1">
      <c r="C159" s="373"/>
      <c r="D159" s="368"/>
      <c r="E159" s="371"/>
      <c r="F159" s="372"/>
      <c r="G159" s="372"/>
      <c r="H159" s="372"/>
      <c r="I159" s="374"/>
      <c r="J159" s="372"/>
      <c r="K159" s="374"/>
      <c r="L159" s="375"/>
      <c r="M159" s="372"/>
      <c r="N159" s="375"/>
      <c r="O159" s="372"/>
      <c r="P159" s="378"/>
    </row>
    <row r="160" spans="3:16" ht="6" hidden="1" customHeight="1" thickBot="1">
      <c r="C160" s="382"/>
      <c r="D160" s="411"/>
      <c r="E160" s="409"/>
      <c r="F160" s="410"/>
      <c r="G160" s="410"/>
      <c r="H160" s="410"/>
      <c r="I160" s="389"/>
      <c r="J160" s="410"/>
      <c r="K160" s="389"/>
      <c r="L160" s="390"/>
      <c r="M160" s="410"/>
      <c r="N160" s="390"/>
      <c r="O160" s="410"/>
      <c r="P160" s="391"/>
    </row>
    <row r="161" spans="5:9" ht="14.25" hidden="1" thickBot="1"/>
    <row r="162" spans="5:9">
      <c r="E162" s="5"/>
      <c r="F162" s="5"/>
      <c r="G162" s="5"/>
      <c r="H162" s="5"/>
      <c r="I162" s="5"/>
    </row>
  </sheetData>
  <mergeCells count="376">
    <mergeCell ref="C157:C158"/>
    <mergeCell ref="D157:D158"/>
    <mergeCell ref="E157:F160"/>
    <mergeCell ref="G157:H160"/>
    <mergeCell ref="I157:J160"/>
    <mergeCell ref="K157:L160"/>
    <mergeCell ref="M157:N160"/>
    <mergeCell ref="O157:P160"/>
    <mergeCell ref="C159:C160"/>
    <mergeCell ref="D159:D160"/>
    <mergeCell ref="C149:C150"/>
    <mergeCell ref="D149:D150"/>
    <mergeCell ref="E149:F152"/>
    <mergeCell ref="G149:G152"/>
    <mergeCell ref="C151:C152"/>
    <mergeCell ref="D151:D152"/>
    <mergeCell ref="K151:L152"/>
    <mergeCell ref="O151:P152"/>
    <mergeCell ref="C153:C154"/>
    <mergeCell ref="D153:D154"/>
    <mergeCell ref="E153:F156"/>
    <mergeCell ref="G153:H156"/>
    <mergeCell ref="I153:J156"/>
    <mergeCell ref="K153:L156"/>
    <mergeCell ref="M153:N156"/>
    <mergeCell ref="O153:P156"/>
    <mergeCell ref="C155:C156"/>
    <mergeCell ref="D155:D156"/>
    <mergeCell ref="C145:C146"/>
    <mergeCell ref="D145:D146"/>
    <mergeCell ref="E145:F148"/>
    <mergeCell ref="G145:H148"/>
    <mergeCell ref="I145:J148"/>
    <mergeCell ref="K145:L148"/>
    <mergeCell ref="M145:N148"/>
    <mergeCell ref="O145:P148"/>
    <mergeCell ref="C147:C148"/>
    <mergeCell ref="D147:D148"/>
    <mergeCell ref="C137:C138"/>
    <mergeCell ref="D137:D138"/>
    <mergeCell ref="E137:F140"/>
    <mergeCell ref="G137:G140"/>
    <mergeCell ref="C139:C140"/>
    <mergeCell ref="D139:D140"/>
    <mergeCell ref="K139:L140"/>
    <mergeCell ref="O139:P140"/>
    <mergeCell ref="C141:C142"/>
    <mergeCell ref="D141:D142"/>
    <mergeCell ref="E141:F144"/>
    <mergeCell ref="G141:H144"/>
    <mergeCell ref="I141:J144"/>
    <mergeCell ref="K141:L144"/>
    <mergeCell ref="M141:N144"/>
    <mergeCell ref="O141:P144"/>
    <mergeCell ref="C143:C144"/>
    <mergeCell ref="D143:D144"/>
    <mergeCell ref="C135:C136"/>
    <mergeCell ref="D135:D136"/>
    <mergeCell ref="E125:F128"/>
    <mergeCell ref="G125:G128"/>
    <mergeCell ref="K127:L128"/>
    <mergeCell ref="O127:P128"/>
    <mergeCell ref="E129:F132"/>
    <mergeCell ref="G129:H132"/>
    <mergeCell ref="I129:J132"/>
    <mergeCell ref="K129:L132"/>
    <mergeCell ref="M129:N132"/>
    <mergeCell ref="O129:P132"/>
    <mergeCell ref="E133:F136"/>
    <mergeCell ref="G133:H136"/>
    <mergeCell ref="I133:J136"/>
    <mergeCell ref="K133:L136"/>
    <mergeCell ref="M133:N136"/>
    <mergeCell ref="O133:P136"/>
    <mergeCell ref="C125:C126"/>
    <mergeCell ref="D125:D126"/>
    <mergeCell ref="C127:C128"/>
    <mergeCell ref="D127:D128"/>
    <mergeCell ref="C129:C130"/>
    <mergeCell ref="D129:D130"/>
    <mergeCell ref="C131:C132"/>
    <mergeCell ref="D131:D132"/>
    <mergeCell ref="C133:C134"/>
    <mergeCell ref="D133:D134"/>
    <mergeCell ref="D79:D80"/>
    <mergeCell ref="M69:N72"/>
    <mergeCell ref="O69:P72"/>
    <mergeCell ref="O67:P68"/>
    <mergeCell ref="O79:P80"/>
    <mergeCell ref="M81:N84"/>
    <mergeCell ref="I81:J84"/>
    <mergeCell ref="M85:N88"/>
    <mergeCell ref="O85:P88"/>
    <mergeCell ref="O81:P84"/>
    <mergeCell ref="D81:D82"/>
    <mergeCell ref="D67:D68"/>
    <mergeCell ref="I85:J88"/>
    <mergeCell ref="E81:F84"/>
    <mergeCell ref="K73:L76"/>
    <mergeCell ref="K79:L80"/>
    <mergeCell ref="I73:J76"/>
    <mergeCell ref="E73:F76"/>
    <mergeCell ref="K85:L88"/>
    <mergeCell ref="E85:F88"/>
    <mergeCell ref="G85:H88"/>
    <mergeCell ref="G81:H84"/>
    <mergeCell ref="K81:L84"/>
    <mergeCell ref="G77:G80"/>
    <mergeCell ref="C63:C64"/>
    <mergeCell ref="D63:D64"/>
    <mergeCell ref="E61:F64"/>
    <mergeCell ref="M61:N64"/>
    <mergeCell ref="O61:P64"/>
    <mergeCell ref="D69:D70"/>
    <mergeCell ref="D73:D74"/>
    <mergeCell ref="G73:H76"/>
    <mergeCell ref="K69:L72"/>
    <mergeCell ref="E65:F68"/>
    <mergeCell ref="K67:L68"/>
    <mergeCell ref="G65:G68"/>
    <mergeCell ref="C71:C72"/>
    <mergeCell ref="M73:N76"/>
    <mergeCell ref="O73:P76"/>
    <mergeCell ref="E69:F72"/>
    <mergeCell ref="G69:H72"/>
    <mergeCell ref="I69:J72"/>
    <mergeCell ref="I61:J64"/>
    <mergeCell ref="K61:L64"/>
    <mergeCell ref="C69:C70"/>
    <mergeCell ref="C65:C66"/>
    <mergeCell ref="D65:D66"/>
    <mergeCell ref="C67:C68"/>
    <mergeCell ref="O13:P16"/>
    <mergeCell ref="O19:P20"/>
    <mergeCell ref="M21:N24"/>
    <mergeCell ref="O21:P24"/>
    <mergeCell ref="M13:N16"/>
    <mergeCell ref="C13:C14"/>
    <mergeCell ref="D13:D14"/>
    <mergeCell ref="C19:C20"/>
    <mergeCell ref="D19:D20"/>
    <mergeCell ref="C21:C22"/>
    <mergeCell ref="D21:D22"/>
    <mergeCell ref="C15:C16"/>
    <mergeCell ref="D15:D16"/>
    <mergeCell ref="D17:D18"/>
    <mergeCell ref="G21:H24"/>
    <mergeCell ref="G53:G56"/>
    <mergeCell ref="D49:D50"/>
    <mergeCell ref="D41:D42"/>
    <mergeCell ref="C43:C44"/>
    <mergeCell ref="D43:D44"/>
    <mergeCell ref="C87:C88"/>
    <mergeCell ref="D87:D88"/>
    <mergeCell ref="C51:C52"/>
    <mergeCell ref="D51:D52"/>
    <mergeCell ref="C53:C54"/>
    <mergeCell ref="D53:D54"/>
    <mergeCell ref="C55:C56"/>
    <mergeCell ref="D55:D56"/>
    <mergeCell ref="D71:D72"/>
    <mergeCell ref="C73:C74"/>
    <mergeCell ref="C57:C58"/>
    <mergeCell ref="D57:D58"/>
    <mergeCell ref="C83:C84"/>
    <mergeCell ref="D83:D84"/>
    <mergeCell ref="C75:C76"/>
    <mergeCell ref="D75:D76"/>
    <mergeCell ref="C59:C60"/>
    <mergeCell ref="D59:D60"/>
    <mergeCell ref="C85:C86"/>
    <mergeCell ref="D85:D86"/>
    <mergeCell ref="C77:C78"/>
    <mergeCell ref="D77:D78"/>
    <mergeCell ref="C79:C80"/>
    <mergeCell ref="C81:C82"/>
    <mergeCell ref="E77:F80"/>
    <mergeCell ref="O7:P8"/>
    <mergeCell ref="O25:P28"/>
    <mergeCell ref="O31:P32"/>
    <mergeCell ref="M33:N36"/>
    <mergeCell ref="O33:P36"/>
    <mergeCell ref="M37:N40"/>
    <mergeCell ref="O37:P40"/>
    <mergeCell ref="M9:N12"/>
    <mergeCell ref="O9:P12"/>
    <mergeCell ref="M25:N28"/>
    <mergeCell ref="I37:J40"/>
    <mergeCell ref="K37:L40"/>
    <mergeCell ref="K31:L32"/>
    <mergeCell ref="O57:P60"/>
    <mergeCell ref="M49:N52"/>
    <mergeCell ref="O49:P52"/>
    <mergeCell ref="O55:P56"/>
    <mergeCell ref="M57:N60"/>
    <mergeCell ref="I57:J60"/>
    <mergeCell ref="K57:L60"/>
    <mergeCell ref="O43:P44"/>
    <mergeCell ref="M45:N48"/>
    <mergeCell ref="O45:P48"/>
    <mergeCell ref="C45:C46"/>
    <mergeCell ref="D45:D46"/>
    <mergeCell ref="E41:F44"/>
    <mergeCell ref="K43:L44"/>
    <mergeCell ref="I45:J48"/>
    <mergeCell ref="K45:L48"/>
    <mergeCell ref="I49:J52"/>
    <mergeCell ref="K49:L52"/>
    <mergeCell ref="E53:F56"/>
    <mergeCell ref="K55:L56"/>
    <mergeCell ref="E37:F40"/>
    <mergeCell ref="G37:H40"/>
    <mergeCell ref="G33:H36"/>
    <mergeCell ref="C61:C62"/>
    <mergeCell ref="D61:D62"/>
    <mergeCell ref="C37:C38"/>
    <mergeCell ref="D37:D38"/>
    <mergeCell ref="C39:C40"/>
    <mergeCell ref="D39:D40"/>
    <mergeCell ref="C41:C42"/>
    <mergeCell ref="G41:G44"/>
    <mergeCell ref="E45:F48"/>
    <mergeCell ref="G45:H48"/>
    <mergeCell ref="C47:C48"/>
    <mergeCell ref="D47:D48"/>
    <mergeCell ref="E49:F52"/>
    <mergeCell ref="G49:H52"/>
    <mergeCell ref="C49:C50"/>
    <mergeCell ref="C35:C36"/>
    <mergeCell ref="D35:D36"/>
    <mergeCell ref="E57:F60"/>
    <mergeCell ref="G57:H60"/>
    <mergeCell ref="G61:H64"/>
    <mergeCell ref="C33:C34"/>
    <mergeCell ref="C17:C18"/>
    <mergeCell ref="C23:C24"/>
    <mergeCell ref="E21:F24"/>
    <mergeCell ref="E25:F28"/>
    <mergeCell ref="D23:D24"/>
    <mergeCell ref="C29:C30"/>
    <mergeCell ref="D29:D30"/>
    <mergeCell ref="C31:C32"/>
    <mergeCell ref="D31:D32"/>
    <mergeCell ref="G5:G8"/>
    <mergeCell ref="G13:H16"/>
    <mergeCell ref="G9:H12"/>
    <mergeCell ref="G25:H28"/>
    <mergeCell ref="I21:J24"/>
    <mergeCell ref="I13:J16"/>
    <mergeCell ref="K25:L28"/>
    <mergeCell ref="C1:J2"/>
    <mergeCell ref="C3:D4"/>
    <mergeCell ref="I9:J12"/>
    <mergeCell ref="K7:L8"/>
    <mergeCell ref="E9:F12"/>
    <mergeCell ref="K9:L12"/>
    <mergeCell ref="D5:D6"/>
    <mergeCell ref="C7:C8"/>
    <mergeCell ref="D7:D8"/>
    <mergeCell ref="C9:C10"/>
    <mergeCell ref="D9:D10"/>
    <mergeCell ref="C5:C6"/>
    <mergeCell ref="E5:F8"/>
    <mergeCell ref="C11:C12"/>
    <mergeCell ref="D11:D12"/>
    <mergeCell ref="E17:F20"/>
    <mergeCell ref="C25:C26"/>
    <mergeCell ref="I93:J96"/>
    <mergeCell ref="K93:L96"/>
    <mergeCell ref="M93:N96"/>
    <mergeCell ref="O93:P96"/>
    <mergeCell ref="C95:C96"/>
    <mergeCell ref="D95:D96"/>
    <mergeCell ref="Q13:Q16"/>
    <mergeCell ref="Q25:Q28"/>
    <mergeCell ref="Q37:Q40"/>
    <mergeCell ref="K13:L16"/>
    <mergeCell ref="E13:F16"/>
    <mergeCell ref="I33:J36"/>
    <mergeCell ref="K33:L36"/>
    <mergeCell ref="K21:L24"/>
    <mergeCell ref="E29:F32"/>
    <mergeCell ref="E33:F36"/>
    <mergeCell ref="G17:G20"/>
    <mergeCell ref="K19:L20"/>
    <mergeCell ref="G29:G32"/>
    <mergeCell ref="I25:J28"/>
    <mergeCell ref="D33:D34"/>
    <mergeCell ref="D25:D26"/>
    <mergeCell ref="C27:C28"/>
    <mergeCell ref="D27:D28"/>
    <mergeCell ref="Q97:Q100"/>
    <mergeCell ref="Q85:Q88"/>
    <mergeCell ref="Q73:Q76"/>
    <mergeCell ref="Q61:Q64"/>
    <mergeCell ref="Q49:Q52"/>
    <mergeCell ref="C101:C102"/>
    <mergeCell ref="D101:D102"/>
    <mergeCell ref="E101:F104"/>
    <mergeCell ref="G101:G104"/>
    <mergeCell ref="C103:C104"/>
    <mergeCell ref="D103:D104"/>
    <mergeCell ref="K103:L104"/>
    <mergeCell ref="O103:P104"/>
    <mergeCell ref="C97:C98"/>
    <mergeCell ref="D97:D98"/>
    <mergeCell ref="E97:F100"/>
    <mergeCell ref="G97:H100"/>
    <mergeCell ref="I97:J100"/>
    <mergeCell ref="K97:L100"/>
    <mergeCell ref="M97:N100"/>
    <mergeCell ref="O97:P100"/>
    <mergeCell ref="C99:C100"/>
    <mergeCell ref="D99:D100"/>
    <mergeCell ref="C89:C90"/>
    <mergeCell ref="Q109:Q112"/>
    <mergeCell ref="C111:C112"/>
    <mergeCell ref="D111:D112"/>
    <mergeCell ref="C105:C106"/>
    <mergeCell ref="D105:D106"/>
    <mergeCell ref="E105:F108"/>
    <mergeCell ref="G105:H108"/>
    <mergeCell ref="I105:J108"/>
    <mergeCell ref="K105:L108"/>
    <mergeCell ref="M105:N108"/>
    <mergeCell ref="O105:P108"/>
    <mergeCell ref="C107:C108"/>
    <mergeCell ref="D107:D108"/>
    <mergeCell ref="Q121:Q124"/>
    <mergeCell ref="C123:C124"/>
    <mergeCell ref="D123:D124"/>
    <mergeCell ref="C113:C114"/>
    <mergeCell ref="D113:D114"/>
    <mergeCell ref="E113:F116"/>
    <mergeCell ref="G113:G116"/>
    <mergeCell ref="C115:C116"/>
    <mergeCell ref="D115:D116"/>
    <mergeCell ref="K115:L116"/>
    <mergeCell ref="O115:P116"/>
    <mergeCell ref="C117:C118"/>
    <mergeCell ref="D117:D118"/>
    <mergeCell ref="E117:F120"/>
    <mergeCell ref="G117:H120"/>
    <mergeCell ref="I117:J120"/>
    <mergeCell ref="K117:L120"/>
    <mergeCell ref="M117:N120"/>
    <mergeCell ref="O117:P120"/>
    <mergeCell ref="C119:C120"/>
    <mergeCell ref="D119:D120"/>
    <mergeCell ref="C121:C122"/>
    <mergeCell ref="D121:D122"/>
    <mergeCell ref="E121:F124"/>
    <mergeCell ref="D89:D90"/>
    <mergeCell ref="E89:F92"/>
    <mergeCell ref="G89:G92"/>
    <mergeCell ref="C91:C92"/>
    <mergeCell ref="G121:H124"/>
    <mergeCell ref="I121:J124"/>
    <mergeCell ref="K121:L124"/>
    <mergeCell ref="M121:N124"/>
    <mergeCell ref="O121:P124"/>
    <mergeCell ref="C109:C110"/>
    <mergeCell ref="D109:D110"/>
    <mergeCell ref="E109:F112"/>
    <mergeCell ref="G109:H112"/>
    <mergeCell ref="I109:J112"/>
    <mergeCell ref="K109:L112"/>
    <mergeCell ref="M109:N112"/>
    <mergeCell ref="O109:P112"/>
    <mergeCell ref="D91:D92"/>
    <mergeCell ref="K91:L92"/>
    <mergeCell ref="O91:P92"/>
    <mergeCell ref="C93:C94"/>
    <mergeCell ref="D93:D94"/>
    <mergeCell ref="E93:F96"/>
    <mergeCell ref="G93:H96"/>
  </mergeCells>
  <phoneticPr fontId="4"/>
  <pageMargins left="0" right="0" top="0" bottom="0" header="0.31496062992125984" footer="0.31496062992125984"/>
  <pageSetup paperSize="9" orientation="portrait"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2:O97"/>
  <sheetViews>
    <sheetView workbookViewId="0">
      <selection activeCell="F99" sqref="F99"/>
    </sheetView>
  </sheetViews>
  <sheetFormatPr defaultColWidth="8.875" defaultRowHeight="13.5"/>
  <cols>
    <col min="1" max="3" width="8.875" style="12"/>
    <col min="4" max="4" width="11.25" style="12" customWidth="1"/>
    <col min="5" max="5" width="12.75" style="12" customWidth="1"/>
    <col min="6" max="6" width="10.5" style="12" customWidth="1"/>
    <col min="7" max="7" width="10.625" style="12" customWidth="1"/>
    <col min="8" max="8" width="12.125" style="12" customWidth="1"/>
    <col min="9" max="9" width="12.25" style="12" customWidth="1"/>
    <col min="10" max="259" width="8.875" style="12"/>
    <col min="260" max="260" width="11.25" style="12" customWidth="1"/>
    <col min="261" max="261" width="12.75" style="12" customWidth="1"/>
    <col min="262" max="262" width="10.5" style="12" customWidth="1"/>
    <col min="263" max="263" width="10.625" style="12" customWidth="1"/>
    <col min="264" max="264" width="12.125" style="12" customWidth="1"/>
    <col min="265" max="265" width="12.25" style="12" customWidth="1"/>
    <col min="266" max="515" width="8.875" style="12"/>
    <col min="516" max="516" width="11.25" style="12" customWidth="1"/>
    <col min="517" max="517" width="12.75" style="12" customWidth="1"/>
    <col min="518" max="518" width="10.5" style="12" customWidth="1"/>
    <col min="519" max="519" width="10.625" style="12" customWidth="1"/>
    <col min="520" max="520" width="12.125" style="12" customWidth="1"/>
    <col min="521" max="521" width="12.25" style="12" customWidth="1"/>
    <col min="522" max="771" width="8.875" style="12"/>
    <col min="772" max="772" width="11.25" style="12" customWidth="1"/>
    <col min="773" max="773" width="12.75" style="12" customWidth="1"/>
    <col min="774" max="774" width="10.5" style="12" customWidth="1"/>
    <col min="775" max="775" width="10.625" style="12" customWidth="1"/>
    <col min="776" max="776" width="12.125" style="12" customWidth="1"/>
    <col min="777" max="777" width="12.25" style="12" customWidth="1"/>
    <col min="778" max="1027" width="8.875" style="12"/>
    <col min="1028" max="1028" width="11.25" style="12" customWidth="1"/>
    <col min="1029" max="1029" width="12.75" style="12" customWidth="1"/>
    <col min="1030" max="1030" width="10.5" style="12" customWidth="1"/>
    <col min="1031" max="1031" width="10.625" style="12" customWidth="1"/>
    <col min="1032" max="1032" width="12.125" style="12" customWidth="1"/>
    <col min="1033" max="1033" width="12.25" style="12" customWidth="1"/>
    <col min="1034" max="1283" width="8.875" style="12"/>
    <col min="1284" max="1284" width="11.25" style="12" customWidth="1"/>
    <col min="1285" max="1285" width="12.75" style="12" customWidth="1"/>
    <col min="1286" max="1286" width="10.5" style="12" customWidth="1"/>
    <col min="1287" max="1287" width="10.625" style="12" customWidth="1"/>
    <col min="1288" max="1288" width="12.125" style="12" customWidth="1"/>
    <col min="1289" max="1289" width="12.25" style="12" customWidth="1"/>
    <col min="1290" max="1539" width="8.875" style="12"/>
    <col min="1540" max="1540" width="11.25" style="12" customWidth="1"/>
    <col min="1541" max="1541" width="12.75" style="12" customWidth="1"/>
    <col min="1542" max="1542" width="10.5" style="12" customWidth="1"/>
    <col min="1543" max="1543" width="10.625" style="12" customWidth="1"/>
    <col min="1544" max="1544" width="12.125" style="12" customWidth="1"/>
    <col min="1545" max="1545" width="12.25" style="12" customWidth="1"/>
    <col min="1546" max="1795" width="8.875" style="12"/>
    <col min="1796" max="1796" width="11.25" style="12" customWidth="1"/>
    <col min="1797" max="1797" width="12.75" style="12" customWidth="1"/>
    <col min="1798" max="1798" width="10.5" style="12" customWidth="1"/>
    <col min="1799" max="1799" width="10.625" style="12" customWidth="1"/>
    <col min="1800" max="1800" width="12.125" style="12" customWidth="1"/>
    <col min="1801" max="1801" width="12.25" style="12" customWidth="1"/>
    <col min="1802" max="2051" width="8.875" style="12"/>
    <col min="2052" max="2052" width="11.25" style="12" customWidth="1"/>
    <col min="2053" max="2053" width="12.75" style="12" customWidth="1"/>
    <col min="2054" max="2054" width="10.5" style="12" customWidth="1"/>
    <col min="2055" max="2055" width="10.625" style="12" customWidth="1"/>
    <col min="2056" max="2056" width="12.125" style="12" customWidth="1"/>
    <col min="2057" max="2057" width="12.25" style="12" customWidth="1"/>
    <col min="2058" max="2307" width="8.875" style="12"/>
    <col min="2308" max="2308" width="11.25" style="12" customWidth="1"/>
    <col min="2309" max="2309" width="12.75" style="12" customWidth="1"/>
    <col min="2310" max="2310" width="10.5" style="12" customWidth="1"/>
    <col min="2311" max="2311" width="10.625" style="12" customWidth="1"/>
    <col min="2312" max="2312" width="12.125" style="12" customWidth="1"/>
    <col min="2313" max="2313" width="12.25" style="12" customWidth="1"/>
    <col min="2314" max="2563" width="8.875" style="12"/>
    <col min="2564" max="2564" width="11.25" style="12" customWidth="1"/>
    <col min="2565" max="2565" width="12.75" style="12" customWidth="1"/>
    <col min="2566" max="2566" width="10.5" style="12" customWidth="1"/>
    <col min="2567" max="2567" width="10.625" style="12" customWidth="1"/>
    <col min="2568" max="2568" width="12.125" style="12" customWidth="1"/>
    <col min="2569" max="2569" width="12.25" style="12" customWidth="1"/>
    <col min="2570" max="2819" width="8.875" style="12"/>
    <col min="2820" max="2820" width="11.25" style="12" customWidth="1"/>
    <col min="2821" max="2821" width="12.75" style="12" customWidth="1"/>
    <col min="2822" max="2822" width="10.5" style="12" customWidth="1"/>
    <col min="2823" max="2823" width="10.625" style="12" customWidth="1"/>
    <col min="2824" max="2824" width="12.125" style="12" customWidth="1"/>
    <col min="2825" max="2825" width="12.25" style="12" customWidth="1"/>
    <col min="2826" max="3075" width="8.875" style="12"/>
    <col min="3076" max="3076" width="11.25" style="12" customWidth="1"/>
    <col min="3077" max="3077" width="12.75" style="12" customWidth="1"/>
    <col min="3078" max="3078" width="10.5" style="12" customWidth="1"/>
    <col min="3079" max="3079" width="10.625" style="12" customWidth="1"/>
    <col min="3080" max="3080" width="12.125" style="12" customWidth="1"/>
    <col min="3081" max="3081" width="12.25" style="12" customWidth="1"/>
    <col min="3082" max="3331" width="8.875" style="12"/>
    <col min="3332" max="3332" width="11.25" style="12" customWidth="1"/>
    <col min="3333" max="3333" width="12.75" style="12" customWidth="1"/>
    <col min="3334" max="3334" width="10.5" style="12" customWidth="1"/>
    <col min="3335" max="3335" width="10.625" style="12" customWidth="1"/>
    <col min="3336" max="3336" width="12.125" style="12" customWidth="1"/>
    <col min="3337" max="3337" width="12.25" style="12" customWidth="1"/>
    <col min="3338" max="3587" width="8.875" style="12"/>
    <col min="3588" max="3588" width="11.25" style="12" customWidth="1"/>
    <col min="3589" max="3589" width="12.75" style="12" customWidth="1"/>
    <col min="3590" max="3590" width="10.5" style="12" customWidth="1"/>
    <col min="3591" max="3591" width="10.625" style="12" customWidth="1"/>
    <col min="3592" max="3592" width="12.125" style="12" customWidth="1"/>
    <col min="3593" max="3593" width="12.25" style="12" customWidth="1"/>
    <col min="3594" max="3843" width="8.875" style="12"/>
    <col min="3844" max="3844" width="11.25" style="12" customWidth="1"/>
    <col min="3845" max="3845" width="12.75" style="12" customWidth="1"/>
    <col min="3846" max="3846" width="10.5" style="12" customWidth="1"/>
    <col min="3847" max="3847" width="10.625" style="12" customWidth="1"/>
    <col min="3848" max="3848" width="12.125" style="12" customWidth="1"/>
    <col min="3849" max="3849" width="12.25" style="12" customWidth="1"/>
    <col min="3850" max="4099" width="8.875" style="12"/>
    <col min="4100" max="4100" width="11.25" style="12" customWidth="1"/>
    <col min="4101" max="4101" width="12.75" style="12" customWidth="1"/>
    <col min="4102" max="4102" width="10.5" style="12" customWidth="1"/>
    <col min="4103" max="4103" width="10.625" style="12" customWidth="1"/>
    <col min="4104" max="4104" width="12.125" style="12" customWidth="1"/>
    <col min="4105" max="4105" width="12.25" style="12" customWidth="1"/>
    <col min="4106" max="4355" width="8.875" style="12"/>
    <col min="4356" max="4356" width="11.25" style="12" customWidth="1"/>
    <col min="4357" max="4357" width="12.75" style="12" customWidth="1"/>
    <col min="4358" max="4358" width="10.5" style="12" customWidth="1"/>
    <col min="4359" max="4359" width="10.625" style="12" customWidth="1"/>
    <col min="4360" max="4360" width="12.125" style="12" customWidth="1"/>
    <col min="4361" max="4361" width="12.25" style="12" customWidth="1"/>
    <col min="4362" max="4611" width="8.875" style="12"/>
    <col min="4612" max="4612" width="11.25" style="12" customWidth="1"/>
    <col min="4613" max="4613" width="12.75" style="12" customWidth="1"/>
    <col min="4614" max="4614" width="10.5" style="12" customWidth="1"/>
    <col min="4615" max="4615" width="10.625" style="12" customWidth="1"/>
    <col min="4616" max="4616" width="12.125" style="12" customWidth="1"/>
    <col min="4617" max="4617" width="12.25" style="12" customWidth="1"/>
    <col min="4618" max="4867" width="8.875" style="12"/>
    <col min="4868" max="4868" width="11.25" style="12" customWidth="1"/>
    <col min="4869" max="4869" width="12.75" style="12" customWidth="1"/>
    <col min="4870" max="4870" width="10.5" style="12" customWidth="1"/>
    <col min="4871" max="4871" width="10.625" style="12" customWidth="1"/>
    <col min="4872" max="4872" width="12.125" style="12" customWidth="1"/>
    <col min="4873" max="4873" width="12.25" style="12" customWidth="1"/>
    <col min="4874" max="5123" width="8.875" style="12"/>
    <col min="5124" max="5124" width="11.25" style="12" customWidth="1"/>
    <col min="5125" max="5125" width="12.75" style="12" customWidth="1"/>
    <col min="5126" max="5126" width="10.5" style="12" customWidth="1"/>
    <col min="5127" max="5127" width="10.625" style="12" customWidth="1"/>
    <col min="5128" max="5128" width="12.125" style="12" customWidth="1"/>
    <col min="5129" max="5129" width="12.25" style="12" customWidth="1"/>
    <col min="5130" max="5379" width="8.875" style="12"/>
    <col min="5380" max="5380" width="11.25" style="12" customWidth="1"/>
    <col min="5381" max="5381" width="12.75" style="12" customWidth="1"/>
    <col min="5382" max="5382" width="10.5" style="12" customWidth="1"/>
    <col min="5383" max="5383" width="10.625" style="12" customWidth="1"/>
    <col min="5384" max="5384" width="12.125" style="12" customWidth="1"/>
    <col min="5385" max="5385" width="12.25" style="12" customWidth="1"/>
    <col min="5386" max="5635" width="8.875" style="12"/>
    <col min="5636" max="5636" width="11.25" style="12" customWidth="1"/>
    <col min="5637" max="5637" width="12.75" style="12" customWidth="1"/>
    <col min="5638" max="5638" width="10.5" style="12" customWidth="1"/>
    <col min="5639" max="5639" width="10.625" style="12" customWidth="1"/>
    <col min="5640" max="5640" width="12.125" style="12" customWidth="1"/>
    <col min="5641" max="5641" width="12.25" style="12" customWidth="1"/>
    <col min="5642" max="5891" width="8.875" style="12"/>
    <col min="5892" max="5892" width="11.25" style="12" customWidth="1"/>
    <col min="5893" max="5893" width="12.75" style="12" customWidth="1"/>
    <col min="5894" max="5894" width="10.5" style="12" customWidth="1"/>
    <col min="5895" max="5895" width="10.625" style="12" customWidth="1"/>
    <col min="5896" max="5896" width="12.125" style="12" customWidth="1"/>
    <col min="5897" max="5897" width="12.25" style="12" customWidth="1"/>
    <col min="5898" max="6147" width="8.875" style="12"/>
    <col min="6148" max="6148" width="11.25" style="12" customWidth="1"/>
    <col min="6149" max="6149" width="12.75" style="12" customWidth="1"/>
    <col min="6150" max="6150" width="10.5" style="12" customWidth="1"/>
    <col min="6151" max="6151" width="10.625" style="12" customWidth="1"/>
    <col min="6152" max="6152" width="12.125" style="12" customWidth="1"/>
    <col min="6153" max="6153" width="12.25" style="12" customWidth="1"/>
    <col min="6154" max="6403" width="8.875" style="12"/>
    <col min="6404" max="6404" width="11.25" style="12" customWidth="1"/>
    <col min="6405" max="6405" width="12.75" style="12" customWidth="1"/>
    <col min="6406" max="6406" width="10.5" style="12" customWidth="1"/>
    <col min="6407" max="6407" width="10.625" style="12" customWidth="1"/>
    <col min="6408" max="6408" width="12.125" style="12" customWidth="1"/>
    <col min="6409" max="6409" width="12.25" style="12" customWidth="1"/>
    <col min="6410" max="6659" width="8.875" style="12"/>
    <col min="6660" max="6660" width="11.25" style="12" customWidth="1"/>
    <col min="6661" max="6661" width="12.75" style="12" customWidth="1"/>
    <col min="6662" max="6662" width="10.5" style="12" customWidth="1"/>
    <col min="6663" max="6663" width="10.625" style="12" customWidth="1"/>
    <col min="6664" max="6664" width="12.125" style="12" customWidth="1"/>
    <col min="6665" max="6665" width="12.25" style="12" customWidth="1"/>
    <col min="6666" max="6915" width="8.875" style="12"/>
    <col min="6916" max="6916" width="11.25" style="12" customWidth="1"/>
    <col min="6917" max="6917" width="12.75" style="12" customWidth="1"/>
    <col min="6918" max="6918" width="10.5" style="12" customWidth="1"/>
    <col min="6919" max="6919" width="10.625" style="12" customWidth="1"/>
    <col min="6920" max="6920" width="12.125" style="12" customWidth="1"/>
    <col min="6921" max="6921" width="12.25" style="12" customWidth="1"/>
    <col min="6922" max="7171" width="8.875" style="12"/>
    <col min="7172" max="7172" width="11.25" style="12" customWidth="1"/>
    <col min="7173" max="7173" width="12.75" style="12" customWidth="1"/>
    <col min="7174" max="7174" width="10.5" style="12" customWidth="1"/>
    <col min="7175" max="7175" width="10.625" style="12" customWidth="1"/>
    <col min="7176" max="7176" width="12.125" style="12" customWidth="1"/>
    <col min="7177" max="7177" width="12.25" style="12" customWidth="1"/>
    <col min="7178" max="7427" width="8.875" style="12"/>
    <col min="7428" max="7428" width="11.25" style="12" customWidth="1"/>
    <col min="7429" max="7429" width="12.75" style="12" customWidth="1"/>
    <col min="7430" max="7430" width="10.5" style="12" customWidth="1"/>
    <col min="7431" max="7431" width="10.625" style="12" customWidth="1"/>
    <col min="7432" max="7432" width="12.125" style="12" customWidth="1"/>
    <col min="7433" max="7433" width="12.25" style="12" customWidth="1"/>
    <col min="7434" max="7683" width="8.875" style="12"/>
    <col min="7684" max="7684" width="11.25" style="12" customWidth="1"/>
    <col min="7685" max="7685" width="12.75" style="12" customWidth="1"/>
    <col min="7686" max="7686" width="10.5" style="12" customWidth="1"/>
    <col min="7687" max="7687" width="10.625" style="12" customWidth="1"/>
    <col min="7688" max="7688" width="12.125" style="12" customWidth="1"/>
    <col min="7689" max="7689" width="12.25" style="12" customWidth="1"/>
    <col min="7690" max="7939" width="8.875" style="12"/>
    <col min="7940" max="7940" width="11.25" style="12" customWidth="1"/>
    <col min="7941" max="7941" width="12.75" style="12" customWidth="1"/>
    <col min="7942" max="7942" width="10.5" style="12" customWidth="1"/>
    <col min="7943" max="7943" width="10.625" style="12" customWidth="1"/>
    <col min="7944" max="7944" width="12.125" style="12" customWidth="1"/>
    <col min="7945" max="7945" width="12.25" style="12" customWidth="1"/>
    <col min="7946" max="8195" width="8.875" style="12"/>
    <col min="8196" max="8196" width="11.25" style="12" customWidth="1"/>
    <col min="8197" max="8197" width="12.75" style="12" customWidth="1"/>
    <col min="8198" max="8198" width="10.5" style="12" customWidth="1"/>
    <col min="8199" max="8199" width="10.625" style="12" customWidth="1"/>
    <col min="8200" max="8200" width="12.125" style="12" customWidth="1"/>
    <col min="8201" max="8201" width="12.25" style="12" customWidth="1"/>
    <col min="8202" max="8451" width="8.875" style="12"/>
    <col min="8452" max="8452" width="11.25" style="12" customWidth="1"/>
    <col min="8453" max="8453" width="12.75" style="12" customWidth="1"/>
    <col min="8454" max="8454" width="10.5" style="12" customWidth="1"/>
    <col min="8455" max="8455" width="10.625" style="12" customWidth="1"/>
    <col min="8456" max="8456" width="12.125" style="12" customWidth="1"/>
    <col min="8457" max="8457" width="12.25" style="12" customWidth="1"/>
    <col min="8458" max="8707" width="8.875" style="12"/>
    <col min="8708" max="8708" width="11.25" style="12" customWidth="1"/>
    <col min="8709" max="8709" width="12.75" style="12" customWidth="1"/>
    <col min="8710" max="8710" width="10.5" style="12" customWidth="1"/>
    <col min="8711" max="8711" width="10.625" style="12" customWidth="1"/>
    <col min="8712" max="8712" width="12.125" style="12" customWidth="1"/>
    <col min="8713" max="8713" width="12.25" style="12" customWidth="1"/>
    <col min="8714" max="8963" width="8.875" style="12"/>
    <col min="8964" max="8964" width="11.25" style="12" customWidth="1"/>
    <col min="8965" max="8965" width="12.75" style="12" customWidth="1"/>
    <col min="8966" max="8966" width="10.5" style="12" customWidth="1"/>
    <col min="8967" max="8967" width="10.625" style="12" customWidth="1"/>
    <col min="8968" max="8968" width="12.125" style="12" customWidth="1"/>
    <col min="8969" max="8969" width="12.25" style="12" customWidth="1"/>
    <col min="8970" max="9219" width="8.875" style="12"/>
    <col min="9220" max="9220" width="11.25" style="12" customWidth="1"/>
    <col min="9221" max="9221" width="12.75" style="12" customWidth="1"/>
    <col min="9222" max="9222" width="10.5" style="12" customWidth="1"/>
    <col min="9223" max="9223" width="10.625" style="12" customWidth="1"/>
    <col min="9224" max="9224" width="12.125" style="12" customWidth="1"/>
    <col min="9225" max="9225" width="12.25" style="12" customWidth="1"/>
    <col min="9226" max="9475" width="8.875" style="12"/>
    <col min="9476" max="9476" width="11.25" style="12" customWidth="1"/>
    <col min="9477" max="9477" width="12.75" style="12" customWidth="1"/>
    <col min="9478" max="9478" width="10.5" style="12" customWidth="1"/>
    <col min="9479" max="9479" width="10.625" style="12" customWidth="1"/>
    <col min="9480" max="9480" width="12.125" style="12" customWidth="1"/>
    <col min="9481" max="9481" width="12.25" style="12" customWidth="1"/>
    <col min="9482" max="9731" width="8.875" style="12"/>
    <col min="9732" max="9732" width="11.25" style="12" customWidth="1"/>
    <col min="9733" max="9733" width="12.75" style="12" customWidth="1"/>
    <col min="9734" max="9734" width="10.5" style="12" customWidth="1"/>
    <col min="9735" max="9735" width="10.625" style="12" customWidth="1"/>
    <col min="9736" max="9736" width="12.125" style="12" customWidth="1"/>
    <col min="9737" max="9737" width="12.25" style="12" customWidth="1"/>
    <col min="9738" max="9987" width="8.875" style="12"/>
    <col min="9988" max="9988" width="11.25" style="12" customWidth="1"/>
    <col min="9989" max="9989" width="12.75" style="12" customWidth="1"/>
    <col min="9990" max="9990" width="10.5" style="12" customWidth="1"/>
    <col min="9991" max="9991" width="10.625" style="12" customWidth="1"/>
    <col min="9992" max="9992" width="12.125" style="12" customWidth="1"/>
    <col min="9993" max="9993" width="12.25" style="12" customWidth="1"/>
    <col min="9994" max="10243" width="8.875" style="12"/>
    <col min="10244" max="10244" width="11.25" style="12" customWidth="1"/>
    <col min="10245" max="10245" width="12.75" style="12" customWidth="1"/>
    <col min="10246" max="10246" width="10.5" style="12" customWidth="1"/>
    <col min="10247" max="10247" width="10.625" style="12" customWidth="1"/>
    <col min="10248" max="10248" width="12.125" style="12" customWidth="1"/>
    <col min="10249" max="10249" width="12.25" style="12" customWidth="1"/>
    <col min="10250" max="10499" width="8.875" style="12"/>
    <col min="10500" max="10500" width="11.25" style="12" customWidth="1"/>
    <col min="10501" max="10501" width="12.75" style="12" customWidth="1"/>
    <col min="10502" max="10502" width="10.5" style="12" customWidth="1"/>
    <col min="10503" max="10503" width="10.625" style="12" customWidth="1"/>
    <col min="10504" max="10504" width="12.125" style="12" customWidth="1"/>
    <col min="10505" max="10505" width="12.25" style="12" customWidth="1"/>
    <col min="10506" max="10755" width="8.875" style="12"/>
    <col min="10756" max="10756" width="11.25" style="12" customWidth="1"/>
    <col min="10757" max="10757" width="12.75" style="12" customWidth="1"/>
    <col min="10758" max="10758" width="10.5" style="12" customWidth="1"/>
    <col min="10759" max="10759" width="10.625" style="12" customWidth="1"/>
    <col min="10760" max="10760" width="12.125" style="12" customWidth="1"/>
    <col min="10761" max="10761" width="12.25" style="12" customWidth="1"/>
    <col min="10762" max="11011" width="8.875" style="12"/>
    <col min="11012" max="11012" width="11.25" style="12" customWidth="1"/>
    <col min="11013" max="11013" width="12.75" style="12" customWidth="1"/>
    <col min="11014" max="11014" width="10.5" style="12" customWidth="1"/>
    <col min="11015" max="11015" width="10.625" style="12" customWidth="1"/>
    <col min="11016" max="11016" width="12.125" style="12" customWidth="1"/>
    <col min="11017" max="11017" width="12.25" style="12" customWidth="1"/>
    <col min="11018" max="11267" width="8.875" style="12"/>
    <col min="11268" max="11268" width="11.25" style="12" customWidth="1"/>
    <col min="11269" max="11269" width="12.75" style="12" customWidth="1"/>
    <col min="11270" max="11270" width="10.5" style="12" customWidth="1"/>
    <col min="11271" max="11271" width="10.625" style="12" customWidth="1"/>
    <col min="11272" max="11272" width="12.125" style="12" customWidth="1"/>
    <col min="11273" max="11273" width="12.25" style="12" customWidth="1"/>
    <col min="11274" max="11523" width="8.875" style="12"/>
    <col min="11524" max="11524" width="11.25" style="12" customWidth="1"/>
    <col min="11525" max="11525" width="12.75" style="12" customWidth="1"/>
    <col min="11526" max="11526" width="10.5" style="12" customWidth="1"/>
    <col min="11527" max="11527" width="10.625" style="12" customWidth="1"/>
    <col min="11528" max="11528" width="12.125" style="12" customWidth="1"/>
    <col min="11529" max="11529" width="12.25" style="12" customWidth="1"/>
    <col min="11530" max="11779" width="8.875" style="12"/>
    <col min="11780" max="11780" width="11.25" style="12" customWidth="1"/>
    <col min="11781" max="11781" width="12.75" style="12" customWidth="1"/>
    <col min="11782" max="11782" width="10.5" style="12" customWidth="1"/>
    <col min="11783" max="11783" width="10.625" style="12" customWidth="1"/>
    <col min="11784" max="11784" width="12.125" style="12" customWidth="1"/>
    <col min="11785" max="11785" width="12.25" style="12" customWidth="1"/>
    <col min="11786" max="12035" width="8.875" style="12"/>
    <col min="12036" max="12036" width="11.25" style="12" customWidth="1"/>
    <col min="12037" max="12037" width="12.75" style="12" customWidth="1"/>
    <col min="12038" max="12038" width="10.5" style="12" customWidth="1"/>
    <col min="12039" max="12039" width="10.625" style="12" customWidth="1"/>
    <col min="12040" max="12040" width="12.125" style="12" customWidth="1"/>
    <col min="12041" max="12041" width="12.25" style="12" customWidth="1"/>
    <col min="12042" max="12291" width="8.875" style="12"/>
    <col min="12292" max="12292" width="11.25" style="12" customWidth="1"/>
    <col min="12293" max="12293" width="12.75" style="12" customWidth="1"/>
    <col min="12294" max="12294" width="10.5" style="12" customWidth="1"/>
    <col min="12295" max="12295" width="10.625" style="12" customWidth="1"/>
    <col min="12296" max="12296" width="12.125" style="12" customWidth="1"/>
    <col min="12297" max="12297" width="12.25" style="12" customWidth="1"/>
    <col min="12298" max="12547" width="8.875" style="12"/>
    <col min="12548" max="12548" width="11.25" style="12" customWidth="1"/>
    <col min="12549" max="12549" width="12.75" style="12" customWidth="1"/>
    <col min="12550" max="12550" width="10.5" style="12" customWidth="1"/>
    <col min="12551" max="12551" width="10.625" style="12" customWidth="1"/>
    <col min="12552" max="12552" width="12.125" style="12" customWidth="1"/>
    <col min="12553" max="12553" width="12.25" style="12" customWidth="1"/>
    <col min="12554" max="12803" width="8.875" style="12"/>
    <col min="12804" max="12804" width="11.25" style="12" customWidth="1"/>
    <col min="12805" max="12805" width="12.75" style="12" customWidth="1"/>
    <col min="12806" max="12806" width="10.5" style="12" customWidth="1"/>
    <col min="12807" max="12807" width="10.625" style="12" customWidth="1"/>
    <col min="12808" max="12808" width="12.125" style="12" customWidth="1"/>
    <col min="12809" max="12809" width="12.25" style="12" customWidth="1"/>
    <col min="12810" max="13059" width="8.875" style="12"/>
    <col min="13060" max="13060" width="11.25" style="12" customWidth="1"/>
    <col min="13061" max="13061" width="12.75" style="12" customWidth="1"/>
    <col min="13062" max="13062" width="10.5" style="12" customWidth="1"/>
    <col min="13063" max="13063" width="10.625" style="12" customWidth="1"/>
    <col min="13064" max="13064" width="12.125" style="12" customWidth="1"/>
    <col min="13065" max="13065" width="12.25" style="12" customWidth="1"/>
    <col min="13066" max="13315" width="8.875" style="12"/>
    <col min="13316" max="13316" width="11.25" style="12" customWidth="1"/>
    <col min="13317" max="13317" width="12.75" style="12" customWidth="1"/>
    <col min="13318" max="13318" width="10.5" style="12" customWidth="1"/>
    <col min="13319" max="13319" width="10.625" style="12" customWidth="1"/>
    <col min="13320" max="13320" width="12.125" style="12" customWidth="1"/>
    <col min="13321" max="13321" width="12.25" style="12" customWidth="1"/>
    <col min="13322" max="13571" width="8.875" style="12"/>
    <col min="13572" max="13572" width="11.25" style="12" customWidth="1"/>
    <col min="13573" max="13573" width="12.75" style="12" customWidth="1"/>
    <col min="13574" max="13574" width="10.5" style="12" customWidth="1"/>
    <col min="13575" max="13575" width="10.625" style="12" customWidth="1"/>
    <col min="13576" max="13576" width="12.125" style="12" customWidth="1"/>
    <col min="13577" max="13577" width="12.25" style="12" customWidth="1"/>
    <col min="13578" max="13827" width="8.875" style="12"/>
    <col min="13828" max="13828" width="11.25" style="12" customWidth="1"/>
    <col min="13829" max="13829" width="12.75" style="12" customWidth="1"/>
    <col min="13830" max="13830" width="10.5" style="12" customWidth="1"/>
    <col min="13831" max="13831" width="10.625" style="12" customWidth="1"/>
    <col min="13832" max="13832" width="12.125" style="12" customWidth="1"/>
    <col min="13833" max="13833" width="12.25" style="12" customWidth="1"/>
    <col min="13834" max="14083" width="8.875" style="12"/>
    <col min="14084" max="14084" width="11.25" style="12" customWidth="1"/>
    <col min="14085" max="14085" width="12.75" style="12" customWidth="1"/>
    <col min="14086" max="14086" width="10.5" style="12" customWidth="1"/>
    <col min="14087" max="14087" width="10.625" style="12" customWidth="1"/>
    <col min="14088" max="14088" width="12.125" style="12" customWidth="1"/>
    <col min="14089" max="14089" width="12.25" style="12" customWidth="1"/>
    <col min="14090" max="14339" width="8.875" style="12"/>
    <col min="14340" max="14340" width="11.25" style="12" customWidth="1"/>
    <col min="14341" max="14341" width="12.75" style="12" customWidth="1"/>
    <col min="14342" max="14342" width="10.5" style="12" customWidth="1"/>
    <col min="14343" max="14343" width="10.625" style="12" customWidth="1"/>
    <col min="14344" max="14344" width="12.125" style="12" customWidth="1"/>
    <col min="14345" max="14345" width="12.25" style="12" customWidth="1"/>
    <col min="14346" max="14595" width="8.875" style="12"/>
    <col min="14596" max="14596" width="11.25" style="12" customWidth="1"/>
    <col min="14597" max="14597" width="12.75" style="12" customWidth="1"/>
    <col min="14598" max="14598" width="10.5" style="12" customWidth="1"/>
    <col min="14599" max="14599" width="10.625" style="12" customWidth="1"/>
    <col min="14600" max="14600" width="12.125" style="12" customWidth="1"/>
    <col min="14601" max="14601" width="12.25" style="12" customWidth="1"/>
    <col min="14602" max="14851" width="8.875" style="12"/>
    <col min="14852" max="14852" width="11.25" style="12" customWidth="1"/>
    <col min="14853" max="14853" width="12.75" style="12" customWidth="1"/>
    <col min="14854" max="14854" width="10.5" style="12" customWidth="1"/>
    <col min="14855" max="14855" width="10.625" style="12" customWidth="1"/>
    <col min="14856" max="14856" width="12.125" style="12" customWidth="1"/>
    <col min="14857" max="14857" width="12.25" style="12" customWidth="1"/>
    <col min="14858" max="15107" width="8.875" style="12"/>
    <col min="15108" max="15108" width="11.25" style="12" customWidth="1"/>
    <col min="15109" max="15109" width="12.75" style="12" customWidth="1"/>
    <col min="15110" max="15110" width="10.5" style="12" customWidth="1"/>
    <col min="15111" max="15111" width="10.625" style="12" customWidth="1"/>
    <col min="15112" max="15112" width="12.125" style="12" customWidth="1"/>
    <col min="15113" max="15113" width="12.25" style="12" customWidth="1"/>
    <col min="15114" max="15363" width="8.875" style="12"/>
    <col min="15364" max="15364" width="11.25" style="12" customWidth="1"/>
    <col min="15365" max="15365" width="12.75" style="12" customWidth="1"/>
    <col min="15366" max="15366" width="10.5" style="12" customWidth="1"/>
    <col min="15367" max="15367" width="10.625" style="12" customWidth="1"/>
    <col min="15368" max="15368" width="12.125" style="12" customWidth="1"/>
    <col min="15369" max="15369" width="12.25" style="12" customWidth="1"/>
    <col min="15370" max="15619" width="8.875" style="12"/>
    <col min="15620" max="15620" width="11.25" style="12" customWidth="1"/>
    <col min="15621" max="15621" width="12.75" style="12" customWidth="1"/>
    <col min="15622" max="15622" width="10.5" style="12" customWidth="1"/>
    <col min="15623" max="15623" width="10.625" style="12" customWidth="1"/>
    <col min="15624" max="15624" width="12.125" style="12" customWidth="1"/>
    <col min="15625" max="15625" width="12.25" style="12" customWidth="1"/>
    <col min="15626" max="15875" width="8.875" style="12"/>
    <col min="15876" max="15876" width="11.25" style="12" customWidth="1"/>
    <col min="15877" max="15877" width="12.75" style="12" customWidth="1"/>
    <col min="15878" max="15878" width="10.5" style="12" customWidth="1"/>
    <col min="15879" max="15879" width="10.625" style="12" customWidth="1"/>
    <col min="15880" max="15880" width="12.125" style="12" customWidth="1"/>
    <col min="15881" max="15881" width="12.25" style="12" customWidth="1"/>
    <col min="15882" max="16131" width="8.875" style="12"/>
    <col min="16132" max="16132" width="11.25" style="12" customWidth="1"/>
    <col min="16133" max="16133" width="12.75" style="12" customWidth="1"/>
    <col min="16134" max="16134" width="10.5" style="12" customWidth="1"/>
    <col min="16135" max="16135" width="10.625" style="12" customWidth="1"/>
    <col min="16136" max="16136" width="12.125" style="12" customWidth="1"/>
    <col min="16137" max="16137" width="12.25" style="12" customWidth="1"/>
    <col min="16138" max="16384" width="8.875" style="12"/>
  </cols>
  <sheetData>
    <row r="2" spans="2:9" ht="13.5" customHeight="1">
      <c r="B2" s="444" t="s">
        <v>119</v>
      </c>
      <c r="C2" s="444"/>
      <c r="D2" s="444"/>
      <c r="E2" s="444"/>
      <c r="F2" s="444"/>
      <c r="G2" s="444"/>
      <c r="H2" s="444"/>
    </row>
    <row r="3" spans="2:9" ht="13.5" customHeight="1">
      <c r="B3" s="444"/>
      <c r="C3" s="444"/>
      <c r="D3" s="444"/>
      <c r="E3" s="444"/>
      <c r="F3" s="444"/>
      <c r="G3" s="444"/>
      <c r="H3" s="444"/>
    </row>
    <row r="5" spans="2:9" ht="14.25" thickBot="1"/>
    <row r="6" spans="2:9" ht="14.25" customHeight="1" thickBot="1">
      <c r="B6" s="443"/>
      <c r="C6" s="443"/>
      <c r="D6" s="445" t="s">
        <v>120</v>
      </c>
      <c r="E6" s="445"/>
      <c r="F6" s="446" t="s">
        <v>121</v>
      </c>
      <c r="G6" s="446"/>
      <c r="H6" s="446" t="s">
        <v>122</v>
      </c>
      <c r="I6" s="446"/>
    </row>
    <row r="7" spans="2:9" ht="14.25" customHeight="1" thickBot="1">
      <c r="B7" s="443"/>
      <c r="C7" s="443"/>
      <c r="D7" s="445"/>
      <c r="E7" s="445"/>
      <c r="F7" s="446"/>
      <c r="G7" s="446"/>
      <c r="H7" s="446"/>
      <c r="I7" s="446"/>
    </row>
    <row r="8" spans="2:9">
      <c r="B8" s="420" t="s">
        <v>123</v>
      </c>
      <c r="C8" s="413"/>
      <c r="D8" s="439" t="s">
        <v>6</v>
      </c>
      <c r="E8" s="440"/>
      <c r="F8" s="420" t="s">
        <v>124</v>
      </c>
      <c r="G8" s="413"/>
      <c r="H8" s="420" t="s">
        <v>125</v>
      </c>
      <c r="I8" s="413"/>
    </row>
    <row r="9" spans="2:9">
      <c r="B9" s="414"/>
      <c r="C9" s="415"/>
      <c r="D9" s="441"/>
      <c r="E9" s="442"/>
      <c r="F9" s="414"/>
      <c r="G9" s="415"/>
      <c r="H9" s="414"/>
      <c r="I9" s="415"/>
    </row>
    <row r="10" spans="2:9" ht="15" customHeight="1">
      <c r="B10" s="414"/>
      <c r="C10" s="415"/>
      <c r="D10" s="81" t="s">
        <v>126</v>
      </c>
      <c r="E10" s="82" t="s">
        <v>127</v>
      </c>
      <c r="F10" s="13" t="s">
        <v>128</v>
      </c>
      <c r="G10" s="82" t="s">
        <v>129</v>
      </c>
      <c r="H10" s="81" t="s">
        <v>130</v>
      </c>
      <c r="I10" s="82" t="s">
        <v>131</v>
      </c>
    </row>
    <row r="11" spans="2:9" ht="15" customHeight="1">
      <c r="B11" s="421">
        <v>40897</v>
      </c>
      <c r="C11" s="415"/>
      <c r="D11" s="81" t="s">
        <v>12</v>
      </c>
      <c r="E11" s="82" t="s">
        <v>12</v>
      </c>
      <c r="F11" s="81" t="s">
        <v>132</v>
      </c>
      <c r="G11" s="82" t="s">
        <v>133</v>
      </c>
      <c r="H11" s="81" t="s">
        <v>134</v>
      </c>
      <c r="I11" s="82" t="s">
        <v>135</v>
      </c>
    </row>
    <row r="12" spans="2:9" ht="15" customHeight="1">
      <c r="B12" s="414"/>
      <c r="C12" s="415"/>
      <c r="D12" s="81" t="s">
        <v>136</v>
      </c>
      <c r="E12" s="82" t="s">
        <v>137</v>
      </c>
      <c r="F12" s="81" t="s">
        <v>138</v>
      </c>
      <c r="G12" s="82" t="s">
        <v>139</v>
      </c>
      <c r="H12" s="81" t="s">
        <v>140</v>
      </c>
      <c r="I12" s="82" t="s">
        <v>141</v>
      </c>
    </row>
    <row r="13" spans="2:9" ht="15" customHeight="1" thickBot="1">
      <c r="B13" s="422"/>
      <c r="C13" s="423"/>
      <c r="D13" s="83" t="s">
        <v>142</v>
      </c>
      <c r="E13" s="84" t="s">
        <v>143</v>
      </c>
      <c r="F13" s="14"/>
      <c r="G13" s="15"/>
      <c r="H13" s="83" t="s">
        <v>144</v>
      </c>
      <c r="I13" s="84" t="s">
        <v>145</v>
      </c>
    </row>
    <row r="14" spans="2:9" ht="14.25" thickBot="1">
      <c r="B14" s="443" t="s">
        <v>146</v>
      </c>
      <c r="C14" s="443"/>
      <c r="D14" s="439" t="s">
        <v>125</v>
      </c>
      <c r="E14" s="440"/>
      <c r="F14" s="420" t="s">
        <v>6</v>
      </c>
      <c r="G14" s="413"/>
      <c r="H14" s="420" t="s">
        <v>124</v>
      </c>
      <c r="I14" s="413"/>
    </row>
    <row r="15" spans="2:9" ht="14.25" thickBot="1">
      <c r="B15" s="443"/>
      <c r="C15" s="443"/>
      <c r="D15" s="441"/>
      <c r="E15" s="442"/>
      <c r="F15" s="414"/>
      <c r="G15" s="415"/>
      <c r="H15" s="414"/>
      <c r="I15" s="415"/>
    </row>
    <row r="16" spans="2:9" ht="17.45" customHeight="1" thickBot="1">
      <c r="B16" s="443"/>
      <c r="C16" s="443"/>
      <c r="D16" s="81" t="s">
        <v>130</v>
      </c>
      <c r="E16" s="82" t="s">
        <v>131</v>
      </c>
      <c r="F16" s="81" t="s">
        <v>126</v>
      </c>
      <c r="G16" s="82" t="s">
        <v>127</v>
      </c>
      <c r="H16" s="13" t="s">
        <v>128</v>
      </c>
      <c r="I16" s="82" t="s">
        <v>147</v>
      </c>
    </row>
    <row r="17" spans="2:9" ht="17.45" customHeight="1" thickBot="1">
      <c r="B17" s="443"/>
      <c r="C17" s="443"/>
      <c r="D17" s="81" t="s">
        <v>134</v>
      </c>
      <c r="E17" s="82" t="s">
        <v>135</v>
      </c>
      <c r="F17" s="81" t="s">
        <v>148</v>
      </c>
      <c r="G17" s="82" t="s">
        <v>149</v>
      </c>
      <c r="H17" s="81" t="s">
        <v>132</v>
      </c>
      <c r="I17" s="82" t="s">
        <v>133</v>
      </c>
    </row>
    <row r="18" spans="2:9" ht="17.45" customHeight="1" thickBot="1">
      <c r="B18" s="443"/>
      <c r="C18" s="443"/>
      <c r="D18" s="81" t="s">
        <v>150</v>
      </c>
      <c r="E18" s="82" t="s">
        <v>141</v>
      </c>
      <c r="F18" s="81" t="s">
        <v>136</v>
      </c>
      <c r="G18" s="82" t="s">
        <v>137</v>
      </c>
      <c r="H18" s="81" t="s">
        <v>151</v>
      </c>
      <c r="I18" s="82" t="s">
        <v>152</v>
      </c>
    </row>
    <row r="19" spans="2:9" ht="17.45" customHeight="1" thickBot="1">
      <c r="B19" s="443"/>
      <c r="C19" s="443"/>
      <c r="D19" s="83" t="s">
        <v>153</v>
      </c>
      <c r="E19" s="84" t="s">
        <v>154</v>
      </c>
      <c r="F19" s="83" t="s">
        <v>142</v>
      </c>
      <c r="G19" s="84" t="s">
        <v>143</v>
      </c>
      <c r="H19" s="83" t="s">
        <v>155</v>
      </c>
      <c r="I19" s="84"/>
    </row>
    <row r="20" spans="2:9">
      <c r="B20" s="420" t="s">
        <v>156</v>
      </c>
      <c r="C20" s="413"/>
      <c r="D20" s="439" t="s">
        <v>125</v>
      </c>
      <c r="E20" s="440"/>
      <c r="F20" s="420" t="s">
        <v>157</v>
      </c>
      <c r="G20" s="413"/>
      <c r="H20" s="420" t="s">
        <v>6</v>
      </c>
      <c r="I20" s="413"/>
    </row>
    <row r="21" spans="2:9">
      <c r="B21" s="414"/>
      <c r="C21" s="415"/>
      <c r="D21" s="441"/>
      <c r="E21" s="442"/>
      <c r="F21" s="414"/>
      <c r="G21" s="415"/>
      <c r="H21" s="414"/>
      <c r="I21" s="415"/>
    </row>
    <row r="22" spans="2:9" ht="17.45" customHeight="1">
      <c r="B22" s="414"/>
      <c r="C22" s="415"/>
      <c r="D22" s="81" t="s">
        <v>130</v>
      </c>
      <c r="E22" s="82" t="s">
        <v>131</v>
      </c>
      <c r="F22" s="13" t="s">
        <v>158</v>
      </c>
      <c r="G22" s="82" t="s">
        <v>139</v>
      </c>
      <c r="H22" s="81" t="s">
        <v>126</v>
      </c>
      <c r="I22" s="82" t="s">
        <v>127</v>
      </c>
    </row>
    <row r="23" spans="2:9" ht="17.45" customHeight="1">
      <c r="B23" s="421">
        <v>40874</v>
      </c>
      <c r="C23" s="415"/>
      <c r="D23" s="81" t="s">
        <v>134</v>
      </c>
      <c r="E23" s="82" t="s">
        <v>135</v>
      </c>
      <c r="F23" s="81" t="s">
        <v>159</v>
      </c>
      <c r="G23" s="82" t="s">
        <v>133</v>
      </c>
      <c r="H23" s="81" t="s">
        <v>160</v>
      </c>
      <c r="I23" s="82" t="s">
        <v>149</v>
      </c>
    </row>
    <row r="24" spans="2:9" ht="17.45" customHeight="1">
      <c r="B24" s="414"/>
      <c r="C24" s="415"/>
      <c r="D24" s="81" t="s">
        <v>161</v>
      </c>
      <c r="E24" s="82" t="s">
        <v>141</v>
      </c>
      <c r="F24" s="81" t="s">
        <v>151</v>
      </c>
      <c r="G24" s="82" t="s">
        <v>152</v>
      </c>
      <c r="H24" s="81" t="s">
        <v>136</v>
      </c>
      <c r="I24" s="82" t="s">
        <v>137</v>
      </c>
    </row>
    <row r="25" spans="2:9" ht="17.45" customHeight="1" thickBot="1">
      <c r="B25" s="422"/>
      <c r="C25" s="423"/>
      <c r="D25" s="83" t="s">
        <v>162</v>
      </c>
      <c r="E25" s="84" t="s">
        <v>154</v>
      </c>
      <c r="F25" s="83" t="s">
        <v>163</v>
      </c>
      <c r="G25" s="84"/>
      <c r="H25" s="83" t="s">
        <v>142</v>
      </c>
      <c r="I25" s="84" t="s">
        <v>164</v>
      </c>
    </row>
    <row r="26" spans="2:9">
      <c r="B26" s="420" t="s">
        <v>165</v>
      </c>
      <c r="C26" s="413"/>
      <c r="D26" s="439" t="s">
        <v>125</v>
      </c>
      <c r="E26" s="440"/>
      <c r="F26" s="420" t="s">
        <v>6</v>
      </c>
      <c r="G26" s="413"/>
      <c r="H26" s="420" t="s">
        <v>157</v>
      </c>
      <c r="I26" s="413"/>
    </row>
    <row r="27" spans="2:9">
      <c r="B27" s="414"/>
      <c r="C27" s="415"/>
      <c r="D27" s="441"/>
      <c r="E27" s="442"/>
      <c r="F27" s="414"/>
      <c r="G27" s="415"/>
      <c r="H27" s="414"/>
      <c r="I27" s="415"/>
    </row>
    <row r="28" spans="2:9" ht="17.45" customHeight="1">
      <c r="B28" s="414"/>
      <c r="C28" s="415"/>
      <c r="D28" s="81" t="s">
        <v>130</v>
      </c>
      <c r="E28" s="82" t="s">
        <v>131</v>
      </c>
      <c r="F28" s="81" t="s">
        <v>126</v>
      </c>
      <c r="G28" s="82" t="s">
        <v>127</v>
      </c>
      <c r="H28" s="13" t="s">
        <v>158</v>
      </c>
      <c r="I28" s="82" t="s">
        <v>139</v>
      </c>
    </row>
    <row r="29" spans="2:9" ht="17.45" customHeight="1">
      <c r="B29" s="421">
        <v>40872</v>
      </c>
      <c r="C29" s="415"/>
      <c r="D29" s="81" t="s">
        <v>134</v>
      </c>
      <c r="E29" s="82" t="s">
        <v>135</v>
      </c>
      <c r="F29" s="81" t="s">
        <v>160</v>
      </c>
      <c r="G29" s="82" t="s">
        <v>738</v>
      </c>
      <c r="H29" s="81" t="s">
        <v>159</v>
      </c>
      <c r="I29" s="82" t="s">
        <v>133</v>
      </c>
    </row>
    <row r="30" spans="2:9" ht="17.45" customHeight="1">
      <c r="B30" s="414"/>
      <c r="C30" s="415"/>
      <c r="D30" s="81" t="s">
        <v>161</v>
      </c>
      <c r="E30" s="82" t="s">
        <v>141</v>
      </c>
      <c r="F30" s="81" t="s">
        <v>136</v>
      </c>
      <c r="G30" s="82" t="s">
        <v>137</v>
      </c>
      <c r="H30" s="81" t="s">
        <v>739</v>
      </c>
      <c r="I30" s="82" t="s">
        <v>152</v>
      </c>
    </row>
    <row r="31" spans="2:9" ht="17.45" customHeight="1" thickBot="1">
      <c r="B31" s="422"/>
      <c r="C31" s="423"/>
      <c r="D31" s="83" t="s">
        <v>740</v>
      </c>
      <c r="E31" s="84" t="s">
        <v>741</v>
      </c>
      <c r="F31" s="83" t="s">
        <v>742</v>
      </c>
      <c r="G31" s="84" t="s">
        <v>743</v>
      </c>
      <c r="H31" s="83" t="s">
        <v>163</v>
      </c>
      <c r="I31" s="84"/>
    </row>
    <row r="32" spans="2:9">
      <c r="B32" s="432" t="s">
        <v>744</v>
      </c>
      <c r="C32" s="433"/>
      <c r="D32" s="439" t="s">
        <v>745</v>
      </c>
      <c r="E32" s="440"/>
      <c r="F32" s="420" t="s">
        <v>746</v>
      </c>
      <c r="G32" s="413"/>
      <c r="H32" s="420" t="s">
        <v>747</v>
      </c>
      <c r="I32" s="413"/>
    </row>
    <row r="33" spans="2:9">
      <c r="B33" s="434"/>
      <c r="C33" s="435"/>
      <c r="D33" s="441"/>
      <c r="E33" s="442"/>
      <c r="F33" s="414"/>
      <c r="G33" s="415"/>
      <c r="H33" s="414"/>
      <c r="I33" s="415"/>
    </row>
    <row r="34" spans="2:9" ht="17.45" customHeight="1">
      <c r="B34" s="434"/>
      <c r="C34" s="435"/>
      <c r="D34" s="85" t="s">
        <v>748</v>
      </c>
      <c r="E34" s="86" t="s">
        <v>749</v>
      </c>
      <c r="F34" s="81" t="s">
        <v>750</v>
      </c>
      <c r="G34" s="82" t="s">
        <v>751</v>
      </c>
      <c r="H34" s="13" t="s">
        <v>752</v>
      </c>
      <c r="I34" s="82" t="s">
        <v>753</v>
      </c>
    </row>
    <row r="35" spans="2:9" ht="17.45" customHeight="1">
      <c r="B35" s="436">
        <v>40871</v>
      </c>
      <c r="C35" s="435"/>
      <c r="D35" s="85" t="s">
        <v>754</v>
      </c>
      <c r="E35" s="86" t="s">
        <v>755</v>
      </c>
      <c r="F35" s="81" t="s">
        <v>756</v>
      </c>
      <c r="G35" s="82" t="s">
        <v>757</v>
      </c>
      <c r="H35" s="81" t="s">
        <v>758</v>
      </c>
      <c r="I35" s="82" t="s">
        <v>759</v>
      </c>
    </row>
    <row r="36" spans="2:9" ht="17.45" customHeight="1">
      <c r="B36" s="434"/>
      <c r="C36" s="435"/>
      <c r="D36" s="85" t="s">
        <v>760</v>
      </c>
      <c r="E36" s="86" t="s">
        <v>761</v>
      </c>
      <c r="F36" s="81" t="s">
        <v>762</v>
      </c>
      <c r="G36" s="82" t="s">
        <v>763</v>
      </c>
      <c r="H36" s="81" t="s">
        <v>764</v>
      </c>
      <c r="I36" s="82" t="s">
        <v>765</v>
      </c>
    </row>
    <row r="37" spans="2:9" ht="17.45" customHeight="1" thickBot="1">
      <c r="B37" s="437"/>
      <c r="C37" s="438"/>
      <c r="D37" s="14" t="s">
        <v>766</v>
      </c>
      <c r="E37" s="87"/>
      <c r="F37" s="83" t="s">
        <v>767</v>
      </c>
      <c r="G37" s="84"/>
      <c r="H37" s="83" t="s">
        <v>768</v>
      </c>
      <c r="I37" s="84" t="s">
        <v>769</v>
      </c>
    </row>
    <row r="38" spans="2:9">
      <c r="B38" s="432" t="s">
        <v>770</v>
      </c>
      <c r="C38" s="433"/>
      <c r="D38" s="416" t="s">
        <v>68</v>
      </c>
      <c r="E38" s="417"/>
      <c r="F38" s="432" t="s">
        <v>745</v>
      </c>
      <c r="G38" s="433"/>
      <c r="H38" s="420" t="s">
        <v>6</v>
      </c>
      <c r="I38" s="413"/>
    </row>
    <row r="39" spans="2:9">
      <c r="B39" s="434"/>
      <c r="C39" s="435"/>
      <c r="D39" s="418"/>
      <c r="E39" s="419"/>
      <c r="F39" s="434"/>
      <c r="G39" s="435"/>
      <c r="H39" s="414"/>
      <c r="I39" s="415"/>
    </row>
    <row r="40" spans="2:9" ht="17.45" customHeight="1">
      <c r="B40" s="434"/>
      <c r="C40" s="435"/>
      <c r="D40" s="88" t="s">
        <v>750</v>
      </c>
      <c r="E40" s="89" t="s">
        <v>751</v>
      </c>
      <c r="F40" s="85" t="s">
        <v>748</v>
      </c>
      <c r="G40" s="86" t="s">
        <v>749</v>
      </c>
      <c r="H40" s="13" t="s">
        <v>752</v>
      </c>
      <c r="I40" s="82" t="s">
        <v>137</v>
      </c>
    </row>
    <row r="41" spans="2:9" ht="17.45" customHeight="1">
      <c r="B41" s="436">
        <v>40870</v>
      </c>
      <c r="C41" s="435"/>
      <c r="D41" s="88" t="s">
        <v>771</v>
      </c>
      <c r="E41" s="89" t="s">
        <v>757</v>
      </c>
      <c r="F41" s="85" t="s">
        <v>754</v>
      </c>
      <c r="G41" s="86" t="s">
        <v>755</v>
      </c>
      <c r="H41" s="81" t="s">
        <v>758</v>
      </c>
      <c r="I41" s="82" t="s">
        <v>772</v>
      </c>
    </row>
    <row r="42" spans="2:9" ht="17.45" customHeight="1">
      <c r="B42" s="434"/>
      <c r="C42" s="435"/>
      <c r="D42" s="88" t="s">
        <v>773</v>
      </c>
      <c r="E42" s="89" t="s">
        <v>763</v>
      </c>
      <c r="F42" s="85" t="s">
        <v>760</v>
      </c>
      <c r="G42" s="86" t="s">
        <v>761</v>
      </c>
      <c r="H42" s="81" t="s">
        <v>457</v>
      </c>
      <c r="I42" s="82" t="s">
        <v>774</v>
      </c>
    </row>
    <row r="43" spans="2:9" ht="17.45" customHeight="1" thickBot="1">
      <c r="B43" s="437"/>
      <c r="C43" s="438"/>
      <c r="D43" s="88" t="s">
        <v>756</v>
      </c>
      <c r="E43" s="90"/>
      <c r="F43" s="14" t="s">
        <v>766</v>
      </c>
      <c r="G43" s="87" t="s">
        <v>775</v>
      </c>
      <c r="H43" s="83" t="s">
        <v>776</v>
      </c>
      <c r="I43" s="84" t="s">
        <v>777</v>
      </c>
    </row>
    <row r="44" spans="2:9">
      <c r="B44" s="432" t="s">
        <v>778</v>
      </c>
      <c r="C44" s="433"/>
      <c r="D44" s="416" t="s">
        <v>779</v>
      </c>
      <c r="E44" s="417"/>
      <c r="F44" s="432" t="s">
        <v>780</v>
      </c>
      <c r="G44" s="433"/>
      <c r="H44" s="420" t="s">
        <v>6</v>
      </c>
      <c r="I44" s="413"/>
    </row>
    <row r="45" spans="2:9">
      <c r="B45" s="434"/>
      <c r="C45" s="435"/>
      <c r="D45" s="418"/>
      <c r="E45" s="419"/>
      <c r="F45" s="434"/>
      <c r="G45" s="435"/>
      <c r="H45" s="414"/>
      <c r="I45" s="415"/>
    </row>
    <row r="46" spans="2:9" ht="17.45" customHeight="1">
      <c r="B46" s="434"/>
      <c r="C46" s="435"/>
      <c r="D46" s="81" t="s">
        <v>781</v>
      </c>
      <c r="E46" s="82" t="s">
        <v>782</v>
      </c>
      <c r="F46" s="85" t="s">
        <v>158</v>
      </c>
      <c r="G46" s="86" t="s">
        <v>139</v>
      </c>
      <c r="H46" s="13" t="s">
        <v>783</v>
      </c>
      <c r="I46" s="82" t="s">
        <v>137</v>
      </c>
    </row>
    <row r="47" spans="2:9" ht="17.45" customHeight="1">
      <c r="B47" s="436">
        <v>40869</v>
      </c>
      <c r="C47" s="435"/>
      <c r="D47" s="81" t="s">
        <v>784</v>
      </c>
      <c r="E47" s="82" t="s">
        <v>506</v>
      </c>
      <c r="F47" s="85" t="s">
        <v>785</v>
      </c>
      <c r="G47" s="86" t="s">
        <v>133</v>
      </c>
      <c r="H47" s="81" t="s">
        <v>758</v>
      </c>
      <c r="I47" s="82" t="s">
        <v>772</v>
      </c>
    </row>
    <row r="48" spans="2:9" ht="17.45" customHeight="1">
      <c r="B48" s="434"/>
      <c r="C48" s="435"/>
      <c r="D48" s="81" t="s">
        <v>786</v>
      </c>
      <c r="E48" s="82" t="s">
        <v>787</v>
      </c>
      <c r="F48" s="85" t="s">
        <v>159</v>
      </c>
      <c r="G48" s="86" t="s">
        <v>788</v>
      </c>
      <c r="H48" s="81" t="s">
        <v>457</v>
      </c>
      <c r="I48" s="82" t="s">
        <v>774</v>
      </c>
    </row>
    <row r="49" spans="1:9" ht="17.45" customHeight="1" thickBot="1">
      <c r="B49" s="437"/>
      <c r="C49" s="438"/>
      <c r="D49" s="83" t="s">
        <v>789</v>
      </c>
      <c r="E49" s="84"/>
      <c r="F49" s="14" t="s">
        <v>163</v>
      </c>
      <c r="G49" s="87" t="s">
        <v>790</v>
      </c>
      <c r="H49" s="83" t="s">
        <v>791</v>
      </c>
      <c r="I49" s="84" t="s">
        <v>792</v>
      </c>
    </row>
    <row r="50" spans="1:9" ht="18.75" customHeight="1">
      <c r="B50" s="432" t="s">
        <v>793</v>
      </c>
      <c r="C50" s="433"/>
      <c r="D50" s="416" t="s">
        <v>125</v>
      </c>
      <c r="E50" s="417"/>
      <c r="F50" s="432" t="s">
        <v>794</v>
      </c>
      <c r="G50" s="433"/>
      <c r="H50" s="420" t="s">
        <v>780</v>
      </c>
      <c r="I50" s="413"/>
    </row>
    <row r="51" spans="1:9" ht="18.75" customHeight="1">
      <c r="B51" s="434"/>
      <c r="C51" s="435"/>
      <c r="D51" s="418"/>
      <c r="E51" s="419"/>
      <c r="F51" s="434"/>
      <c r="G51" s="435"/>
      <c r="H51" s="414"/>
      <c r="I51" s="415"/>
    </row>
    <row r="52" spans="1:9" ht="18.75" customHeight="1">
      <c r="B52" s="434"/>
      <c r="C52" s="435"/>
      <c r="D52" s="81" t="s">
        <v>795</v>
      </c>
      <c r="E52" s="82" t="s">
        <v>796</v>
      </c>
      <c r="F52" s="85" t="s">
        <v>797</v>
      </c>
      <c r="G52" s="86" t="s">
        <v>798</v>
      </c>
      <c r="H52" s="81" t="s">
        <v>799</v>
      </c>
      <c r="I52" s="82" t="s">
        <v>139</v>
      </c>
    </row>
    <row r="53" spans="1:9" ht="18.75" customHeight="1">
      <c r="B53" s="436">
        <v>40874</v>
      </c>
      <c r="C53" s="435"/>
      <c r="D53" s="81" t="s">
        <v>800</v>
      </c>
      <c r="E53" s="82" t="s">
        <v>801</v>
      </c>
      <c r="F53" s="85" t="s">
        <v>802</v>
      </c>
      <c r="G53" s="86" t="s">
        <v>803</v>
      </c>
      <c r="H53" s="81" t="s">
        <v>158</v>
      </c>
      <c r="I53" s="82" t="s">
        <v>133</v>
      </c>
    </row>
    <row r="54" spans="1:9" ht="18.75" customHeight="1">
      <c r="B54" s="434"/>
      <c r="C54" s="435"/>
      <c r="D54" s="81" t="s">
        <v>804</v>
      </c>
      <c r="E54" s="82" t="s">
        <v>805</v>
      </c>
      <c r="F54" s="85" t="s">
        <v>750</v>
      </c>
      <c r="G54" s="86" t="s">
        <v>806</v>
      </c>
      <c r="H54" s="81" t="s">
        <v>163</v>
      </c>
      <c r="I54" s="82" t="s">
        <v>807</v>
      </c>
    </row>
    <row r="55" spans="1:9" ht="18.75" customHeight="1" thickBot="1">
      <c r="B55" s="437"/>
      <c r="C55" s="438"/>
      <c r="D55" s="83" t="s">
        <v>808</v>
      </c>
      <c r="E55" s="84"/>
      <c r="F55" s="14" t="s">
        <v>809</v>
      </c>
      <c r="G55" s="87" t="s">
        <v>810</v>
      </c>
      <c r="H55" s="83" t="s">
        <v>159</v>
      </c>
      <c r="I55" s="84"/>
    </row>
    <row r="56" spans="1:9" ht="15.75" customHeight="1">
      <c r="B56" s="424" t="s">
        <v>811</v>
      </c>
      <c r="C56" s="425"/>
      <c r="D56" s="416" t="s">
        <v>794</v>
      </c>
      <c r="E56" s="417"/>
      <c r="F56" s="428" t="s">
        <v>780</v>
      </c>
      <c r="G56" s="425"/>
      <c r="H56" s="428" t="s">
        <v>779</v>
      </c>
      <c r="I56" s="425"/>
    </row>
    <row r="57" spans="1:9" ht="15.75" customHeight="1">
      <c r="B57" s="426"/>
      <c r="C57" s="427"/>
      <c r="D57" s="418"/>
      <c r="E57" s="419"/>
      <c r="F57" s="426"/>
      <c r="G57" s="427"/>
      <c r="H57" s="426"/>
      <c r="I57" s="427"/>
    </row>
    <row r="58" spans="1:9" ht="15.75" customHeight="1">
      <c r="B58" s="426"/>
      <c r="C58" s="427"/>
      <c r="D58" s="88" t="s">
        <v>797</v>
      </c>
      <c r="E58" s="89" t="s">
        <v>798</v>
      </c>
      <c r="F58" s="88" t="s">
        <v>812</v>
      </c>
      <c r="G58" s="89" t="s">
        <v>139</v>
      </c>
      <c r="H58" s="88" t="s">
        <v>477</v>
      </c>
      <c r="I58" s="89" t="s">
        <v>813</v>
      </c>
    </row>
    <row r="59" spans="1:9" ht="15.75" customHeight="1">
      <c r="B59" s="429">
        <v>40873</v>
      </c>
      <c r="C59" s="427"/>
      <c r="D59" s="88" t="s">
        <v>802</v>
      </c>
      <c r="E59" s="89" t="s">
        <v>814</v>
      </c>
      <c r="F59" s="88" t="s">
        <v>158</v>
      </c>
      <c r="G59" s="89" t="s">
        <v>133</v>
      </c>
      <c r="H59" s="88" t="s">
        <v>487</v>
      </c>
      <c r="I59" s="89" t="s">
        <v>509</v>
      </c>
    </row>
    <row r="60" spans="1:9" ht="15.75" customHeight="1">
      <c r="A60" s="91"/>
      <c r="B60" s="426"/>
      <c r="C60" s="427"/>
      <c r="D60" s="88" t="s">
        <v>815</v>
      </c>
      <c r="E60" s="89" t="s">
        <v>816</v>
      </c>
      <c r="F60" s="88" t="s">
        <v>163</v>
      </c>
      <c r="G60" s="89" t="s">
        <v>807</v>
      </c>
      <c r="H60" s="88" t="s">
        <v>484</v>
      </c>
      <c r="I60" s="89" t="s">
        <v>512</v>
      </c>
    </row>
    <row r="61" spans="1:9" ht="15.75" customHeight="1">
      <c r="B61" s="426"/>
      <c r="C61" s="427"/>
      <c r="D61" s="88" t="s">
        <v>817</v>
      </c>
      <c r="E61" s="89"/>
      <c r="F61" s="88" t="s">
        <v>818</v>
      </c>
      <c r="G61" s="89" t="s">
        <v>819</v>
      </c>
      <c r="H61" s="88" t="s">
        <v>820</v>
      </c>
      <c r="I61" s="89" t="s">
        <v>821</v>
      </c>
    </row>
    <row r="62" spans="1:9" ht="15.75" customHeight="1" thickBot="1">
      <c r="B62" s="430"/>
      <c r="C62" s="431"/>
      <c r="D62" s="92" t="s">
        <v>809</v>
      </c>
      <c r="E62" s="90"/>
      <c r="F62" s="92" t="s">
        <v>159</v>
      </c>
      <c r="G62" s="93"/>
      <c r="H62" s="92"/>
      <c r="I62" s="90" t="s">
        <v>507</v>
      </c>
    </row>
    <row r="63" spans="1:9" ht="15.75" customHeight="1">
      <c r="B63" s="424" t="s">
        <v>822</v>
      </c>
      <c r="C63" s="425"/>
      <c r="D63" s="416" t="s">
        <v>125</v>
      </c>
      <c r="E63" s="417"/>
      <c r="F63" s="420" t="s">
        <v>6</v>
      </c>
      <c r="G63" s="413"/>
      <c r="H63" s="428" t="s">
        <v>395</v>
      </c>
      <c r="I63" s="425"/>
    </row>
    <row r="64" spans="1:9" ht="15.75" customHeight="1">
      <c r="B64" s="426"/>
      <c r="C64" s="427"/>
      <c r="D64" s="418"/>
      <c r="E64" s="419"/>
      <c r="F64" s="414"/>
      <c r="G64" s="415"/>
      <c r="H64" s="426"/>
      <c r="I64" s="427"/>
    </row>
    <row r="65" spans="1:12" ht="15.75" customHeight="1">
      <c r="B65" s="426"/>
      <c r="C65" s="427"/>
      <c r="D65" s="81" t="s">
        <v>795</v>
      </c>
      <c r="E65" s="82" t="s">
        <v>823</v>
      </c>
      <c r="F65" s="13" t="s">
        <v>783</v>
      </c>
      <c r="G65" s="82" t="s">
        <v>137</v>
      </c>
      <c r="H65" s="88" t="s">
        <v>799</v>
      </c>
      <c r="I65" s="89" t="s">
        <v>139</v>
      </c>
    </row>
    <row r="66" spans="1:12" ht="15.75" customHeight="1">
      <c r="B66" s="429">
        <v>40865</v>
      </c>
      <c r="C66" s="427"/>
      <c r="D66" s="81" t="s">
        <v>150</v>
      </c>
      <c r="E66" s="82" t="s">
        <v>824</v>
      </c>
      <c r="F66" s="81" t="s">
        <v>758</v>
      </c>
      <c r="G66" s="82" t="s">
        <v>825</v>
      </c>
      <c r="H66" s="88" t="s">
        <v>818</v>
      </c>
      <c r="I66" s="89" t="s">
        <v>58</v>
      </c>
    </row>
    <row r="67" spans="1:12" ht="15.75" customHeight="1">
      <c r="A67" s="91"/>
      <c r="B67" s="426"/>
      <c r="C67" s="427"/>
      <c r="D67" s="81" t="s">
        <v>826</v>
      </c>
      <c r="E67" s="82" t="s">
        <v>805</v>
      </c>
      <c r="F67" s="81" t="s">
        <v>148</v>
      </c>
      <c r="G67" s="82" t="s">
        <v>774</v>
      </c>
      <c r="H67" s="88" t="s">
        <v>158</v>
      </c>
      <c r="I67" s="89" t="s">
        <v>827</v>
      </c>
    </row>
    <row r="68" spans="1:12" ht="15.75" customHeight="1">
      <c r="B68" s="426"/>
      <c r="C68" s="427"/>
      <c r="D68" s="81" t="s">
        <v>828</v>
      </c>
      <c r="E68" s="82"/>
      <c r="F68" s="81" t="s">
        <v>160</v>
      </c>
      <c r="G68" s="82" t="s">
        <v>792</v>
      </c>
      <c r="H68" s="88" t="s">
        <v>163</v>
      </c>
      <c r="I68" s="89" t="s">
        <v>63</v>
      </c>
    </row>
    <row r="69" spans="1:12" ht="15.75" customHeight="1" thickBot="1">
      <c r="B69" s="430"/>
      <c r="C69" s="431"/>
      <c r="D69" s="94"/>
      <c r="E69" s="95"/>
      <c r="F69" s="92"/>
      <c r="G69" s="96"/>
      <c r="H69" s="92"/>
      <c r="I69" s="90"/>
    </row>
    <row r="70" spans="1:12" ht="15.75" customHeight="1">
      <c r="B70" s="424" t="s">
        <v>829</v>
      </c>
      <c r="C70" s="425"/>
      <c r="D70" s="416" t="s">
        <v>794</v>
      </c>
      <c r="E70" s="417"/>
      <c r="F70" s="428" t="s">
        <v>125</v>
      </c>
      <c r="G70" s="425"/>
      <c r="H70" s="428" t="s">
        <v>395</v>
      </c>
      <c r="I70" s="425"/>
      <c r="K70" s="2"/>
      <c r="L70" s="2"/>
    </row>
    <row r="71" spans="1:12" ht="15.75" customHeight="1">
      <c r="B71" s="426"/>
      <c r="C71" s="427"/>
      <c r="D71" s="418"/>
      <c r="E71" s="419"/>
      <c r="F71" s="426"/>
      <c r="G71" s="427"/>
      <c r="H71" s="426"/>
      <c r="I71" s="427"/>
      <c r="K71" s="2"/>
      <c r="L71" s="2"/>
    </row>
    <row r="72" spans="1:12" ht="15.75" customHeight="1">
      <c r="B72" s="426"/>
      <c r="C72" s="427"/>
      <c r="D72" s="88" t="s">
        <v>487</v>
      </c>
      <c r="E72" s="89" t="s">
        <v>513</v>
      </c>
      <c r="F72" s="81" t="s">
        <v>830</v>
      </c>
      <c r="G72" s="82" t="s">
        <v>831</v>
      </c>
      <c r="H72" s="88" t="s">
        <v>163</v>
      </c>
      <c r="I72" s="89" t="s">
        <v>139</v>
      </c>
      <c r="K72" s="372"/>
      <c r="L72" s="372"/>
    </row>
    <row r="73" spans="1:12" ht="15.75" customHeight="1">
      <c r="B73" s="429">
        <v>40857</v>
      </c>
      <c r="C73" s="427"/>
      <c r="D73" s="88" t="s">
        <v>490</v>
      </c>
      <c r="E73" s="89" t="s">
        <v>512</v>
      </c>
      <c r="F73" s="81" t="s">
        <v>150</v>
      </c>
      <c r="G73" s="82" t="s">
        <v>832</v>
      </c>
      <c r="H73" s="88" t="s">
        <v>791</v>
      </c>
      <c r="I73" s="89" t="s">
        <v>833</v>
      </c>
      <c r="K73" s="372"/>
      <c r="L73" s="372"/>
    </row>
    <row r="74" spans="1:12" ht="15.75" customHeight="1">
      <c r="A74" s="91"/>
      <c r="B74" s="426"/>
      <c r="C74" s="427"/>
      <c r="D74" s="88" t="s">
        <v>484</v>
      </c>
      <c r="E74" s="89" t="s">
        <v>834</v>
      </c>
      <c r="F74" s="81" t="s">
        <v>835</v>
      </c>
      <c r="G74" s="82" t="s">
        <v>805</v>
      </c>
      <c r="H74" s="88" t="s">
        <v>818</v>
      </c>
      <c r="I74" s="89" t="s">
        <v>827</v>
      </c>
    </row>
    <row r="75" spans="1:12" ht="15.75" customHeight="1">
      <c r="B75" s="426"/>
      <c r="C75" s="427"/>
      <c r="D75" s="88" t="s">
        <v>836</v>
      </c>
      <c r="E75" s="89" t="s">
        <v>509</v>
      </c>
      <c r="F75" s="81" t="s">
        <v>837</v>
      </c>
      <c r="G75" s="82" t="s">
        <v>823</v>
      </c>
      <c r="H75" s="88" t="s">
        <v>764</v>
      </c>
      <c r="I75" s="89" t="s">
        <v>838</v>
      </c>
    </row>
    <row r="76" spans="1:12" ht="15.75" customHeight="1" thickBot="1">
      <c r="B76" s="430"/>
      <c r="C76" s="431"/>
      <c r="D76" s="92" t="s">
        <v>820</v>
      </c>
      <c r="E76" s="90" t="s">
        <v>477</v>
      </c>
      <c r="F76" s="92"/>
      <c r="G76" s="264"/>
      <c r="H76" s="92" t="s">
        <v>158</v>
      </c>
      <c r="I76" s="90"/>
    </row>
    <row r="77" spans="1:12" ht="15.75" customHeight="1">
      <c r="B77" s="412" t="s">
        <v>894</v>
      </c>
      <c r="C77" s="413"/>
      <c r="D77" s="416" t="s">
        <v>895</v>
      </c>
      <c r="E77" s="417"/>
      <c r="F77" s="420" t="s">
        <v>745</v>
      </c>
      <c r="G77" s="413"/>
      <c r="H77" s="420" t="s">
        <v>896</v>
      </c>
      <c r="I77" s="413"/>
      <c r="K77" s="2"/>
      <c r="L77" s="2"/>
    </row>
    <row r="78" spans="1:12" ht="15.75" customHeight="1">
      <c r="B78" s="414"/>
      <c r="C78" s="415"/>
      <c r="D78" s="418"/>
      <c r="E78" s="419"/>
      <c r="F78" s="414"/>
      <c r="G78" s="415"/>
      <c r="H78" s="414"/>
      <c r="I78" s="415"/>
      <c r="K78" s="2"/>
      <c r="L78" s="2"/>
    </row>
    <row r="79" spans="1:12" ht="15.75" customHeight="1">
      <c r="B79" s="414"/>
      <c r="C79" s="415"/>
      <c r="D79" s="81" t="s">
        <v>150</v>
      </c>
      <c r="E79" s="82" t="s">
        <v>897</v>
      </c>
      <c r="F79" s="81" t="s">
        <v>158</v>
      </c>
      <c r="G79" s="82" t="s">
        <v>139</v>
      </c>
      <c r="H79" s="81" t="s">
        <v>898</v>
      </c>
      <c r="I79" s="82" t="s">
        <v>899</v>
      </c>
      <c r="K79" s="372"/>
      <c r="L79" s="372"/>
    </row>
    <row r="80" spans="1:12" ht="15.75" customHeight="1">
      <c r="B80" s="421">
        <v>40855</v>
      </c>
      <c r="C80" s="415"/>
      <c r="D80" s="81" t="s">
        <v>835</v>
      </c>
      <c r="E80" s="82" t="s">
        <v>805</v>
      </c>
      <c r="F80" s="81" t="s">
        <v>791</v>
      </c>
      <c r="G80" s="82" t="s">
        <v>833</v>
      </c>
      <c r="H80" s="81" t="s">
        <v>900</v>
      </c>
      <c r="I80" s="82" t="s">
        <v>901</v>
      </c>
      <c r="K80" s="372"/>
      <c r="L80" s="372"/>
    </row>
    <row r="81" spans="1:15" ht="15.75" customHeight="1">
      <c r="A81" s="91"/>
      <c r="B81" s="414"/>
      <c r="C81" s="415"/>
      <c r="D81" s="81" t="s">
        <v>902</v>
      </c>
      <c r="E81" s="82" t="s">
        <v>823</v>
      </c>
      <c r="F81" s="81" t="s">
        <v>903</v>
      </c>
      <c r="G81" s="82" t="s">
        <v>827</v>
      </c>
      <c r="H81" s="81" t="s">
        <v>904</v>
      </c>
      <c r="I81" s="82" t="s">
        <v>905</v>
      </c>
    </row>
    <row r="82" spans="1:15" ht="15.75" customHeight="1">
      <c r="B82" s="414"/>
      <c r="C82" s="415"/>
      <c r="D82" s="81" t="s">
        <v>906</v>
      </c>
      <c r="E82" s="82"/>
      <c r="F82" s="81" t="s">
        <v>907</v>
      </c>
      <c r="G82" s="82" t="s">
        <v>838</v>
      </c>
      <c r="H82" s="81" t="s">
        <v>908</v>
      </c>
      <c r="I82" s="82"/>
    </row>
    <row r="83" spans="1:15" ht="15.75" customHeight="1" thickBot="1">
      <c r="B83" s="422"/>
      <c r="C83" s="423"/>
      <c r="D83" s="83"/>
      <c r="E83" s="84"/>
      <c r="F83" s="83"/>
      <c r="G83" s="84"/>
      <c r="H83" s="83"/>
      <c r="I83" s="84"/>
    </row>
    <row r="84" spans="1:15" ht="15.75" customHeight="1">
      <c r="B84" s="412" t="s">
        <v>1210</v>
      </c>
      <c r="C84" s="413"/>
      <c r="D84" s="416" t="s">
        <v>1211</v>
      </c>
      <c r="E84" s="417"/>
      <c r="F84" s="420" t="s">
        <v>1212</v>
      </c>
      <c r="G84" s="413"/>
      <c r="H84" s="420" t="s">
        <v>1213</v>
      </c>
      <c r="I84" s="413"/>
      <c r="K84" s="2"/>
      <c r="L84" s="2"/>
    </row>
    <row r="85" spans="1:15" ht="15.75" customHeight="1">
      <c r="B85" s="414"/>
      <c r="C85" s="415"/>
      <c r="D85" s="418"/>
      <c r="E85" s="419"/>
      <c r="F85" s="414"/>
      <c r="G85" s="415"/>
      <c r="H85" s="414"/>
      <c r="I85" s="415"/>
      <c r="K85" s="2"/>
      <c r="L85" s="2"/>
    </row>
    <row r="86" spans="1:15" ht="15.75" customHeight="1">
      <c r="B86" s="414"/>
      <c r="C86" s="415"/>
      <c r="D86" s="81" t="s">
        <v>1214</v>
      </c>
      <c r="E86" s="82" t="s">
        <v>1215</v>
      </c>
      <c r="F86" s="81" t="s">
        <v>1216</v>
      </c>
      <c r="G86" s="82" t="s">
        <v>1217</v>
      </c>
      <c r="H86" s="81" t="s">
        <v>1218</v>
      </c>
      <c r="I86" s="82" t="s">
        <v>1219</v>
      </c>
      <c r="K86" s="372"/>
      <c r="L86" s="372"/>
    </row>
    <row r="87" spans="1:15" ht="15.75" customHeight="1">
      <c r="B87" s="421">
        <v>40861</v>
      </c>
      <c r="C87" s="415"/>
      <c r="D87" s="81" t="s">
        <v>1220</v>
      </c>
      <c r="E87" s="82" t="s">
        <v>1221</v>
      </c>
      <c r="F87" s="81" t="s">
        <v>1222</v>
      </c>
      <c r="G87" s="82" t="s">
        <v>1223</v>
      </c>
      <c r="H87" s="81" t="s">
        <v>1224</v>
      </c>
      <c r="I87" s="82" t="s">
        <v>1225</v>
      </c>
      <c r="K87" s="372"/>
      <c r="L87" s="372"/>
    </row>
    <row r="88" spans="1:15" ht="15.75" customHeight="1">
      <c r="A88" s="91"/>
      <c r="B88" s="414"/>
      <c r="C88" s="415"/>
      <c r="D88" s="81" t="s">
        <v>1226</v>
      </c>
      <c r="E88" s="82" t="s">
        <v>1227</v>
      </c>
      <c r="F88" s="81" t="s">
        <v>1228</v>
      </c>
      <c r="G88" s="82" t="s">
        <v>1229</v>
      </c>
      <c r="H88" s="81" t="s">
        <v>1230</v>
      </c>
      <c r="I88" s="82" t="s">
        <v>1231</v>
      </c>
    </row>
    <row r="89" spans="1:15" ht="15.75" customHeight="1">
      <c r="B89" s="414"/>
      <c r="C89" s="415"/>
      <c r="D89" s="81" t="s">
        <v>1232</v>
      </c>
      <c r="E89" s="82"/>
      <c r="F89" s="81" t="s">
        <v>1233</v>
      </c>
      <c r="G89" s="82" t="s">
        <v>1234</v>
      </c>
      <c r="H89" s="81" t="s">
        <v>1235</v>
      </c>
      <c r="I89" s="82" t="s">
        <v>1236</v>
      </c>
    </row>
    <row r="90" spans="1:15" ht="15.75" customHeight="1" thickBot="1">
      <c r="B90" s="422"/>
      <c r="C90" s="423"/>
      <c r="D90" s="83"/>
      <c r="E90" s="84"/>
      <c r="F90" s="83" t="s">
        <v>1237</v>
      </c>
      <c r="G90" s="84"/>
      <c r="H90" s="83"/>
      <c r="I90" s="84"/>
    </row>
    <row r="91" spans="1:15" ht="15.75" customHeight="1">
      <c r="B91" s="412" t="s">
        <v>1323</v>
      </c>
      <c r="C91" s="413"/>
      <c r="D91" s="416" t="s">
        <v>1212</v>
      </c>
      <c r="E91" s="417"/>
      <c r="F91" s="420" t="s">
        <v>395</v>
      </c>
      <c r="G91" s="413"/>
      <c r="H91" s="420" t="s">
        <v>1315</v>
      </c>
      <c r="I91" s="413"/>
      <c r="K91" s="294"/>
      <c r="L91" s="294"/>
      <c r="N91" s="294"/>
      <c r="O91" s="294"/>
    </row>
    <row r="92" spans="1:15" ht="15.75" customHeight="1">
      <c r="B92" s="414"/>
      <c r="C92" s="415"/>
      <c r="D92" s="418"/>
      <c r="E92" s="419"/>
      <c r="F92" s="414"/>
      <c r="G92" s="415"/>
      <c r="H92" s="414"/>
      <c r="I92" s="415"/>
      <c r="K92" s="294"/>
      <c r="L92" s="294"/>
      <c r="N92" s="294"/>
      <c r="O92" s="294"/>
    </row>
    <row r="93" spans="1:15" ht="15.75" customHeight="1">
      <c r="B93" s="414"/>
      <c r="C93" s="415"/>
      <c r="D93" s="81" t="s">
        <v>1216</v>
      </c>
      <c r="E93" s="82" t="s">
        <v>1217</v>
      </c>
      <c r="F93" s="81" t="s">
        <v>1326</v>
      </c>
      <c r="G93" s="82" t="s">
        <v>749</v>
      </c>
      <c r="H93" s="81" t="s">
        <v>904</v>
      </c>
      <c r="I93" s="82" t="s">
        <v>1341</v>
      </c>
      <c r="K93" s="294"/>
      <c r="L93" s="294"/>
      <c r="N93" s="294"/>
      <c r="O93" s="294"/>
    </row>
    <row r="94" spans="1:15" ht="15.75" customHeight="1">
      <c r="B94" s="421">
        <v>40860</v>
      </c>
      <c r="C94" s="415"/>
      <c r="D94" s="81" t="s">
        <v>1222</v>
      </c>
      <c r="E94" s="82" t="s">
        <v>1223</v>
      </c>
      <c r="F94" s="81" t="s">
        <v>812</v>
      </c>
      <c r="G94" s="82" t="s">
        <v>1329</v>
      </c>
      <c r="H94" s="81" t="s">
        <v>1338</v>
      </c>
      <c r="I94" s="82" t="s">
        <v>753</v>
      </c>
      <c r="K94" s="294"/>
      <c r="L94" s="294"/>
      <c r="N94" s="294"/>
      <c r="O94" s="294"/>
    </row>
    <row r="95" spans="1:15" ht="15.75" customHeight="1">
      <c r="A95" s="91"/>
      <c r="B95" s="414"/>
      <c r="C95" s="415"/>
      <c r="D95" s="81" t="s">
        <v>1228</v>
      </c>
      <c r="E95" s="82" t="s">
        <v>1229</v>
      </c>
      <c r="F95" s="81" t="s">
        <v>1327</v>
      </c>
      <c r="G95" s="82" t="s">
        <v>1330</v>
      </c>
      <c r="H95" s="81" t="s">
        <v>1339</v>
      </c>
      <c r="I95" s="82" t="s">
        <v>1342</v>
      </c>
      <c r="K95" s="294"/>
      <c r="L95" s="294"/>
      <c r="N95" s="294"/>
      <c r="O95" s="294"/>
    </row>
    <row r="96" spans="1:15" ht="15.75" customHeight="1">
      <c r="B96" s="414"/>
      <c r="C96" s="415"/>
      <c r="D96" s="81" t="s">
        <v>1233</v>
      </c>
      <c r="E96" s="82" t="s">
        <v>1325</v>
      </c>
      <c r="F96" s="81" t="s">
        <v>1328</v>
      </c>
      <c r="G96" s="82" t="s">
        <v>838</v>
      </c>
      <c r="H96" s="81" t="s">
        <v>1340</v>
      </c>
      <c r="I96" s="82"/>
      <c r="K96" s="294"/>
      <c r="L96" s="294"/>
      <c r="N96" s="294"/>
      <c r="O96" s="294"/>
    </row>
    <row r="97" spans="2:15" ht="15.75" customHeight="1" thickBot="1">
      <c r="B97" s="422"/>
      <c r="C97" s="423"/>
      <c r="D97" s="83" t="s">
        <v>1324</v>
      </c>
      <c r="E97" s="84"/>
      <c r="F97" s="83" t="s">
        <v>766</v>
      </c>
      <c r="G97" s="84" t="s">
        <v>755</v>
      </c>
      <c r="H97" s="83"/>
      <c r="I97" s="84"/>
      <c r="K97" s="294"/>
      <c r="L97" s="294"/>
      <c r="N97" s="294"/>
      <c r="O97" s="294"/>
    </row>
  </sheetData>
  <mergeCells count="77">
    <mergeCell ref="K86:L87"/>
    <mergeCell ref="B87:C90"/>
    <mergeCell ref="B91:C93"/>
    <mergeCell ref="D91:E92"/>
    <mergeCell ref="F91:G92"/>
    <mergeCell ref="H91:I92"/>
    <mergeCell ref="B94:C97"/>
    <mergeCell ref="B84:C86"/>
    <mergeCell ref="D84:E85"/>
    <mergeCell ref="F84:G85"/>
    <mergeCell ref="H84:I85"/>
    <mergeCell ref="H20:I21"/>
    <mergeCell ref="H14:I15"/>
    <mergeCell ref="B29:C31"/>
    <mergeCell ref="B26:C28"/>
    <mergeCell ref="D26:E27"/>
    <mergeCell ref="F26:G27"/>
    <mergeCell ref="H26:I27"/>
    <mergeCell ref="B23:C25"/>
    <mergeCell ref="H8:I9"/>
    <mergeCell ref="B8:C10"/>
    <mergeCell ref="B2:H3"/>
    <mergeCell ref="B6:C7"/>
    <mergeCell ref="D6:E7"/>
    <mergeCell ref="F6:G7"/>
    <mergeCell ref="H6:I7"/>
    <mergeCell ref="D8:E9"/>
    <mergeCell ref="F8:G9"/>
    <mergeCell ref="B11:C13"/>
    <mergeCell ref="D20:E21"/>
    <mergeCell ref="F20:G21"/>
    <mergeCell ref="B20:C22"/>
    <mergeCell ref="B14:C19"/>
    <mergeCell ref="D14:E15"/>
    <mergeCell ref="F14:G15"/>
    <mergeCell ref="B32:C34"/>
    <mergeCell ref="D32:E33"/>
    <mergeCell ref="F32:G33"/>
    <mergeCell ref="H32:I33"/>
    <mergeCell ref="B35:C37"/>
    <mergeCell ref="B38:C40"/>
    <mergeCell ref="D38:E39"/>
    <mergeCell ref="F38:G39"/>
    <mergeCell ref="H38:I39"/>
    <mergeCell ref="B41:C43"/>
    <mergeCell ref="B44:C46"/>
    <mergeCell ref="D44:E45"/>
    <mergeCell ref="F44:G45"/>
    <mergeCell ref="H44:I45"/>
    <mergeCell ref="B47:C49"/>
    <mergeCell ref="B50:C52"/>
    <mergeCell ref="D50:E51"/>
    <mergeCell ref="F50:G51"/>
    <mergeCell ref="H50:I51"/>
    <mergeCell ref="B53:C55"/>
    <mergeCell ref="B56:C58"/>
    <mergeCell ref="D56:E57"/>
    <mergeCell ref="F56:G57"/>
    <mergeCell ref="H56:I57"/>
    <mergeCell ref="B59:C62"/>
    <mergeCell ref="B63:C65"/>
    <mergeCell ref="D63:E64"/>
    <mergeCell ref="F63:G64"/>
    <mergeCell ref="H63:I64"/>
    <mergeCell ref="B66:C69"/>
    <mergeCell ref="K72:L73"/>
    <mergeCell ref="B77:C79"/>
    <mergeCell ref="D77:E78"/>
    <mergeCell ref="F77:G78"/>
    <mergeCell ref="H77:I78"/>
    <mergeCell ref="K79:L80"/>
    <mergeCell ref="B80:C83"/>
    <mergeCell ref="B70:C72"/>
    <mergeCell ref="D70:E71"/>
    <mergeCell ref="F70:G71"/>
    <mergeCell ref="H70:I71"/>
    <mergeCell ref="B73:C76"/>
  </mergeCells>
  <phoneticPr fontId="4"/>
  <pageMargins left="0" right="0" top="0" bottom="0" header="0.51181102362204722" footer="0.51181102362204722"/>
  <pageSetup paperSize="9" orientation="portrait" horizontalDpi="4294967293"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505"/>
  <sheetViews>
    <sheetView topLeftCell="A343" zoomScaleSheetLayoutView="100" workbookViewId="0">
      <selection activeCell="Y170" sqref="Y170"/>
    </sheetView>
  </sheetViews>
  <sheetFormatPr defaultColWidth="16.125" defaultRowHeight="13.5" customHeight="1"/>
  <cols>
    <col min="1" max="1" width="9" style="124" customWidth="1"/>
    <col min="2" max="2" width="8.25" style="46" customWidth="1"/>
    <col min="3" max="3" width="7.25" style="46" customWidth="1"/>
    <col min="4" max="4" width="10.25" style="46" hidden="1" customWidth="1"/>
    <col min="5" max="5" width="4.5" style="46" hidden="1" customWidth="1"/>
    <col min="6" max="6" width="6.375" style="46" hidden="1" customWidth="1"/>
    <col min="7" max="7" width="4.25" style="46" hidden="1" customWidth="1"/>
    <col min="8" max="8" width="2.375" style="46" hidden="1" customWidth="1"/>
    <col min="9" max="9" width="4.25" style="46" hidden="1" customWidth="1"/>
    <col min="10" max="10" width="7.125" style="49" hidden="1" customWidth="1"/>
    <col min="11" max="11" width="2.875" style="49" hidden="1" customWidth="1"/>
    <col min="12" max="14" width="0.25" style="46" hidden="1" customWidth="1"/>
    <col min="15" max="15" width="0.5" style="46" hidden="1" customWidth="1"/>
    <col min="16" max="17" width="1.375" style="46" hidden="1" customWidth="1"/>
    <col min="18" max="18" width="1.375" style="16" hidden="1" customWidth="1"/>
    <col min="19" max="20" width="4.875" style="16" hidden="1" customWidth="1"/>
    <col min="21" max="21" width="3.75" style="16" customWidth="1"/>
    <col min="22" max="256" width="16.125" style="16"/>
    <col min="257" max="258" width="10.75" style="16" customWidth="1"/>
    <col min="259" max="272" width="0" style="16" hidden="1" customWidth="1"/>
    <col min="273" max="273" width="5.125" style="16" customWidth="1"/>
    <col min="274" max="275" width="4.75" style="16" customWidth="1"/>
    <col min="276" max="512" width="16.125" style="16"/>
    <col min="513" max="514" width="10.75" style="16" customWidth="1"/>
    <col min="515" max="528" width="0" style="16" hidden="1" customWidth="1"/>
    <col min="529" max="529" width="5.125" style="16" customWidth="1"/>
    <col min="530" max="531" width="4.75" style="16" customWidth="1"/>
    <col min="532" max="768" width="16.125" style="16"/>
    <col min="769" max="770" width="10.75" style="16" customWidth="1"/>
    <col min="771" max="784" width="0" style="16" hidden="1" customWidth="1"/>
    <col min="785" max="785" width="5.125" style="16" customWidth="1"/>
    <col min="786" max="787" width="4.75" style="16" customWidth="1"/>
    <col min="788" max="1024" width="16.125" style="16"/>
    <col min="1025" max="1026" width="10.75" style="16" customWidth="1"/>
    <col min="1027" max="1040" width="0" style="16" hidden="1" customWidth="1"/>
    <col min="1041" max="1041" width="5.125" style="16" customWidth="1"/>
    <col min="1042" max="1043" width="4.75" style="16" customWidth="1"/>
    <col min="1044" max="1280" width="16.125" style="16"/>
    <col min="1281" max="1282" width="10.75" style="16" customWidth="1"/>
    <col min="1283" max="1296" width="0" style="16" hidden="1" customWidth="1"/>
    <col min="1297" max="1297" width="5.125" style="16" customWidth="1"/>
    <col min="1298" max="1299" width="4.75" style="16" customWidth="1"/>
    <col min="1300" max="1536" width="16.125" style="16"/>
    <col min="1537" max="1538" width="10.75" style="16" customWidth="1"/>
    <col min="1539" max="1552" width="0" style="16" hidden="1" customWidth="1"/>
    <col min="1553" max="1553" width="5.125" style="16" customWidth="1"/>
    <col min="1554" max="1555" width="4.75" style="16" customWidth="1"/>
    <col min="1556" max="1792" width="16.125" style="16"/>
    <col min="1793" max="1794" width="10.75" style="16" customWidth="1"/>
    <col min="1795" max="1808" width="0" style="16" hidden="1" customWidth="1"/>
    <col min="1809" max="1809" width="5.125" style="16" customWidth="1"/>
    <col min="1810" max="1811" width="4.75" style="16" customWidth="1"/>
    <col min="1812" max="2048" width="16.125" style="16"/>
    <col min="2049" max="2050" width="10.75" style="16" customWidth="1"/>
    <col min="2051" max="2064" width="0" style="16" hidden="1" customWidth="1"/>
    <col min="2065" max="2065" width="5.125" style="16" customWidth="1"/>
    <col min="2066" max="2067" width="4.75" style="16" customWidth="1"/>
    <col min="2068" max="2304" width="16.125" style="16"/>
    <col min="2305" max="2306" width="10.75" style="16" customWidth="1"/>
    <col min="2307" max="2320" width="0" style="16" hidden="1" customWidth="1"/>
    <col min="2321" max="2321" width="5.125" style="16" customWidth="1"/>
    <col min="2322" max="2323" width="4.75" style="16" customWidth="1"/>
    <col min="2324" max="2560" width="16.125" style="16"/>
    <col min="2561" max="2562" width="10.75" style="16" customWidth="1"/>
    <col min="2563" max="2576" width="0" style="16" hidden="1" customWidth="1"/>
    <col min="2577" max="2577" width="5.125" style="16" customWidth="1"/>
    <col min="2578" max="2579" width="4.75" style="16" customWidth="1"/>
    <col min="2580" max="2816" width="16.125" style="16"/>
    <col min="2817" max="2818" width="10.75" style="16" customWidth="1"/>
    <col min="2819" max="2832" width="0" style="16" hidden="1" customWidth="1"/>
    <col min="2833" max="2833" width="5.125" style="16" customWidth="1"/>
    <col min="2834" max="2835" width="4.75" style="16" customWidth="1"/>
    <col min="2836" max="3072" width="16.125" style="16"/>
    <col min="3073" max="3074" width="10.75" style="16" customWidth="1"/>
    <col min="3075" max="3088" width="0" style="16" hidden="1" customWidth="1"/>
    <col min="3089" max="3089" width="5.125" style="16" customWidth="1"/>
    <col min="3090" max="3091" width="4.75" style="16" customWidth="1"/>
    <col min="3092" max="3328" width="16.125" style="16"/>
    <col min="3329" max="3330" width="10.75" style="16" customWidth="1"/>
    <col min="3331" max="3344" width="0" style="16" hidden="1" customWidth="1"/>
    <col min="3345" max="3345" width="5.125" style="16" customWidth="1"/>
    <col min="3346" max="3347" width="4.75" style="16" customWidth="1"/>
    <col min="3348" max="3584" width="16.125" style="16"/>
    <col min="3585" max="3586" width="10.75" style="16" customWidth="1"/>
    <col min="3587" max="3600" width="0" style="16" hidden="1" customWidth="1"/>
    <col min="3601" max="3601" width="5.125" style="16" customWidth="1"/>
    <col min="3602" max="3603" width="4.75" style="16" customWidth="1"/>
    <col min="3604" max="3840" width="16.125" style="16"/>
    <col min="3841" max="3842" width="10.75" style="16" customWidth="1"/>
    <col min="3843" max="3856" width="0" style="16" hidden="1" customWidth="1"/>
    <col min="3857" max="3857" width="5.125" style="16" customWidth="1"/>
    <col min="3858" max="3859" width="4.75" style="16" customWidth="1"/>
    <col min="3860" max="4096" width="16.125" style="16"/>
    <col min="4097" max="4098" width="10.75" style="16" customWidth="1"/>
    <col min="4099" max="4112" width="0" style="16" hidden="1" customWidth="1"/>
    <col min="4113" max="4113" width="5.125" style="16" customWidth="1"/>
    <col min="4114" max="4115" width="4.75" style="16" customWidth="1"/>
    <col min="4116" max="4352" width="16.125" style="16"/>
    <col min="4353" max="4354" width="10.75" style="16" customWidth="1"/>
    <col min="4355" max="4368" width="0" style="16" hidden="1" customWidth="1"/>
    <col min="4369" max="4369" width="5.125" style="16" customWidth="1"/>
    <col min="4370" max="4371" width="4.75" style="16" customWidth="1"/>
    <col min="4372" max="4608" width="16.125" style="16"/>
    <col min="4609" max="4610" width="10.75" style="16" customWidth="1"/>
    <col min="4611" max="4624" width="0" style="16" hidden="1" customWidth="1"/>
    <col min="4625" max="4625" width="5.125" style="16" customWidth="1"/>
    <col min="4626" max="4627" width="4.75" style="16" customWidth="1"/>
    <col min="4628" max="4864" width="16.125" style="16"/>
    <col min="4865" max="4866" width="10.75" style="16" customWidth="1"/>
    <col min="4867" max="4880" width="0" style="16" hidden="1" customWidth="1"/>
    <col min="4881" max="4881" width="5.125" style="16" customWidth="1"/>
    <col min="4882" max="4883" width="4.75" style="16" customWidth="1"/>
    <col min="4884" max="5120" width="16.125" style="16"/>
    <col min="5121" max="5122" width="10.75" style="16" customWidth="1"/>
    <col min="5123" max="5136" width="0" style="16" hidden="1" customWidth="1"/>
    <col min="5137" max="5137" width="5.125" style="16" customWidth="1"/>
    <col min="5138" max="5139" width="4.75" style="16" customWidth="1"/>
    <col min="5140" max="5376" width="16.125" style="16"/>
    <col min="5377" max="5378" width="10.75" style="16" customWidth="1"/>
    <col min="5379" max="5392" width="0" style="16" hidden="1" customWidth="1"/>
    <col min="5393" max="5393" width="5.125" style="16" customWidth="1"/>
    <col min="5394" max="5395" width="4.75" style="16" customWidth="1"/>
    <col min="5396" max="5632" width="16.125" style="16"/>
    <col min="5633" max="5634" width="10.75" style="16" customWidth="1"/>
    <col min="5635" max="5648" width="0" style="16" hidden="1" customWidth="1"/>
    <col min="5649" max="5649" width="5.125" style="16" customWidth="1"/>
    <col min="5650" max="5651" width="4.75" style="16" customWidth="1"/>
    <col min="5652" max="5888" width="16.125" style="16"/>
    <col min="5889" max="5890" width="10.75" style="16" customWidth="1"/>
    <col min="5891" max="5904" width="0" style="16" hidden="1" customWidth="1"/>
    <col min="5905" max="5905" width="5.125" style="16" customWidth="1"/>
    <col min="5906" max="5907" width="4.75" style="16" customWidth="1"/>
    <col min="5908" max="6144" width="16.125" style="16"/>
    <col min="6145" max="6146" width="10.75" style="16" customWidth="1"/>
    <col min="6147" max="6160" width="0" style="16" hidden="1" customWidth="1"/>
    <col min="6161" max="6161" width="5.125" style="16" customWidth="1"/>
    <col min="6162" max="6163" width="4.75" style="16" customWidth="1"/>
    <col min="6164" max="6400" width="16.125" style="16"/>
    <col min="6401" max="6402" width="10.75" style="16" customWidth="1"/>
    <col min="6403" max="6416" width="0" style="16" hidden="1" customWidth="1"/>
    <col min="6417" max="6417" width="5.125" style="16" customWidth="1"/>
    <col min="6418" max="6419" width="4.75" style="16" customWidth="1"/>
    <col min="6420" max="6656" width="16.125" style="16"/>
    <col min="6657" max="6658" width="10.75" style="16" customWidth="1"/>
    <col min="6659" max="6672" width="0" style="16" hidden="1" customWidth="1"/>
    <col min="6673" max="6673" width="5.125" style="16" customWidth="1"/>
    <col min="6674" max="6675" width="4.75" style="16" customWidth="1"/>
    <col min="6676" max="6912" width="16.125" style="16"/>
    <col min="6913" max="6914" width="10.75" style="16" customWidth="1"/>
    <col min="6915" max="6928" width="0" style="16" hidden="1" customWidth="1"/>
    <col min="6929" max="6929" width="5.125" style="16" customWidth="1"/>
    <col min="6930" max="6931" width="4.75" style="16" customWidth="1"/>
    <col min="6932" max="7168" width="16.125" style="16"/>
    <col min="7169" max="7170" width="10.75" style="16" customWidth="1"/>
    <col min="7171" max="7184" width="0" style="16" hidden="1" customWidth="1"/>
    <col min="7185" max="7185" width="5.125" style="16" customWidth="1"/>
    <col min="7186" max="7187" width="4.75" style="16" customWidth="1"/>
    <col min="7188" max="7424" width="16.125" style="16"/>
    <col min="7425" max="7426" width="10.75" style="16" customWidth="1"/>
    <col min="7427" max="7440" width="0" style="16" hidden="1" customWidth="1"/>
    <col min="7441" max="7441" width="5.125" style="16" customWidth="1"/>
    <col min="7442" max="7443" width="4.75" style="16" customWidth="1"/>
    <col min="7444" max="7680" width="16.125" style="16"/>
    <col min="7681" max="7682" width="10.75" style="16" customWidth="1"/>
    <col min="7683" max="7696" width="0" style="16" hidden="1" customWidth="1"/>
    <col min="7697" max="7697" width="5.125" style="16" customWidth="1"/>
    <col min="7698" max="7699" width="4.75" style="16" customWidth="1"/>
    <col min="7700" max="7936" width="16.125" style="16"/>
    <col min="7937" max="7938" width="10.75" style="16" customWidth="1"/>
    <col min="7939" max="7952" width="0" style="16" hidden="1" customWidth="1"/>
    <col min="7953" max="7953" width="5.125" style="16" customWidth="1"/>
    <col min="7954" max="7955" width="4.75" style="16" customWidth="1"/>
    <col min="7956" max="8192" width="16.125" style="16"/>
    <col min="8193" max="8194" width="10.75" style="16" customWidth="1"/>
    <col min="8195" max="8208" width="0" style="16" hidden="1" customWidth="1"/>
    <col min="8209" max="8209" width="5.125" style="16" customWidth="1"/>
    <col min="8210" max="8211" width="4.75" style="16" customWidth="1"/>
    <col min="8212" max="8448" width="16.125" style="16"/>
    <col min="8449" max="8450" width="10.75" style="16" customWidth="1"/>
    <col min="8451" max="8464" width="0" style="16" hidden="1" customWidth="1"/>
    <col min="8465" max="8465" width="5.125" style="16" customWidth="1"/>
    <col min="8466" max="8467" width="4.75" style="16" customWidth="1"/>
    <col min="8468" max="8704" width="16.125" style="16"/>
    <col min="8705" max="8706" width="10.75" style="16" customWidth="1"/>
    <col min="8707" max="8720" width="0" style="16" hidden="1" customWidth="1"/>
    <col min="8721" max="8721" width="5.125" style="16" customWidth="1"/>
    <col min="8722" max="8723" width="4.75" style="16" customWidth="1"/>
    <col min="8724" max="8960" width="16.125" style="16"/>
    <col min="8961" max="8962" width="10.75" style="16" customWidth="1"/>
    <col min="8963" max="8976" width="0" style="16" hidden="1" customWidth="1"/>
    <col min="8977" max="8977" width="5.125" style="16" customWidth="1"/>
    <col min="8978" max="8979" width="4.75" style="16" customWidth="1"/>
    <col min="8980" max="9216" width="16.125" style="16"/>
    <col min="9217" max="9218" width="10.75" style="16" customWidth="1"/>
    <col min="9219" max="9232" width="0" style="16" hidden="1" customWidth="1"/>
    <col min="9233" max="9233" width="5.125" style="16" customWidth="1"/>
    <col min="9234" max="9235" width="4.75" style="16" customWidth="1"/>
    <col min="9236" max="9472" width="16.125" style="16"/>
    <col min="9473" max="9474" width="10.75" style="16" customWidth="1"/>
    <col min="9475" max="9488" width="0" style="16" hidden="1" customWidth="1"/>
    <col min="9489" max="9489" width="5.125" style="16" customWidth="1"/>
    <col min="9490" max="9491" width="4.75" style="16" customWidth="1"/>
    <col min="9492" max="9728" width="16.125" style="16"/>
    <col min="9729" max="9730" width="10.75" style="16" customWidth="1"/>
    <col min="9731" max="9744" width="0" style="16" hidden="1" customWidth="1"/>
    <col min="9745" max="9745" width="5.125" style="16" customWidth="1"/>
    <col min="9746" max="9747" width="4.75" style="16" customWidth="1"/>
    <col min="9748" max="9984" width="16.125" style="16"/>
    <col min="9985" max="9986" width="10.75" style="16" customWidth="1"/>
    <col min="9987" max="10000" width="0" style="16" hidden="1" customWidth="1"/>
    <col min="10001" max="10001" width="5.125" style="16" customWidth="1"/>
    <col min="10002" max="10003" width="4.75" style="16" customWidth="1"/>
    <col min="10004" max="10240" width="16.125" style="16"/>
    <col min="10241" max="10242" width="10.75" style="16" customWidth="1"/>
    <col min="10243" max="10256" width="0" style="16" hidden="1" customWidth="1"/>
    <col min="10257" max="10257" width="5.125" style="16" customWidth="1"/>
    <col min="10258" max="10259" width="4.75" style="16" customWidth="1"/>
    <col min="10260" max="10496" width="16.125" style="16"/>
    <col min="10497" max="10498" width="10.75" style="16" customWidth="1"/>
    <col min="10499" max="10512" width="0" style="16" hidden="1" customWidth="1"/>
    <col min="10513" max="10513" width="5.125" style="16" customWidth="1"/>
    <col min="10514" max="10515" width="4.75" style="16" customWidth="1"/>
    <col min="10516" max="10752" width="16.125" style="16"/>
    <col min="10753" max="10754" width="10.75" style="16" customWidth="1"/>
    <col min="10755" max="10768" width="0" style="16" hidden="1" customWidth="1"/>
    <col min="10769" max="10769" width="5.125" style="16" customWidth="1"/>
    <col min="10770" max="10771" width="4.75" style="16" customWidth="1"/>
    <col min="10772" max="11008" width="16.125" style="16"/>
    <col min="11009" max="11010" width="10.75" style="16" customWidth="1"/>
    <col min="11011" max="11024" width="0" style="16" hidden="1" customWidth="1"/>
    <col min="11025" max="11025" width="5.125" style="16" customWidth="1"/>
    <col min="11026" max="11027" width="4.75" style="16" customWidth="1"/>
    <col min="11028" max="11264" width="16.125" style="16"/>
    <col min="11265" max="11266" width="10.75" style="16" customWidth="1"/>
    <col min="11267" max="11280" width="0" style="16" hidden="1" customWidth="1"/>
    <col min="11281" max="11281" width="5.125" style="16" customWidth="1"/>
    <col min="11282" max="11283" width="4.75" style="16" customWidth="1"/>
    <col min="11284" max="11520" width="16.125" style="16"/>
    <col min="11521" max="11522" width="10.75" style="16" customWidth="1"/>
    <col min="11523" max="11536" width="0" style="16" hidden="1" customWidth="1"/>
    <col min="11537" max="11537" width="5.125" style="16" customWidth="1"/>
    <col min="11538" max="11539" width="4.75" style="16" customWidth="1"/>
    <col min="11540" max="11776" width="16.125" style="16"/>
    <col min="11777" max="11778" width="10.75" style="16" customWidth="1"/>
    <col min="11779" max="11792" width="0" style="16" hidden="1" customWidth="1"/>
    <col min="11793" max="11793" width="5.125" style="16" customWidth="1"/>
    <col min="11794" max="11795" width="4.75" style="16" customWidth="1"/>
    <col min="11796" max="12032" width="16.125" style="16"/>
    <col min="12033" max="12034" width="10.75" style="16" customWidth="1"/>
    <col min="12035" max="12048" width="0" style="16" hidden="1" customWidth="1"/>
    <col min="12049" max="12049" width="5.125" style="16" customWidth="1"/>
    <col min="12050" max="12051" width="4.75" style="16" customWidth="1"/>
    <col min="12052" max="12288" width="16.125" style="16"/>
    <col min="12289" max="12290" width="10.75" style="16" customWidth="1"/>
    <col min="12291" max="12304" width="0" style="16" hidden="1" customWidth="1"/>
    <col min="12305" max="12305" width="5.125" style="16" customWidth="1"/>
    <col min="12306" max="12307" width="4.75" style="16" customWidth="1"/>
    <col min="12308" max="12544" width="16.125" style="16"/>
    <col min="12545" max="12546" width="10.75" style="16" customWidth="1"/>
    <col min="12547" max="12560" width="0" style="16" hidden="1" customWidth="1"/>
    <col min="12561" max="12561" width="5.125" style="16" customWidth="1"/>
    <col min="12562" max="12563" width="4.75" style="16" customWidth="1"/>
    <col min="12564" max="12800" width="16.125" style="16"/>
    <col min="12801" max="12802" width="10.75" style="16" customWidth="1"/>
    <col min="12803" max="12816" width="0" style="16" hidden="1" customWidth="1"/>
    <col min="12817" max="12817" width="5.125" style="16" customWidth="1"/>
    <col min="12818" max="12819" width="4.75" style="16" customWidth="1"/>
    <col min="12820" max="13056" width="16.125" style="16"/>
    <col min="13057" max="13058" width="10.75" style="16" customWidth="1"/>
    <col min="13059" max="13072" width="0" style="16" hidden="1" customWidth="1"/>
    <col min="13073" max="13073" width="5.125" style="16" customWidth="1"/>
    <col min="13074" max="13075" width="4.75" style="16" customWidth="1"/>
    <col min="13076" max="13312" width="16.125" style="16"/>
    <col min="13313" max="13314" width="10.75" style="16" customWidth="1"/>
    <col min="13315" max="13328" width="0" style="16" hidden="1" customWidth="1"/>
    <col min="13329" max="13329" width="5.125" style="16" customWidth="1"/>
    <col min="13330" max="13331" width="4.75" style="16" customWidth="1"/>
    <col min="13332" max="13568" width="16.125" style="16"/>
    <col min="13569" max="13570" width="10.75" style="16" customWidth="1"/>
    <col min="13571" max="13584" width="0" style="16" hidden="1" customWidth="1"/>
    <col min="13585" max="13585" width="5.125" style="16" customWidth="1"/>
    <col min="13586" max="13587" width="4.75" style="16" customWidth="1"/>
    <col min="13588" max="13824" width="16.125" style="16"/>
    <col min="13825" max="13826" width="10.75" style="16" customWidth="1"/>
    <col min="13827" max="13840" width="0" style="16" hidden="1" customWidth="1"/>
    <col min="13841" max="13841" width="5.125" style="16" customWidth="1"/>
    <col min="13842" max="13843" width="4.75" style="16" customWidth="1"/>
    <col min="13844" max="14080" width="16.125" style="16"/>
    <col min="14081" max="14082" width="10.75" style="16" customWidth="1"/>
    <col min="14083" max="14096" width="0" style="16" hidden="1" customWidth="1"/>
    <col min="14097" max="14097" width="5.125" style="16" customWidth="1"/>
    <col min="14098" max="14099" width="4.75" style="16" customWidth="1"/>
    <col min="14100" max="14336" width="16.125" style="16"/>
    <col min="14337" max="14338" width="10.75" style="16" customWidth="1"/>
    <col min="14339" max="14352" width="0" style="16" hidden="1" customWidth="1"/>
    <col min="14353" max="14353" width="5.125" style="16" customWidth="1"/>
    <col min="14354" max="14355" width="4.75" style="16" customWidth="1"/>
    <col min="14356" max="14592" width="16.125" style="16"/>
    <col min="14593" max="14594" width="10.75" style="16" customWidth="1"/>
    <col min="14595" max="14608" width="0" style="16" hidden="1" customWidth="1"/>
    <col min="14609" max="14609" width="5.125" style="16" customWidth="1"/>
    <col min="14610" max="14611" width="4.75" style="16" customWidth="1"/>
    <col min="14612" max="14848" width="16.125" style="16"/>
    <col min="14849" max="14850" width="10.75" style="16" customWidth="1"/>
    <col min="14851" max="14864" width="0" style="16" hidden="1" customWidth="1"/>
    <col min="14865" max="14865" width="5.125" style="16" customWidth="1"/>
    <col min="14866" max="14867" width="4.75" style="16" customWidth="1"/>
    <col min="14868" max="15104" width="16.125" style="16"/>
    <col min="15105" max="15106" width="10.75" style="16" customWidth="1"/>
    <col min="15107" max="15120" width="0" style="16" hidden="1" customWidth="1"/>
    <col min="15121" max="15121" width="5.125" style="16" customWidth="1"/>
    <col min="15122" max="15123" width="4.75" style="16" customWidth="1"/>
    <col min="15124" max="15360" width="16.125" style="16"/>
    <col min="15361" max="15362" width="10.75" style="16" customWidth="1"/>
    <col min="15363" max="15376" width="0" style="16" hidden="1" customWidth="1"/>
    <col min="15377" max="15377" width="5.125" style="16" customWidth="1"/>
    <col min="15378" max="15379" width="4.75" style="16" customWidth="1"/>
    <col min="15380" max="15616" width="16.125" style="16"/>
    <col min="15617" max="15618" width="10.75" style="16" customWidth="1"/>
    <col min="15619" max="15632" width="0" style="16" hidden="1" customWidth="1"/>
    <col min="15633" max="15633" width="5.125" style="16" customWidth="1"/>
    <col min="15634" max="15635" width="4.75" style="16" customWidth="1"/>
    <col min="15636" max="15872" width="16.125" style="16"/>
    <col min="15873" max="15874" width="10.75" style="16" customWidth="1"/>
    <col min="15875" max="15888" width="0" style="16" hidden="1" customWidth="1"/>
    <col min="15889" max="15889" width="5.125" style="16" customWidth="1"/>
    <col min="15890" max="15891" width="4.75" style="16" customWidth="1"/>
    <col min="15892" max="16128" width="16.125" style="16"/>
    <col min="16129" max="16130" width="10.75" style="16" customWidth="1"/>
    <col min="16131" max="16144" width="0" style="16" hidden="1" customWidth="1"/>
    <col min="16145" max="16145" width="5.125" style="16" customWidth="1"/>
    <col min="16146" max="16147" width="4.75" style="16" customWidth="1"/>
    <col min="16148" max="16384" width="16.125" style="16"/>
  </cols>
  <sheetData>
    <row r="1" spans="1:13">
      <c r="A1" s="46"/>
      <c r="B1" s="460" t="s">
        <v>166</v>
      </c>
      <c r="C1" s="460"/>
      <c r="D1" s="461" t="s">
        <v>167</v>
      </c>
      <c r="E1" s="461"/>
      <c r="F1" s="461"/>
      <c r="G1" s="461"/>
      <c r="H1" s="46" t="s">
        <v>168</v>
      </c>
      <c r="I1" s="447" t="s">
        <v>169</v>
      </c>
      <c r="J1" s="447"/>
      <c r="K1" s="447"/>
      <c r="L1" s="58"/>
    </row>
    <row r="2" spans="1:13">
      <c r="A2" s="46"/>
      <c r="B2" s="460"/>
      <c r="C2" s="460"/>
      <c r="D2" s="461"/>
      <c r="E2" s="461"/>
      <c r="F2" s="461"/>
      <c r="G2" s="461"/>
      <c r="H2" s="107">
        <f>COUNTIF(M5:M31,"東近江市")</f>
        <v>0</v>
      </c>
      <c r="I2" s="448"/>
      <c r="J2" s="448"/>
      <c r="K2" s="448"/>
      <c r="L2" s="58"/>
    </row>
    <row r="3" spans="1:13">
      <c r="A3" s="46"/>
      <c r="B3" s="56" t="s">
        <v>170</v>
      </c>
      <c r="C3" s="56"/>
      <c r="D3" s="108" t="s">
        <v>171</v>
      </c>
      <c r="F3" s="58">
        <f>A3</f>
        <v>0</v>
      </c>
      <c r="I3" s="448">
        <f>H2/COUNTA(M5:M31)</f>
        <v>0</v>
      </c>
      <c r="J3" s="448"/>
      <c r="K3" s="448"/>
      <c r="L3" s="58"/>
    </row>
    <row r="4" spans="1:13">
      <c r="A4" s="46"/>
      <c r="B4" s="462" t="s">
        <v>172</v>
      </c>
      <c r="C4" s="462"/>
      <c r="D4" s="46" t="s">
        <v>173</v>
      </c>
      <c r="F4" s="58">
        <f>A4</f>
        <v>0</v>
      </c>
      <c r="G4" s="46" t="str">
        <f>B4&amp;C4</f>
        <v>アビックＢＢ</v>
      </c>
      <c r="K4" s="57" t="str">
        <f>IF(J4="","",(2012-J4))</f>
        <v/>
      </c>
      <c r="L4" s="58"/>
    </row>
    <row r="5" spans="1:13">
      <c r="A5" s="109" t="s">
        <v>174</v>
      </c>
      <c r="B5" s="56" t="s">
        <v>11</v>
      </c>
      <c r="C5" s="56" t="s">
        <v>175</v>
      </c>
      <c r="D5" s="46" t="str">
        <f t="shared" ref="D5:D32" si="0">$B$4</f>
        <v>アビックＢＢ</v>
      </c>
      <c r="F5" s="58" t="str">
        <f>A5</f>
        <v>あ０１</v>
      </c>
      <c r="G5" s="46" t="str">
        <f>B5&amp;C5</f>
        <v>西川昌一</v>
      </c>
      <c r="H5" s="110" t="str">
        <f>$B$4</f>
        <v>アビックＢＢ</v>
      </c>
      <c r="I5" s="110" t="s">
        <v>0</v>
      </c>
      <c r="J5" s="111">
        <v>1970</v>
      </c>
      <c r="K5" s="57">
        <f t="shared" ref="K5:K31" si="1">IF(J5="","",(2022-J5))</f>
        <v>52</v>
      </c>
      <c r="L5" s="58" t="str">
        <f t="shared" ref="L5:L31" si="2">IF(G5="","",IF(COUNTIF($G$1:$G$591,G5)&gt;1,"2重登録","OK"))</f>
        <v>OK</v>
      </c>
      <c r="M5" s="56" t="s">
        <v>176</v>
      </c>
    </row>
    <row r="6" spans="1:13">
      <c r="A6" s="109" t="s">
        <v>177</v>
      </c>
      <c r="B6" s="46" t="s">
        <v>46</v>
      </c>
      <c r="C6" s="46" t="s">
        <v>178</v>
      </c>
      <c r="D6" s="46" t="str">
        <f t="shared" si="0"/>
        <v>アビックＢＢ</v>
      </c>
      <c r="F6" s="46" t="str">
        <f>A6</f>
        <v>あ０２</v>
      </c>
      <c r="G6" s="46" t="str">
        <f>B6&amp;C6</f>
        <v>青木重之</v>
      </c>
      <c r="H6" s="110" t="str">
        <f t="shared" ref="H6:H32" si="3">$B$4</f>
        <v>アビックＢＢ</v>
      </c>
      <c r="I6" s="110" t="s">
        <v>0</v>
      </c>
      <c r="J6" s="49">
        <v>1971</v>
      </c>
      <c r="K6" s="57">
        <f t="shared" si="1"/>
        <v>51</v>
      </c>
      <c r="L6" s="58" t="str">
        <f t="shared" si="2"/>
        <v>OK</v>
      </c>
      <c r="M6" s="56" t="s">
        <v>179</v>
      </c>
    </row>
    <row r="7" spans="1:13">
      <c r="A7" s="109" t="s">
        <v>180</v>
      </c>
      <c r="B7" s="56" t="s">
        <v>724</v>
      </c>
      <c r="C7" s="56" t="s">
        <v>725</v>
      </c>
      <c r="D7" s="46" t="str">
        <f t="shared" si="0"/>
        <v>アビックＢＢ</v>
      </c>
      <c r="F7" s="58" t="str">
        <f>A7</f>
        <v>あ０３</v>
      </c>
      <c r="G7" s="46" t="str">
        <f>B7&amp;C7</f>
        <v>安達隆一</v>
      </c>
      <c r="H7" s="110" t="str">
        <f t="shared" si="3"/>
        <v>アビックＢＢ</v>
      </c>
      <c r="I7" s="110" t="s">
        <v>0</v>
      </c>
      <c r="J7" s="111">
        <v>1970</v>
      </c>
      <c r="K7" s="57">
        <f t="shared" si="1"/>
        <v>52</v>
      </c>
      <c r="L7" s="58" t="str">
        <f t="shared" si="2"/>
        <v>OK</v>
      </c>
      <c r="M7" s="56" t="s">
        <v>188</v>
      </c>
    </row>
    <row r="8" spans="1:13">
      <c r="A8" s="109" t="s">
        <v>181</v>
      </c>
      <c r="B8" s="56" t="s">
        <v>631</v>
      </c>
      <c r="C8" s="56" t="s">
        <v>732</v>
      </c>
      <c r="D8" s="46" t="str">
        <f t="shared" si="0"/>
        <v>アビックＢＢ</v>
      </c>
      <c r="F8" s="58" t="str">
        <f t="shared" ref="F8:F31" si="4">A8</f>
        <v>あ０４</v>
      </c>
      <c r="G8" s="46" t="str">
        <f t="shared" ref="G8:G26" si="5">B8&amp;C8</f>
        <v>上原義弘</v>
      </c>
      <c r="H8" s="110" t="str">
        <f t="shared" si="3"/>
        <v>アビックＢＢ</v>
      </c>
      <c r="I8" s="110" t="s">
        <v>0</v>
      </c>
      <c r="J8" s="111">
        <v>1974</v>
      </c>
      <c r="K8" s="57">
        <f t="shared" si="1"/>
        <v>48</v>
      </c>
      <c r="L8" s="58" t="str">
        <f t="shared" si="2"/>
        <v>OK</v>
      </c>
      <c r="M8" s="56" t="s">
        <v>176</v>
      </c>
    </row>
    <row r="9" spans="1:13">
      <c r="A9" s="109" t="s">
        <v>183</v>
      </c>
      <c r="B9" s="56" t="s">
        <v>841</v>
      </c>
      <c r="C9" s="56" t="s">
        <v>842</v>
      </c>
      <c r="D9" s="46" t="str">
        <f t="shared" si="0"/>
        <v>アビックＢＢ</v>
      </c>
      <c r="F9" s="58" t="str">
        <f t="shared" si="4"/>
        <v>あ０５</v>
      </c>
      <c r="G9" s="46" t="str">
        <f t="shared" si="5"/>
        <v>坂田義記</v>
      </c>
      <c r="H9" s="110" t="str">
        <f t="shared" si="3"/>
        <v>アビックＢＢ</v>
      </c>
      <c r="I9" s="110" t="s">
        <v>0</v>
      </c>
      <c r="J9" s="111">
        <v>1988</v>
      </c>
      <c r="K9" s="57">
        <f t="shared" si="1"/>
        <v>34</v>
      </c>
      <c r="L9" s="58" t="str">
        <f t="shared" si="2"/>
        <v>OK</v>
      </c>
      <c r="M9" s="56" t="s">
        <v>343</v>
      </c>
    </row>
    <row r="10" spans="1:13">
      <c r="A10" s="109" t="s">
        <v>185</v>
      </c>
      <c r="B10" s="56" t="s">
        <v>186</v>
      </c>
      <c r="C10" s="56" t="s">
        <v>187</v>
      </c>
      <c r="D10" s="46" t="str">
        <f t="shared" si="0"/>
        <v>アビックＢＢ</v>
      </c>
      <c r="F10" s="58" t="str">
        <f t="shared" si="4"/>
        <v>あ０６</v>
      </c>
      <c r="G10" s="46" t="str">
        <f t="shared" si="5"/>
        <v>谷崎真也</v>
      </c>
      <c r="H10" s="110" t="str">
        <f t="shared" si="3"/>
        <v>アビックＢＢ</v>
      </c>
      <c r="I10" s="110" t="s">
        <v>0</v>
      </c>
      <c r="J10" s="111">
        <v>1972</v>
      </c>
      <c r="K10" s="57">
        <f t="shared" si="1"/>
        <v>50</v>
      </c>
      <c r="L10" s="58" t="str">
        <f t="shared" si="2"/>
        <v>OK</v>
      </c>
      <c r="M10" s="56" t="s">
        <v>188</v>
      </c>
    </row>
    <row r="11" spans="1:13">
      <c r="A11" s="109" t="s">
        <v>189</v>
      </c>
      <c r="B11" s="56" t="s">
        <v>190</v>
      </c>
      <c r="C11" s="56" t="s">
        <v>48</v>
      </c>
      <c r="D11" s="46" t="str">
        <f t="shared" si="0"/>
        <v>アビックＢＢ</v>
      </c>
      <c r="F11" s="58" t="str">
        <f t="shared" si="4"/>
        <v>あ０７</v>
      </c>
      <c r="G11" s="46" t="str">
        <f t="shared" si="5"/>
        <v>小路貴</v>
      </c>
      <c r="H11" s="110" t="str">
        <f t="shared" si="3"/>
        <v>アビックＢＢ</v>
      </c>
      <c r="I11" s="110" t="s">
        <v>0</v>
      </c>
      <c r="J11" s="111">
        <v>1970</v>
      </c>
      <c r="K11" s="57">
        <f t="shared" si="1"/>
        <v>52</v>
      </c>
      <c r="L11" s="58" t="str">
        <f t="shared" si="2"/>
        <v>OK</v>
      </c>
      <c r="M11" s="56" t="s">
        <v>176</v>
      </c>
    </row>
    <row r="12" spans="1:13">
      <c r="A12" s="109" t="s">
        <v>191</v>
      </c>
      <c r="B12" s="55" t="s">
        <v>192</v>
      </c>
      <c r="C12" s="55" t="s">
        <v>193</v>
      </c>
      <c r="D12" s="46" t="str">
        <f t="shared" si="0"/>
        <v>アビックＢＢ</v>
      </c>
      <c r="F12" s="58" t="str">
        <f t="shared" si="4"/>
        <v>あ０８</v>
      </c>
      <c r="G12" s="46" t="str">
        <f t="shared" si="5"/>
        <v>齋田優子</v>
      </c>
      <c r="H12" s="110" t="str">
        <f t="shared" si="3"/>
        <v>アビックＢＢ</v>
      </c>
      <c r="I12" s="112" t="s">
        <v>118</v>
      </c>
      <c r="J12" s="111">
        <v>1970</v>
      </c>
      <c r="K12" s="57">
        <f t="shared" si="1"/>
        <v>52</v>
      </c>
      <c r="L12" s="58" t="str">
        <f t="shared" si="2"/>
        <v>OK</v>
      </c>
      <c r="M12" s="56" t="s">
        <v>176</v>
      </c>
    </row>
    <row r="13" spans="1:13">
      <c r="A13" s="109" t="s">
        <v>194</v>
      </c>
      <c r="B13" s="56" t="s">
        <v>195</v>
      </c>
      <c r="C13" s="56" t="s">
        <v>196</v>
      </c>
      <c r="D13" s="46" t="str">
        <f t="shared" si="0"/>
        <v>アビックＢＢ</v>
      </c>
      <c r="F13" s="58" t="str">
        <f t="shared" si="4"/>
        <v>あ０９</v>
      </c>
      <c r="G13" s="46" t="str">
        <f t="shared" si="5"/>
        <v>平居崇</v>
      </c>
      <c r="H13" s="110" t="str">
        <f t="shared" si="3"/>
        <v>アビックＢＢ</v>
      </c>
      <c r="I13" s="110" t="s">
        <v>0</v>
      </c>
      <c r="J13" s="111">
        <v>1972</v>
      </c>
      <c r="K13" s="57">
        <f t="shared" si="1"/>
        <v>50</v>
      </c>
      <c r="L13" s="58" t="str">
        <f t="shared" si="2"/>
        <v>OK</v>
      </c>
      <c r="M13" s="56" t="s">
        <v>197</v>
      </c>
    </row>
    <row r="14" spans="1:13">
      <c r="A14" s="109" t="s">
        <v>198</v>
      </c>
      <c r="B14" s="56" t="s">
        <v>199</v>
      </c>
      <c r="C14" s="56" t="s">
        <v>200</v>
      </c>
      <c r="D14" s="46" t="str">
        <f t="shared" si="0"/>
        <v>アビックＢＢ</v>
      </c>
      <c r="F14" s="58" t="str">
        <f t="shared" si="4"/>
        <v>あ１０</v>
      </c>
      <c r="G14" s="46" t="str">
        <f t="shared" si="5"/>
        <v>大林弘典</v>
      </c>
      <c r="H14" s="110" t="str">
        <f t="shared" si="3"/>
        <v>アビックＢＢ</v>
      </c>
      <c r="I14" s="110" t="s">
        <v>0</v>
      </c>
      <c r="J14" s="111">
        <v>1989</v>
      </c>
      <c r="K14" s="57">
        <f t="shared" si="1"/>
        <v>33</v>
      </c>
      <c r="L14" s="58" t="str">
        <f t="shared" si="2"/>
        <v>OK</v>
      </c>
      <c r="M14" s="56" t="s">
        <v>201</v>
      </c>
    </row>
    <row r="15" spans="1:13">
      <c r="A15" s="109" t="s">
        <v>202</v>
      </c>
      <c r="B15" s="55" t="s">
        <v>921</v>
      </c>
      <c r="C15" s="55" t="s">
        <v>922</v>
      </c>
      <c r="D15" s="46" t="str">
        <f t="shared" si="0"/>
        <v>アビックＢＢ</v>
      </c>
      <c r="F15" s="58" t="str">
        <f t="shared" si="4"/>
        <v>あ１１</v>
      </c>
      <c r="G15" s="46" t="str">
        <f t="shared" si="5"/>
        <v>野方華子</v>
      </c>
      <c r="H15" s="110" t="str">
        <f t="shared" si="3"/>
        <v>アビックＢＢ</v>
      </c>
      <c r="I15" s="112" t="s">
        <v>118</v>
      </c>
      <c r="J15" s="111">
        <v>1968</v>
      </c>
      <c r="K15" s="57">
        <f t="shared" si="1"/>
        <v>54</v>
      </c>
      <c r="L15" s="58" t="str">
        <f t="shared" si="2"/>
        <v>OK</v>
      </c>
      <c r="M15" s="56" t="s">
        <v>294</v>
      </c>
    </row>
    <row r="16" spans="1:13">
      <c r="A16" s="109" t="s">
        <v>203</v>
      </c>
      <c r="B16" s="55" t="s">
        <v>204</v>
      </c>
      <c r="C16" s="55" t="s">
        <v>205</v>
      </c>
      <c r="D16" s="46" t="str">
        <f t="shared" si="0"/>
        <v>アビックＢＢ</v>
      </c>
      <c r="F16" s="58" t="str">
        <f t="shared" si="4"/>
        <v>あ１２</v>
      </c>
      <c r="G16" s="46" t="str">
        <f t="shared" si="5"/>
        <v>西山抄千代</v>
      </c>
      <c r="H16" s="110" t="str">
        <f t="shared" si="3"/>
        <v>アビックＢＢ</v>
      </c>
      <c r="I16" s="112" t="s">
        <v>118</v>
      </c>
      <c r="J16" s="111">
        <v>1972</v>
      </c>
      <c r="K16" s="57">
        <f t="shared" si="1"/>
        <v>50</v>
      </c>
      <c r="L16" s="58" t="str">
        <f t="shared" si="2"/>
        <v>OK</v>
      </c>
      <c r="M16" s="56" t="s">
        <v>206</v>
      </c>
    </row>
    <row r="17" spans="1:17">
      <c r="A17" s="109" t="s">
        <v>207</v>
      </c>
      <c r="B17" s="55" t="s">
        <v>208</v>
      </c>
      <c r="C17" s="55" t="s">
        <v>209</v>
      </c>
      <c r="D17" s="46" t="str">
        <f t="shared" si="0"/>
        <v>アビックＢＢ</v>
      </c>
      <c r="F17" s="58" t="str">
        <f t="shared" si="4"/>
        <v>あ１３</v>
      </c>
      <c r="G17" s="46" t="str">
        <f t="shared" si="5"/>
        <v>三原啓子</v>
      </c>
      <c r="H17" s="110" t="str">
        <f t="shared" si="3"/>
        <v>アビックＢＢ</v>
      </c>
      <c r="I17" s="112" t="s">
        <v>118</v>
      </c>
      <c r="J17" s="111">
        <v>1964</v>
      </c>
      <c r="K17" s="57">
        <f t="shared" si="1"/>
        <v>58</v>
      </c>
      <c r="L17" s="58" t="str">
        <f t="shared" si="2"/>
        <v>OK</v>
      </c>
      <c r="M17" s="56" t="s">
        <v>176</v>
      </c>
    </row>
    <row r="18" spans="1:17">
      <c r="A18" s="109" t="s">
        <v>210</v>
      </c>
      <c r="B18" s="56" t="s">
        <v>211</v>
      </c>
      <c r="C18" s="56" t="s">
        <v>212</v>
      </c>
      <c r="D18" s="46" t="str">
        <f t="shared" si="0"/>
        <v>アビックＢＢ</v>
      </c>
      <c r="F18" s="58" t="str">
        <f t="shared" si="4"/>
        <v>あ１４</v>
      </c>
      <c r="G18" s="46" t="str">
        <f t="shared" si="5"/>
        <v>落合良弘</v>
      </c>
      <c r="H18" s="110" t="str">
        <f t="shared" si="3"/>
        <v>アビックＢＢ</v>
      </c>
      <c r="I18" s="110" t="s">
        <v>0</v>
      </c>
      <c r="J18" s="111">
        <v>1968</v>
      </c>
      <c r="K18" s="57">
        <f t="shared" si="1"/>
        <v>54</v>
      </c>
      <c r="L18" s="58" t="str">
        <f t="shared" si="2"/>
        <v>OK</v>
      </c>
      <c r="M18" s="56" t="s">
        <v>201</v>
      </c>
    </row>
    <row r="19" spans="1:17" customFormat="1">
      <c r="A19" s="109" t="s">
        <v>213</v>
      </c>
      <c r="B19" s="56" t="s">
        <v>466</v>
      </c>
      <c r="C19" s="56" t="s">
        <v>923</v>
      </c>
      <c r="D19" s="46" t="str">
        <f t="shared" si="0"/>
        <v>アビックＢＢ</v>
      </c>
      <c r="E19" s="54"/>
      <c r="F19" s="58" t="str">
        <f t="shared" si="4"/>
        <v>あ１５</v>
      </c>
      <c r="G19" s="46" t="str">
        <f t="shared" si="5"/>
        <v>中山泰嘉</v>
      </c>
      <c r="H19" s="110" t="str">
        <f t="shared" si="3"/>
        <v>アビックＢＢ</v>
      </c>
      <c r="I19" s="110" t="s">
        <v>0</v>
      </c>
      <c r="J19" s="111">
        <v>1964</v>
      </c>
      <c r="K19" s="57">
        <f t="shared" si="1"/>
        <v>58</v>
      </c>
      <c r="L19" s="58" t="str">
        <f t="shared" si="2"/>
        <v>OK</v>
      </c>
      <c r="M19" s="56" t="s">
        <v>176</v>
      </c>
      <c r="N19" s="54"/>
      <c r="O19" s="54"/>
      <c r="P19" s="54"/>
      <c r="Q19" s="54"/>
    </row>
    <row r="20" spans="1:17" customFormat="1">
      <c r="A20" s="109" t="s">
        <v>215</v>
      </c>
      <c r="B20" s="52" t="s">
        <v>924</v>
      </c>
      <c r="C20" s="52" t="s">
        <v>62</v>
      </c>
      <c r="D20" s="46" t="str">
        <f t="shared" si="0"/>
        <v>アビックＢＢ</v>
      </c>
      <c r="E20" s="46"/>
      <c r="F20" s="46" t="str">
        <f t="shared" si="4"/>
        <v>あ１６</v>
      </c>
      <c r="G20" s="46" t="str">
        <f t="shared" si="5"/>
        <v>東谷京子</v>
      </c>
      <c r="H20" s="110" t="str">
        <f t="shared" si="3"/>
        <v>アビックＢＢ</v>
      </c>
      <c r="I20" s="112" t="s">
        <v>118</v>
      </c>
      <c r="J20" s="46">
        <v>1979</v>
      </c>
      <c r="K20" s="57">
        <f t="shared" si="1"/>
        <v>43</v>
      </c>
      <c r="L20" s="46" t="str">
        <f t="shared" si="2"/>
        <v>OK</v>
      </c>
      <c r="M20" s="46" t="s">
        <v>354</v>
      </c>
      <c r="N20" s="53"/>
      <c r="O20" s="54"/>
      <c r="P20" s="54"/>
      <c r="Q20" s="54"/>
    </row>
    <row r="21" spans="1:17" customFormat="1">
      <c r="A21" s="113" t="s">
        <v>217</v>
      </c>
      <c r="B21" s="114" t="s">
        <v>56</v>
      </c>
      <c r="C21" s="114" t="s">
        <v>218</v>
      </c>
      <c r="D21" s="46" t="str">
        <f t="shared" si="0"/>
        <v>アビックＢＢ</v>
      </c>
      <c r="E21" s="115"/>
      <c r="F21" s="116" t="str">
        <f t="shared" si="4"/>
        <v>あ１７</v>
      </c>
      <c r="G21" s="116" t="str">
        <f t="shared" si="5"/>
        <v xml:space="preserve">松井傳樹 </v>
      </c>
      <c r="H21" s="110" t="str">
        <f t="shared" si="3"/>
        <v>アビックＢＢ</v>
      </c>
      <c r="I21" s="48" t="s">
        <v>66</v>
      </c>
      <c r="J21" s="117">
        <v>1987</v>
      </c>
      <c r="K21" s="57">
        <f t="shared" si="1"/>
        <v>35</v>
      </c>
      <c r="L21" s="114" t="str">
        <f t="shared" si="2"/>
        <v>OK</v>
      </c>
      <c r="M21" s="114" t="s">
        <v>176</v>
      </c>
      <c r="N21" s="54"/>
      <c r="O21" s="54"/>
      <c r="P21" s="54"/>
      <c r="Q21" s="54"/>
    </row>
    <row r="22" spans="1:17" customFormat="1">
      <c r="A22" s="118" t="s">
        <v>219</v>
      </c>
      <c r="B22" s="119" t="s">
        <v>220</v>
      </c>
      <c r="C22" s="119" t="s">
        <v>843</v>
      </c>
      <c r="D22" s="46" t="str">
        <f t="shared" si="0"/>
        <v>アビックＢＢ</v>
      </c>
      <c r="E22" s="115"/>
      <c r="F22" s="114" t="str">
        <f t="shared" si="4"/>
        <v>あ１８</v>
      </c>
      <c r="G22" s="114" t="str">
        <f t="shared" si="5"/>
        <v>治田紗映子</v>
      </c>
      <c r="H22" s="110" t="str">
        <f t="shared" si="3"/>
        <v>アビックＢＢ</v>
      </c>
      <c r="I22" s="112" t="s">
        <v>118</v>
      </c>
      <c r="J22" s="117">
        <v>1983</v>
      </c>
      <c r="K22" s="57">
        <f t="shared" si="1"/>
        <v>39</v>
      </c>
      <c r="L22" s="114" t="str">
        <f t="shared" si="2"/>
        <v>OK</v>
      </c>
      <c r="M22" s="114" t="s">
        <v>343</v>
      </c>
      <c r="N22" s="54"/>
      <c r="O22" s="54"/>
      <c r="P22" s="54"/>
      <c r="Q22" s="54"/>
    </row>
    <row r="23" spans="1:17" customFormat="1">
      <c r="A23" s="109" t="s">
        <v>221</v>
      </c>
      <c r="B23" s="114" t="s">
        <v>925</v>
      </c>
      <c r="C23" s="114" t="s">
        <v>926</v>
      </c>
      <c r="D23" s="46" t="str">
        <f t="shared" si="0"/>
        <v>アビックＢＢ</v>
      </c>
      <c r="E23" s="54"/>
      <c r="F23" s="114" t="str">
        <f t="shared" si="4"/>
        <v>あ１９</v>
      </c>
      <c r="G23" s="114" t="str">
        <f t="shared" si="5"/>
        <v>長谷川優</v>
      </c>
      <c r="H23" s="110" t="str">
        <f t="shared" si="3"/>
        <v>アビックＢＢ</v>
      </c>
      <c r="I23" s="48" t="s">
        <v>66</v>
      </c>
      <c r="J23" s="117">
        <v>1973</v>
      </c>
      <c r="K23" s="57">
        <f t="shared" si="1"/>
        <v>49</v>
      </c>
      <c r="L23" s="114" t="str">
        <f t="shared" si="2"/>
        <v>OK</v>
      </c>
      <c r="M23" s="114" t="s">
        <v>188</v>
      </c>
      <c r="N23" s="54"/>
      <c r="O23" s="54"/>
      <c r="P23" s="54"/>
      <c r="Q23" s="54"/>
    </row>
    <row r="24" spans="1:17" customFormat="1">
      <c r="A24" s="109" t="s">
        <v>222</v>
      </c>
      <c r="B24" s="119" t="s">
        <v>9</v>
      </c>
      <c r="C24" s="119" t="s">
        <v>223</v>
      </c>
      <c r="D24" s="46" t="str">
        <f t="shared" si="0"/>
        <v>アビックＢＢ</v>
      </c>
      <c r="E24" s="54"/>
      <c r="F24" s="114" t="str">
        <f t="shared" si="4"/>
        <v>あ２０</v>
      </c>
      <c r="G24" s="114" t="str">
        <f t="shared" si="5"/>
        <v>成宮まき</v>
      </c>
      <c r="H24" s="110" t="str">
        <f t="shared" si="3"/>
        <v>アビックＢＢ</v>
      </c>
      <c r="I24" s="112" t="s">
        <v>118</v>
      </c>
      <c r="J24" s="117">
        <v>1970</v>
      </c>
      <c r="K24" s="57">
        <f t="shared" si="1"/>
        <v>52</v>
      </c>
      <c r="L24" s="114" t="str">
        <f t="shared" si="2"/>
        <v>OK</v>
      </c>
      <c r="M24" s="56" t="s">
        <v>176</v>
      </c>
      <c r="N24" s="54"/>
      <c r="O24" s="54"/>
      <c r="P24" s="54"/>
      <c r="Q24" s="54"/>
    </row>
    <row r="25" spans="1:17" customFormat="1">
      <c r="A25" s="109" t="s">
        <v>224</v>
      </c>
      <c r="B25" s="120" t="s">
        <v>14</v>
      </c>
      <c r="C25" s="119" t="s">
        <v>927</v>
      </c>
      <c r="D25" s="46" t="str">
        <f t="shared" si="0"/>
        <v>アビックＢＢ</v>
      </c>
      <c r="E25" s="54"/>
      <c r="F25" s="114" t="str">
        <f t="shared" si="4"/>
        <v>あ２１</v>
      </c>
      <c r="G25" s="114" t="str">
        <f t="shared" si="5"/>
        <v>松本光美</v>
      </c>
      <c r="H25" s="110" t="str">
        <f t="shared" si="3"/>
        <v>アビックＢＢ</v>
      </c>
      <c r="I25" s="112" t="s">
        <v>118</v>
      </c>
      <c r="J25" s="117">
        <v>1971</v>
      </c>
      <c r="K25" s="57">
        <f t="shared" si="1"/>
        <v>51</v>
      </c>
      <c r="L25" s="114" t="str">
        <f t="shared" si="2"/>
        <v>OK</v>
      </c>
      <c r="M25" s="56" t="s">
        <v>179</v>
      </c>
      <c r="N25" s="54"/>
      <c r="O25" s="54"/>
      <c r="P25" s="54"/>
      <c r="Q25" s="54"/>
    </row>
    <row r="26" spans="1:17" customFormat="1">
      <c r="A26" s="109" t="s">
        <v>225</v>
      </c>
      <c r="B26" s="56" t="s">
        <v>514</v>
      </c>
      <c r="C26" s="56" t="s">
        <v>928</v>
      </c>
      <c r="D26" s="46" t="str">
        <f t="shared" si="0"/>
        <v>アビックＢＢ</v>
      </c>
      <c r="E26" s="54"/>
      <c r="F26" s="58" t="str">
        <f t="shared" si="4"/>
        <v>あ２２</v>
      </c>
      <c r="G26" s="46" t="str">
        <f t="shared" si="5"/>
        <v>草野活地</v>
      </c>
      <c r="H26" s="110" t="str">
        <f t="shared" si="3"/>
        <v>アビックＢＢ</v>
      </c>
      <c r="I26" s="110" t="s">
        <v>0</v>
      </c>
      <c r="J26" s="111">
        <v>1974</v>
      </c>
      <c r="K26" s="57">
        <f t="shared" si="1"/>
        <v>48</v>
      </c>
      <c r="L26" s="58" t="str">
        <f t="shared" si="2"/>
        <v>OK</v>
      </c>
      <c r="M26" s="56" t="s">
        <v>179</v>
      </c>
      <c r="N26" s="54"/>
      <c r="O26" s="54"/>
      <c r="P26" s="54"/>
      <c r="Q26" s="54"/>
    </row>
    <row r="27" spans="1:17" customFormat="1">
      <c r="A27" s="109" t="s">
        <v>844</v>
      </c>
      <c r="B27" s="56" t="s">
        <v>845</v>
      </c>
      <c r="C27" s="56" t="s">
        <v>846</v>
      </c>
      <c r="D27" s="46" t="str">
        <f t="shared" si="0"/>
        <v>アビックＢＢ</v>
      </c>
      <c r="E27" s="54"/>
      <c r="F27" s="58" t="str">
        <f t="shared" si="4"/>
        <v>あ２３</v>
      </c>
      <c r="G27" s="46" t="str">
        <f>B27&amp;C27</f>
        <v>吉川孝次</v>
      </c>
      <c r="H27" s="110" t="str">
        <f t="shared" si="3"/>
        <v>アビックＢＢ</v>
      </c>
      <c r="I27" s="110" t="s">
        <v>0</v>
      </c>
      <c r="J27" s="111">
        <v>1976</v>
      </c>
      <c r="K27" s="57">
        <f t="shared" si="1"/>
        <v>46</v>
      </c>
      <c r="L27" s="58" t="str">
        <f t="shared" si="2"/>
        <v>OK</v>
      </c>
      <c r="M27" s="56" t="s">
        <v>176</v>
      </c>
      <c r="N27" s="54"/>
      <c r="O27" s="54"/>
      <c r="P27" s="54"/>
      <c r="Q27" s="54"/>
    </row>
    <row r="28" spans="1:17" s="121" customFormat="1">
      <c r="A28" s="109" t="s">
        <v>929</v>
      </c>
      <c r="B28" s="56" t="s">
        <v>930</v>
      </c>
      <c r="C28" s="56" t="s">
        <v>931</v>
      </c>
      <c r="D28" s="46" t="str">
        <f t="shared" si="0"/>
        <v>アビックＢＢ</v>
      </c>
      <c r="E28" s="54"/>
      <c r="F28" s="58" t="str">
        <f t="shared" si="4"/>
        <v>あ２４</v>
      </c>
      <c r="G28" s="46" t="str">
        <f>B28&amp;C28</f>
        <v>姫田和憲</v>
      </c>
      <c r="H28" s="110" t="str">
        <f t="shared" si="3"/>
        <v>アビックＢＢ</v>
      </c>
      <c r="I28" s="110" t="s">
        <v>0</v>
      </c>
      <c r="J28" s="117">
        <v>1984</v>
      </c>
      <c r="K28" s="57">
        <f t="shared" si="1"/>
        <v>38</v>
      </c>
      <c r="L28" s="58" t="str">
        <f t="shared" si="2"/>
        <v>OK</v>
      </c>
      <c r="M28" s="56" t="s">
        <v>182</v>
      </c>
      <c r="N28" s="54"/>
      <c r="O28" s="54"/>
      <c r="P28" s="54"/>
      <c r="Q28" s="54"/>
    </row>
    <row r="29" spans="1:17" s="103" customFormat="1">
      <c r="A29" s="109" t="s">
        <v>932</v>
      </c>
      <c r="B29" s="56" t="s">
        <v>933</v>
      </c>
      <c r="C29" s="56" t="s">
        <v>934</v>
      </c>
      <c r="D29" s="46" t="str">
        <f t="shared" si="0"/>
        <v>アビックＢＢ</v>
      </c>
      <c r="E29" s="54"/>
      <c r="F29" s="58" t="str">
        <f t="shared" si="4"/>
        <v>あ２５</v>
      </c>
      <c r="G29" s="46" t="str">
        <f>B29&amp;C29</f>
        <v>森本進太郎</v>
      </c>
      <c r="H29" s="110" t="str">
        <f t="shared" si="3"/>
        <v>アビックＢＢ</v>
      </c>
      <c r="I29" s="110" t="s">
        <v>0</v>
      </c>
      <c r="J29" s="117">
        <v>1971</v>
      </c>
      <c r="K29" s="57">
        <f t="shared" si="1"/>
        <v>51</v>
      </c>
      <c r="L29" s="58" t="str">
        <f t="shared" si="2"/>
        <v>OK</v>
      </c>
      <c r="M29" s="56" t="s">
        <v>430</v>
      </c>
      <c r="N29" s="54"/>
      <c r="O29" s="54"/>
      <c r="P29" s="54"/>
      <c r="Q29" s="54"/>
    </row>
    <row r="30" spans="1:17" s="103" customFormat="1">
      <c r="A30" s="109" t="s">
        <v>935</v>
      </c>
      <c r="B30" s="56" t="s">
        <v>936</v>
      </c>
      <c r="C30" s="56" t="s">
        <v>937</v>
      </c>
      <c r="D30" s="46" t="str">
        <f t="shared" si="0"/>
        <v>アビックＢＢ</v>
      </c>
      <c r="E30" s="54"/>
      <c r="F30" s="58" t="str">
        <f t="shared" si="4"/>
        <v>あ２６</v>
      </c>
      <c r="G30" s="46" t="str">
        <f>B30&amp;C30</f>
        <v>佐藤政之</v>
      </c>
      <c r="H30" s="110" t="str">
        <f t="shared" si="3"/>
        <v>アビックＢＢ</v>
      </c>
      <c r="I30" s="110" t="s">
        <v>0</v>
      </c>
      <c r="J30" s="117">
        <v>1972</v>
      </c>
      <c r="K30" s="57">
        <f t="shared" si="1"/>
        <v>50</v>
      </c>
      <c r="L30" s="58" t="str">
        <f t="shared" si="2"/>
        <v>OK</v>
      </c>
      <c r="M30" s="56" t="s">
        <v>938</v>
      </c>
      <c r="N30" s="54"/>
      <c r="O30" s="54"/>
      <c r="P30" s="54"/>
      <c r="Q30" s="54"/>
    </row>
    <row r="31" spans="1:17" customFormat="1">
      <c r="A31" s="109" t="s">
        <v>939</v>
      </c>
      <c r="B31" s="56" t="s">
        <v>21</v>
      </c>
      <c r="C31" s="56" t="s">
        <v>184</v>
      </c>
      <c r="D31" s="46" t="str">
        <f t="shared" si="0"/>
        <v>アビックＢＢ</v>
      </c>
      <c r="E31" s="54"/>
      <c r="F31" s="58" t="str">
        <f t="shared" si="4"/>
        <v>あ２７</v>
      </c>
      <c r="G31" s="46" t="str">
        <f>B31&amp;C31</f>
        <v>中村亨</v>
      </c>
      <c r="H31" s="110" t="str">
        <f t="shared" si="3"/>
        <v>アビックＢＢ</v>
      </c>
      <c r="I31" s="110" t="s">
        <v>0</v>
      </c>
      <c r="J31" s="117">
        <v>1969</v>
      </c>
      <c r="K31" s="57">
        <f t="shared" si="1"/>
        <v>53</v>
      </c>
      <c r="L31" s="58" t="str">
        <f t="shared" si="2"/>
        <v>OK</v>
      </c>
      <c r="M31" s="56" t="s">
        <v>182</v>
      </c>
      <c r="N31" s="54"/>
      <c r="O31" s="54"/>
      <c r="P31" s="54"/>
      <c r="Q31" s="54"/>
    </row>
    <row r="32" spans="1:17" customFormat="1">
      <c r="A32" s="16" t="s">
        <v>940</v>
      </c>
      <c r="B32" s="26" t="s">
        <v>941</v>
      </c>
      <c r="C32" s="26" t="s">
        <v>942</v>
      </c>
      <c r="D32" s="16" t="str">
        <f t="shared" si="0"/>
        <v>アビックＢＢ</v>
      </c>
      <c r="F32" s="17" t="str">
        <f>A32</f>
        <v>あ２８</v>
      </c>
      <c r="G32" s="16" t="str">
        <f t="shared" ref="G32" si="6">B32&amp;C32</f>
        <v>堅田瑞木</v>
      </c>
      <c r="H32" s="110" t="str">
        <f t="shared" si="3"/>
        <v>アビックＢＢ</v>
      </c>
      <c r="I32" s="25" t="s">
        <v>118</v>
      </c>
      <c r="J32" s="97">
        <v>1996</v>
      </c>
      <c r="K32" s="21">
        <f>IF(J32="","",(2022-J32))</f>
        <v>26</v>
      </c>
      <c r="L32" s="17" t="str">
        <f>IF(G32="","",IF(COUNTIF($G$1:$G$588,G32)&gt;1,"2重登録","OK"))</f>
        <v>OK</v>
      </c>
      <c r="M32" s="19" t="s">
        <v>182</v>
      </c>
    </row>
    <row r="33" spans="1:17" customFormat="1">
      <c r="A33" s="16"/>
      <c r="B33" s="26"/>
      <c r="C33" s="26"/>
      <c r="D33" s="16"/>
      <c r="F33" s="17"/>
      <c r="G33" s="16"/>
      <c r="H33" s="105"/>
      <c r="I33" s="25"/>
      <c r="J33" s="97"/>
      <c r="K33" s="21"/>
      <c r="L33" s="17"/>
      <c r="M33" s="19"/>
    </row>
    <row r="34" spans="1:17" customFormat="1">
      <c r="A34" s="16"/>
      <c r="B34" s="26"/>
      <c r="C34" s="26"/>
      <c r="D34" s="16"/>
      <c r="F34" s="17"/>
      <c r="G34" s="16"/>
      <c r="H34" s="105"/>
      <c r="I34" s="25"/>
      <c r="J34" s="97"/>
      <c r="K34" s="21"/>
      <c r="L34" s="17"/>
      <c r="M34" s="19"/>
    </row>
    <row r="35" spans="1:17" s="103" customFormat="1">
      <c r="A35" s="122"/>
      <c r="B35" s="56"/>
      <c r="C35" s="56"/>
      <c r="D35" s="46"/>
      <c r="E35" s="54"/>
      <c r="F35" s="58"/>
      <c r="G35" s="46"/>
      <c r="H35" s="110"/>
      <c r="I35" s="110"/>
      <c r="J35" s="111"/>
      <c r="K35" s="57"/>
      <c r="L35" s="114" t="str">
        <f>IF(G35="","",IF(COUNTIF($G$15:$G$382,G35)&gt;1,"2重登録","OK"))</f>
        <v/>
      </c>
      <c r="M35" s="56"/>
      <c r="N35" s="54"/>
      <c r="O35" s="54"/>
      <c r="P35" s="54"/>
      <c r="Q35" s="54"/>
    </row>
    <row r="36" spans="1:17" s="103" customFormat="1">
      <c r="A36" s="122"/>
      <c r="B36" s="463" t="s">
        <v>226</v>
      </c>
      <c r="C36" s="463"/>
      <c r="D36" s="464" t="s">
        <v>227</v>
      </c>
      <c r="E36" s="464"/>
      <c r="F36" s="464"/>
      <c r="G36" s="464"/>
      <c r="H36" s="46" t="s">
        <v>168</v>
      </c>
      <c r="I36" s="447" t="s">
        <v>169</v>
      </c>
      <c r="J36" s="447"/>
      <c r="K36" s="447"/>
      <c r="L36" s="58"/>
      <c r="M36" s="46"/>
      <c r="N36" s="46"/>
      <c r="O36" s="54"/>
      <c r="P36" s="54"/>
      <c r="Q36" s="54"/>
    </row>
    <row r="37" spans="1:17" s="103" customFormat="1">
      <c r="A37" s="122"/>
      <c r="B37" s="463"/>
      <c r="C37" s="463"/>
      <c r="D37" s="464"/>
      <c r="E37" s="464"/>
      <c r="F37" s="464"/>
      <c r="G37" s="464"/>
      <c r="H37" s="107">
        <f>COUNTIF($M$40:$N$68,"東近江市")</f>
        <v>1</v>
      </c>
      <c r="I37" s="448">
        <f>(H37/RIGHT(A64,2))</f>
        <v>0.04</v>
      </c>
      <c r="J37" s="448"/>
      <c r="K37" s="448"/>
      <c r="L37" s="58"/>
      <c r="M37" s="46"/>
      <c r="N37" s="46"/>
      <c r="O37" s="54"/>
      <c r="P37" s="54"/>
      <c r="Q37" s="54"/>
    </row>
    <row r="38" spans="1:17" s="103" customFormat="1">
      <c r="A38" s="122"/>
      <c r="B38" s="56" t="s">
        <v>228</v>
      </c>
      <c r="C38" s="56"/>
      <c r="D38" s="108" t="s">
        <v>171</v>
      </c>
      <c r="E38" s="46"/>
      <c r="F38" s="58"/>
      <c r="G38" s="46"/>
      <c r="H38" s="46"/>
      <c r="I38" s="46"/>
      <c r="J38" s="49"/>
      <c r="K38" s="57" t="str">
        <f>IF(J38="","",(2012-J38))</f>
        <v/>
      </c>
      <c r="L38" s="58"/>
      <c r="M38" s="46"/>
      <c r="N38" s="46"/>
      <c r="O38" s="54"/>
      <c r="P38" s="54"/>
      <c r="Q38" s="54"/>
    </row>
    <row r="39" spans="1:17" s="103" customFormat="1">
      <c r="A39" s="122"/>
      <c r="B39" s="462" t="s">
        <v>228</v>
      </c>
      <c r="C39" s="462"/>
      <c r="D39" s="46" t="s">
        <v>173</v>
      </c>
      <c r="E39" s="46"/>
      <c r="F39" s="58"/>
      <c r="G39" s="46"/>
      <c r="H39" s="46"/>
      <c r="I39" s="46"/>
      <c r="J39" s="49"/>
      <c r="K39" s="57" t="str">
        <f>IF(J39="","",(2012-J39))</f>
        <v/>
      </c>
      <c r="L39" s="58"/>
      <c r="M39" s="46"/>
      <c r="N39" s="46"/>
      <c r="O39" s="54"/>
      <c r="P39" s="54"/>
      <c r="Q39" s="54"/>
    </row>
    <row r="40" spans="1:17" s="103" customFormat="1">
      <c r="A40" s="122" t="s">
        <v>229</v>
      </c>
      <c r="B40" s="52" t="s">
        <v>230</v>
      </c>
      <c r="C40" s="52" t="s">
        <v>231</v>
      </c>
      <c r="D40" s="46" t="str">
        <f>$B$39</f>
        <v>アンヴァース</v>
      </c>
      <c r="E40" s="46"/>
      <c r="F40" s="47" t="str">
        <f t="shared" ref="F40:F68" si="7">A40</f>
        <v>あん０１</v>
      </c>
      <c r="G40" s="46" t="str">
        <f t="shared" ref="G40:G64" si="8">B40&amp;C40</f>
        <v>青木知里</v>
      </c>
      <c r="H40" s="48" t="str">
        <f>$B$39</f>
        <v>アンヴァース</v>
      </c>
      <c r="I40" s="48" t="s">
        <v>3</v>
      </c>
      <c r="J40" s="49">
        <v>1992</v>
      </c>
      <c r="K40" s="123">
        <f>IF(J40="","",(2022-J40))</f>
        <v>30</v>
      </c>
      <c r="L40" s="47" t="str">
        <f t="shared" ref="L40:L64" si="9">IF(G40="","",IF(COUNTIF($G$5:$G$649,G40)&gt;1,"2重登録","OK"))</f>
        <v>OK</v>
      </c>
      <c r="M40" s="46" t="s">
        <v>253</v>
      </c>
      <c r="N40" s="52"/>
      <c r="O40" s="52"/>
      <c r="P40" s="52"/>
      <c r="Q40" s="52"/>
    </row>
    <row r="41" spans="1:17" s="103" customFormat="1">
      <c r="A41" s="122" t="s">
        <v>233</v>
      </c>
      <c r="B41" s="52" t="s">
        <v>847</v>
      </c>
      <c r="C41" s="52" t="s">
        <v>943</v>
      </c>
      <c r="D41" s="46" t="str">
        <f t="shared" ref="D41:D64" si="10">$B$39</f>
        <v>アンヴァース</v>
      </c>
      <c r="E41" s="46"/>
      <c r="F41" s="47" t="str">
        <f>A41</f>
        <v>あん０２</v>
      </c>
      <c r="G41" s="46" t="str">
        <f>B41&amp;C41</f>
        <v>池田枝理</v>
      </c>
      <c r="H41" s="48" t="str">
        <f t="shared" ref="H41:H64" si="11">$B$39</f>
        <v>アンヴァース</v>
      </c>
      <c r="I41" s="48" t="s">
        <v>118</v>
      </c>
      <c r="J41" s="49">
        <v>1986</v>
      </c>
      <c r="K41" s="123">
        <f t="shared" ref="K41:K64" si="12">IF(J41="","",(2022-J41))</f>
        <v>36</v>
      </c>
      <c r="L41" s="47" t="str">
        <f t="shared" si="9"/>
        <v>OK</v>
      </c>
      <c r="M41" s="46" t="s">
        <v>176</v>
      </c>
      <c r="N41" s="52"/>
      <c r="O41" s="52"/>
      <c r="P41" s="52"/>
      <c r="Q41" s="52"/>
    </row>
    <row r="42" spans="1:17" s="103" customFormat="1">
      <c r="A42" s="122" t="s">
        <v>235</v>
      </c>
      <c r="B42" s="52" t="s">
        <v>237</v>
      </c>
      <c r="C42" s="52" t="s">
        <v>238</v>
      </c>
      <c r="D42" s="46" t="str">
        <f t="shared" si="10"/>
        <v>アンヴァース</v>
      </c>
      <c r="E42" s="46"/>
      <c r="F42" s="47" t="str">
        <f t="shared" si="7"/>
        <v>あん０３</v>
      </c>
      <c r="G42" s="46" t="str">
        <f t="shared" si="8"/>
        <v>片桐美里</v>
      </c>
      <c r="H42" s="48" t="str">
        <f t="shared" si="11"/>
        <v>アンヴァース</v>
      </c>
      <c r="I42" s="48" t="s">
        <v>118</v>
      </c>
      <c r="J42" s="49">
        <v>1977</v>
      </c>
      <c r="K42" s="123">
        <f t="shared" si="12"/>
        <v>45</v>
      </c>
      <c r="L42" s="47" t="str">
        <f t="shared" si="9"/>
        <v>OK</v>
      </c>
      <c r="M42" s="46" t="s">
        <v>176</v>
      </c>
      <c r="N42" s="52"/>
      <c r="O42" s="52"/>
      <c r="P42" s="52"/>
      <c r="Q42" s="52"/>
    </row>
    <row r="43" spans="1:17" s="2" customFormat="1">
      <c r="A43" s="122" t="s">
        <v>236</v>
      </c>
      <c r="B43" s="52" t="s">
        <v>240</v>
      </c>
      <c r="C43" s="52" t="s">
        <v>241</v>
      </c>
      <c r="D43" s="46" t="str">
        <f t="shared" si="10"/>
        <v>アンヴァース</v>
      </c>
      <c r="E43" s="46"/>
      <c r="F43" s="47" t="str">
        <f>A43</f>
        <v>あん０４</v>
      </c>
      <c r="G43" s="46" t="str">
        <f>B43&amp;C43</f>
        <v>末木久美子</v>
      </c>
      <c r="H43" s="48" t="str">
        <f t="shared" si="11"/>
        <v>アンヴァース</v>
      </c>
      <c r="I43" s="48" t="s">
        <v>3</v>
      </c>
      <c r="J43" s="49">
        <v>1969</v>
      </c>
      <c r="K43" s="123">
        <f t="shared" si="12"/>
        <v>53</v>
      </c>
      <c r="L43" s="47" t="str">
        <f t="shared" si="9"/>
        <v>OK</v>
      </c>
      <c r="M43" s="46" t="s">
        <v>242</v>
      </c>
      <c r="N43" s="52"/>
      <c r="O43" s="52"/>
      <c r="P43" s="52"/>
      <c r="Q43" s="52"/>
    </row>
    <row r="44" spans="1:17" s="2" customFormat="1">
      <c r="A44" s="122" t="s">
        <v>239</v>
      </c>
      <c r="B44" s="52" t="s">
        <v>522</v>
      </c>
      <c r="C44" s="52" t="s">
        <v>523</v>
      </c>
      <c r="D44" s="46" t="str">
        <f t="shared" si="10"/>
        <v>アンヴァース</v>
      </c>
      <c r="E44" s="46"/>
      <c r="F44" s="47" t="str">
        <f t="shared" si="7"/>
        <v>あん０５</v>
      </c>
      <c r="G44" s="46" t="str">
        <f t="shared" si="8"/>
        <v>植田早耶</v>
      </c>
      <c r="H44" s="48" t="str">
        <f t="shared" si="11"/>
        <v>アンヴァース</v>
      </c>
      <c r="I44" s="48" t="s">
        <v>3</v>
      </c>
      <c r="J44" s="49">
        <v>1999</v>
      </c>
      <c r="K44" s="123">
        <f t="shared" si="12"/>
        <v>23</v>
      </c>
      <c r="L44" s="47" t="str">
        <f t="shared" si="9"/>
        <v>OK</v>
      </c>
      <c r="M44" s="52" t="s">
        <v>944</v>
      </c>
      <c r="N44" s="52"/>
      <c r="O44" s="52"/>
      <c r="P44" s="52"/>
      <c r="Q44" s="52"/>
    </row>
    <row r="45" spans="1:17" s="2" customFormat="1">
      <c r="A45" s="122" t="s">
        <v>243</v>
      </c>
      <c r="B45" s="52" t="s">
        <v>945</v>
      </c>
      <c r="C45" s="52" t="s">
        <v>946</v>
      </c>
      <c r="D45" s="46" t="str">
        <f t="shared" si="10"/>
        <v>アンヴァース</v>
      </c>
      <c r="E45" s="46"/>
      <c r="F45" s="47" t="str">
        <f>A45</f>
        <v>あん０６</v>
      </c>
      <c r="G45" s="46" t="str">
        <f>B45&amp;C45</f>
        <v>脇坂愛里</v>
      </c>
      <c r="H45" s="48" t="str">
        <f t="shared" si="11"/>
        <v>アンヴァース</v>
      </c>
      <c r="I45" s="48" t="s">
        <v>3</v>
      </c>
      <c r="J45" s="49">
        <v>1989</v>
      </c>
      <c r="K45" s="123">
        <f t="shared" si="12"/>
        <v>33</v>
      </c>
      <c r="L45" s="47" t="str">
        <f t="shared" si="9"/>
        <v>OK</v>
      </c>
      <c r="M45" s="46" t="s">
        <v>176</v>
      </c>
      <c r="N45" s="52"/>
      <c r="O45" s="52"/>
      <c r="P45" s="52"/>
      <c r="Q45" s="52"/>
    </row>
    <row r="46" spans="1:17" s="125" customFormat="1">
      <c r="A46" s="122" t="s">
        <v>246</v>
      </c>
      <c r="B46" s="56" t="s">
        <v>945</v>
      </c>
      <c r="C46" s="56" t="s">
        <v>947</v>
      </c>
      <c r="D46" s="46" t="str">
        <f t="shared" si="10"/>
        <v>アンヴァース</v>
      </c>
      <c r="E46" s="46"/>
      <c r="F46" s="58" t="str">
        <f>A46</f>
        <v>あん０７</v>
      </c>
      <c r="G46" s="46" t="str">
        <f>B46&amp;C46</f>
        <v>脇坂和樹</v>
      </c>
      <c r="H46" s="48" t="str">
        <f t="shared" si="11"/>
        <v>アンヴァース</v>
      </c>
      <c r="I46" s="110" t="s">
        <v>0</v>
      </c>
      <c r="J46" s="111">
        <v>1992</v>
      </c>
      <c r="K46" s="123">
        <f t="shared" si="12"/>
        <v>30</v>
      </c>
      <c r="L46" s="58" t="str">
        <f t="shared" si="9"/>
        <v>OK</v>
      </c>
      <c r="M46" s="124" t="s">
        <v>176</v>
      </c>
      <c r="N46" s="46"/>
      <c r="O46" s="46"/>
      <c r="P46" s="46"/>
      <c r="Q46" s="46"/>
    </row>
    <row r="47" spans="1:17" s="125" customFormat="1">
      <c r="A47" s="122" t="s">
        <v>250</v>
      </c>
      <c r="B47" s="56" t="s">
        <v>247</v>
      </c>
      <c r="C47" s="56" t="s">
        <v>248</v>
      </c>
      <c r="D47" s="46" t="str">
        <f t="shared" si="10"/>
        <v>アンヴァース</v>
      </c>
      <c r="E47" s="46"/>
      <c r="F47" s="58" t="str">
        <f t="shared" si="7"/>
        <v>あん０８</v>
      </c>
      <c r="G47" s="46" t="str">
        <f t="shared" si="8"/>
        <v>津曲崇志</v>
      </c>
      <c r="H47" s="48" t="str">
        <f t="shared" si="11"/>
        <v>アンヴァース</v>
      </c>
      <c r="I47" s="110" t="s">
        <v>0</v>
      </c>
      <c r="J47" s="111">
        <v>1989</v>
      </c>
      <c r="K47" s="123">
        <f t="shared" si="12"/>
        <v>33</v>
      </c>
      <c r="L47" s="58" t="str">
        <f t="shared" si="9"/>
        <v>OK</v>
      </c>
      <c r="M47" s="124" t="s">
        <v>249</v>
      </c>
      <c r="N47" s="46"/>
      <c r="O47" s="46"/>
      <c r="P47" s="46"/>
      <c r="Q47" s="46"/>
    </row>
    <row r="48" spans="1:17">
      <c r="A48" s="122" t="s">
        <v>254</v>
      </c>
      <c r="B48" s="56" t="s">
        <v>251</v>
      </c>
      <c r="C48" s="56" t="s">
        <v>252</v>
      </c>
      <c r="D48" s="46" t="str">
        <f t="shared" si="10"/>
        <v>アンヴァース</v>
      </c>
      <c r="F48" s="58" t="str">
        <f t="shared" si="7"/>
        <v>あん０９</v>
      </c>
      <c r="G48" s="46" t="str">
        <f t="shared" si="8"/>
        <v>越智友基</v>
      </c>
      <c r="H48" s="48" t="str">
        <f t="shared" si="11"/>
        <v>アンヴァース</v>
      </c>
      <c r="I48" s="110" t="s">
        <v>66</v>
      </c>
      <c r="J48" s="111">
        <v>1987</v>
      </c>
      <c r="K48" s="123">
        <f t="shared" si="12"/>
        <v>35</v>
      </c>
      <c r="L48" s="58" t="str">
        <f t="shared" si="9"/>
        <v>OK</v>
      </c>
      <c r="M48" s="124" t="s">
        <v>253</v>
      </c>
    </row>
    <row r="49" spans="1:17">
      <c r="A49" s="122" t="s">
        <v>257</v>
      </c>
      <c r="B49" s="56" t="s">
        <v>255</v>
      </c>
      <c r="C49" s="56" t="s">
        <v>256</v>
      </c>
      <c r="D49" s="46" t="str">
        <f t="shared" si="10"/>
        <v>アンヴァース</v>
      </c>
      <c r="F49" s="58" t="str">
        <f t="shared" si="7"/>
        <v>あん１０</v>
      </c>
      <c r="G49" s="46" t="str">
        <f t="shared" si="8"/>
        <v>辻本将士</v>
      </c>
      <c r="H49" s="48" t="str">
        <f t="shared" si="11"/>
        <v>アンヴァース</v>
      </c>
      <c r="I49" s="110" t="s">
        <v>66</v>
      </c>
      <c r="J49" s="111">
        <v>1986</v>
      </c>
      <c r="K49" s="123">
        <f t="shared" si="12"/>
        <v>36</v>
      </c>
      <c r="L49" s="58" t="str">
        <f t="shared" si="9"/>
        <v>OK</v>
      </c>
      <c r="M49" s="124" t="s">
        <v>253</v>
      </c>
    </row>
    <row r="50" spans="1:17" s="126" customFormat="1">
      <c r="A50" s="122" t="s">
        <v>260</v>
      </c>
      <c r="B50" s="56" t="s">
        <v>102</v>
      </c>
      <c r="C50" s="56" t="s">
        <v>258</v>
      </c>
      <c r="D50" s="46" t="str">
        <f t="shared" si="10"/>
        <v>アンヴァース</v>
      </c>
      <c r="E50" s="46"/>
      <c r="F50" s="58" t="str">
        <f t="shared" si="7"/>
        <v>あん１１</v>
      </c>
      <c r="G50" s="46" t="str">
        <f t="shared" si="8"/>
        <v>原智則</v>
      </c>
      <c r="H50" s="48" t="str">
        <f t="shared" si="11"/>
        <v>アンヴァース</v>
      </c>
      <c r="I50" s="110" t="s">
        <v>259</v>
      </c>
      <c r="J50" s="111">
        <v>1969</v>
      </c>
      <c r="K50" s="123">
        <f t="shared" si="12"/>
        <v>53</v>
      </c>
      <c r="L50" s="58" t="str">
        <f t="shared" si="9"/>
        <v>OK</v>
      </c>
      <c r="M50" s="124" t="s">
        <v>948</v>
      </c>
      <c r="N50" s="46"/>
      <c r="O50" s="46"/>
      <c r="P50" s="46"/>
      <c r="Q50" s="46"/>
    </row>
    <row r="51" spans="1:17" s="126" customFormat="1">
      <c r="A51" s="122" t="s">
        <v>262</v>
      </c>
      <c r="B51" s="56" t="s">
        <v>263</v>
      </c>
      <c r="C51" s="56" t="s">
        <v>264</v>
      </c>
      <c r="D51" s="46" t="str">
        <f t="shared" si="10"/>
        <v>アンヴァース</v>
      </c>
      <c r="E51" s="46"/>
      <c r="F51" s="58" t="str">
        <f t="shared" si="7"/>
        <v>あん１２</v>
      </c>
      <c r="G51" s="46" t="str">
        <f t="shared" si="8"/>
        <v>ピーターリーダー</v>
      </c>
      <c r="H51" s="48" t="str">
        <f t="shared" si="11"/>
        <v>アンヴァース</v>
      </c>
      <c r="I51" s="110" t="s">
        <v>259</v>
      </c>
      <c r="J51" s="111">
        <v>1981</v>
      </c>
      <c r="K51" s="123">
        <f t="shared" si="12"/>
        <v>41</v>
      </c>
      <c r="L51" s="58" t="str">
        <f t="shared" si="9"/>
        <v>OK</v>
      </c>
      <c r="M51" s="124" t="s">
        <v>535</v>
      </c>
      <c r="N51" s="46"/>
      <c r="O51" s="46"/>
      <c r="P51" s="46"/>
      <c r="Q51" s="46"/>
    </row>
    <row r="52" spans="1:17" s="126" customFormat="1">
      <c r="A52" s="122" t="s">
        <v>265</v>
      </c>
      <c r="B52" s="56" t="s">
        <v>266</v>
      </c>
      <c r="C52" s="56" t="s">
        <v>267</v>
      </c>
      <c r="D52" s="46" t="str">
        <f t="shared" si="10"/>
        <v>アンヴァース</v>
      </c>
      <c r="E52" s="46"/>
      <c r="F52" s="58" t="str">
        <f t="shared" si="7"/>
        <v>あん１３</v>
      </c>
      <c r="G52" s="46" t="str">
        <f t="shared" si="8"/>
        <v>鍋内雄樹</v>
      </c>
      <c r="H52" s="48" t="str">
        <f t="shared" si="11"/>
        <v>アンヴァース</v>
      </c>
      <c r="I52" s="110" t="s">
        <v>259</v>
      </c>
      <c r="J52" s="111">
        <v>1990</v>
      </c>
      <c r="K52" s="123">
        <f t="shared" si="12"/>
        <v>32</v>
      </c>
      <c r="L52" s="58" t="str">
        <f t="shared" si="9"/>
        <v>OK</v>
      </c>
      <c r="M52" s="124" t="s">
        <v>949</v>
      </c>
      <c r="N52" s="46"/>
      <c r="O52" s="46"/>
      <c r="P52" s="46"/>
      <c r="Q52" s="46"/>
    </row>
    <row r="53" spans="1:17" s="128" customFormat="1">
      <c r="A53" s="122" t="s">
        <v>268</v>
      </c>
      <c r="B53" s="127" t="s">
        <v>272</v>
      </c>
      <c r="C53" s="127" t="s">
        <v>273</v>
      </c>
      <c r="D53" s="46" t="str">
        <f t="shared" si="10"/>
        <v>アンヴァース</v>
      </c>
      <c r="E53" s="46"/>
      <c r="F53" s="58" t="str">
        <f t="shared" si="7"/>
        <v>あん１４</v>
      </c>
      <c r="G53" s="46" t="str">
        <f t="shared" si="8"/>
        <v>猪飼尚輝</v>
      </c>
      <c r="H53" s="48" t="str">
        <f t="shared" si="11"/>
        <v>アンヴァース</v>
      </c>
      <c r="I53" s="110" t="s">
        <v>0</v>
      </c>
      <c r="J53" s="111">
        <v>1997</v>
      </c>
      <c r="K53" s="123">
        <f t="shared" si="12"/>
        <v>25</v>
      </c>
      <c r="L53" s="58" t="str">
        <f t="shared" si="9"/>
        <v>OK</v>
      </c>
      <c r="M53" s="124" t="s">
        <v>294</v>
      </c>
      <c r="N53" s="46"/>
      <c r="O53" s="46"/>
      <c r="P53" s="46"/>
      <c r="Q53" s="46"/>
    </row>
    <row r="54" spans="1:17" s="128" customFormat="1">
      <c r="A54" s="122" t="s">
        <v>271</v>
      </c>
      <c r="B54" s="56" t="s">
        <v>67</v>
      </c>
      <c r="C54" s="56" t="s">
        <v>275</v>
      </c>
      <c r="D54" s="46" t="str">
        <f t="shared" si="10"/>
        <v>アンヴァース</v>
      </c>
      <c r="E54" s="46"/>
      <c r="F54" s="58" t="str">
        <f t="shared" si="7"/>
        <v>あん１５</v>
      </c>
      <c r="G54" s="46" t="str">
        <f t="shared" si="8"/>
        <v>岡栄介</v>
      </c>
      <c r="H54" s="48" t="str">
        <f t="shared" si="11"/>
        <v>アンヴァース</v>
      </c>
      <c r="I54" s="110" t="s">
        <v>0</v>
      </c>
      <c r="J54" s="111">
        <v>1996</v>
      </c>
      <c r="K54" s="123">
        <f t="shared" si="12"/>
        <v>26</v>
      </c>
      <c r="L54" s="58" t="str">
        <f t="shared" si="9"/>
        <v>OK</v>
      </c>
      <c r="M54" s="124" t="s">
        <v>179</v>
      </c>
      <c r="N54" s="46"/>
      <c r="O54" s="46"/>
      <c r="P54" s="46"/>
      <c r="Q54" s="46"/>
    </row>
    <row r="55" spans="1:17" s="126" customFormat="1">
      <c r="A55" s="122" t="s">
        <v>274</v>
      </c>
      <c r="B55" s="56" t="s">
        <v>277</v>
      </c>
      <c r="C55" s="56" t="s">
        <v>278</v>
      </c>
      <c r="D55" s="46" t="str">
        <f t="shared" si="10"/>
        <v>アンヴァース</v>
      </c>
      <c r="E55" s="46"/>
      <c r="F55" s="58" t="str">
        <f t="shared" si="7"/>
        <v>あん１６</v>
      </c>
      <c r="G55" s="46" t="str">
        <f t="shared" si="8"/>
        <v>西嶌達也</v>
      </c>
      <c r="H55" s="48" t="str">
        <f t="shared" si="11"/>
        <v>アンヴァース</v>
      </c>
      <c r="I55" s="110" t="s">
        <v>0</v>
      </c>
      <c r="J55" s="111">
        <v>1989</v>
      </c>
      <c r="K55" s="123">
        <f t="shared" si="12"/>
        <v>33</v>
      </c>
      <c r="L55" s="58" t="str">
        <f t="shared" si="9"/>
        <v>OK</v>
      </c>
      <c r="M55" s="124" t="s">
        <v>201</v>
      </c>
      <c r="N55" s="46"/>
      <c r="O55" s="46"/>
      <c r="P55" s="46"/>
      <c r="Q55" s="46"/>
    </row>
    <row r="56" spans="1:17" s="126" customFormat="1">
      <c r="A56" s="122" t="s">
        <v>276</v>
      </c>
      <c r="B56" s="56" t="s">
        <v>282</v>
      </c>
      <c r="C56" s="56" t="s">
        <v>283</v>
      </c>
      <c r="D56" s="46" t="str">
        <f t="shared" si="10"/>
        <v>アンヴァース</v>
      </c>
      <c r="E56" s="46"/>
      <c r="F56" s="58" t="str">
        <f t="shared" si="7"/>
        <v>あん１７</v>
      </c>
      <c r="G56" s="46" t="str">
        <f t="shared" si="8"/>
        <v>寺元翔太</v>
      </c>
      <c r="H56" s="48" t="str">
        <f t="shared" si="11"/>
        <v>アンヴァース</v>
      </c>
      <c r="I56" s="110" t="s">
        <v>259</v>
      </c>
      <c r="J56" s="111">
        <v>1993</v>
      </c>
      <c r="K56" s="123">
        <f t="shared" si="12"/>
        <v>29</v>
      </c>
      <c r="L56" s="58" t="str">
        <f t="shared" si="9"/>
        <v>OK</v>
      </c>
      <c r="M56" s="124" t="s">
        <v>280</v>
      </c>
      <c r="N56" s="46"/>
      <c r="O56" s="46"/>
      <c r="P56" s="46"/>
      <c r="Q56" s="46"/>
    </row>
    <row r="57" spans="1:17" s="126" customFormat="1">
      <c r="A57" s="122" t="s">
        <v>279</v>
      </c>
      <c r="B57" s="127" t="s">
        <v>269</v>
      </c>
      <c r="C57" s="127" t="s">
        <v>270</v>
      </c>
      <c r="D57" s="46" t="str">
        <f t="shared" si="10"/>
        <v>アンヴァース</v>
      </c>
      <c r="E57" s="46"/>
      <c r="F57" s="58" t="str">
        <f>A57</f>
        <v>あん１８</v>
      </c>
      <c r="G57" s="46" t="str">
        <f>B57&amp;C57</f>
        <v>上津慶和</v>
      </c>
      <c r="H57" s="48" t="str">
        <f t="shared" si="11"/>
        <v>アンヴァース</v>
      </c>
      <c r="I57" s="110" t="s">
        <v>0</v>
      </c>
      <c r="J57" s="111">
        <v>1993</v>
      </c>
      <c r="K57" s="123">
        <f>IF(J57="","",(2022-J57))</f>
        <v>29</v>
      </c>
      <c r="L57" s="58" t="str">
        <f t="shared" si="9"/>
        <v>OK</v>
      </c>
      <c r="M57" s="124" t="s">
        <v>294</v>
      </c>
      <c r="N57" s="46"/>
      <c r="O57" s="46"/>
      <c r="P57" s="46"/>
      <c r="Q57" s="46"/>
    </row>
    <row r="58" spans="1:17" s="126" customFormat="1">
      <c r="A58" s="122" t="s">
        <v>281</v>
      </c>
      <c r="B58" s="56" t="s">
        <v>849</v>
      </c>
      <c r="C58" s="56" t="s">
        <v>850</v>
      </c>
      <c r="D58" s="46" t="str">
        <f t="shared" si="10"/>
        <v>アンヴァース</v>
      </c>
      <c r="E58" s="46"/>
      <c r="F58" s="58" t="str">
        <f t="shared" si="7"/>
        <v>あん１９</v>
      </c>
      <c r="G58" s="46" t="str">
        <f t="shared" si="8"/>
        <v>池内大道</v>
      </c>
      <c r="H58" s="48" t="str">
        <f t="shared" si="11"/>
        <v>アンヴァース</v>
      </c>
      <c r="I58" s="110" t="s">
        <v>0</v>
      </c>
      <c r="J58" s="111">
        <v>1992</v>
      </c>
      <c r="K58" s="123">
        <f t="shared" si="12"/>
        <v>30</v>
      </c>
      <c r="L58" s="58" t="str">
        <f t="shared" si="9"/>
        <v>OK</v>
      </c>
      <c r="M58" s="124" t="s">
        <v>734</v>
      </c>
      <c r="N58" s="46"/>
      <c r="O58" s="46"/>
      <c r="P58" s="46"/>
      <c r="Q58" s="46"/>
    </row>
    <row r="59" spans="1:17" s="126" customFormat="1">
      <c r="A59" s="122" t="s">
        <v>284</v>
      </c>
      <c r="B59" s="56" t="s">
        <v>851</v>
      </c>
      <c r="C59" s="56" t="s">
        <v>852</v>
      </c>
      <c r="D59" s="46" t="str">
        <f t="shared" si="10"/>
        <v>アンヴァース</v>
      </c>
      <c r="E59" s="46"/>
      <c r="F59" s="58" t="str">
        <f t="shared" si="7"/>
        <v>あん２０</v>
      </c>
      <c r="G59" s="46" t="str">
        <f t="shared" si="8"/>
        <v>薮内豪</v>
      </c>
      <c r="H59" s="48" t="str">
        <f t="shared" si="11"/>
        <v>アンヴァース</v>
      </c>
      <c r="I59" s="110" t="s">
        <v>0</v>
      </c>
      <c r="J59" s="111">
        <v>1986</v>
      </c>
      <c r="K59" s="123">
        <f t="shared" si="12"/>
        <v>36</v>
      </c>
      <c r="L59" s="58" t="str">
        <f t="shared" si="9"/>
        <v>OK</v>
      </c>
      <c r="M59" s="124" t="s">
        <v>176</v>
      </c>
      <c r="N59" s="46"/>
      <c r="O59" s="46"/>
      <c r="P59" s="46"/>
      <c r="Q59" s="46"/>
    </row>
    <row r="60" spans="1:17" s="126" customFormat="1">
      <c r="A60" s="122" t="s">
        <v>285</v>
      </c>
      <c r="B60" s="56" t="s">
        <v>286</v>
      </c>
      <c r="C60" s="56" t="s">
        <v>287</v>
      </c>
      <c r="D60" s="46" t="str">
        <f t="shared" si="10"/>
        <v>アンヴァース</v>
      </c>
      <c r="E60" s="46"/>
      <c r="F60" s="58" t="str">
        <f t="shared" si="7"/>
        <v>あん２１</v>
      </c>
      <c r="G60" s="46" t="str">
        <f t="shared" si="8"/>
        <v>鈴木智彦</v>
      </c>
      <c r="H60" s="48" t="str">
        <f t="shared" si="11"/>
        <v>アンヴァース</v>
      </c>
      <c r="I60" s="110" t="s">
        <v>259</v>
      </c>
      <c r="J60" s="111">
        <v>1981</v>
      </c>
      <c r="K60" s="123">
        <f t="shared" si="12"/>
        <v>41</v>
      </c>
      <c r="L60" s="58" t="str">
        <f t="shared" si="9"/>
        <v>OK</v>
      </c>
      <c r="M60" s="124" t="s">
        <v>288</v>
      </c>
      <c r="N60" s="46"/>
      <c r="O60" s="46"/>
      <c r="P60" s="46"/>
      <c r="Q60" s="46"/>
    </row>
    <row r="61" spans="1:17" s="126" customFormat="1">
      <c r="A61" s="122" t="s">
        <v>289</v>
      </c>
      <c r="B61" s="127" t="s">
        <v>853</v>
      </c>
      <c r="C61" s="127" t="s">
        <v>854</v>
      </c>
      <c r="D61" s="46" t="str">
        <f t="shared" si="10"/>
        <v>アンヴァース</v>
      </c>
      <c r="E61" s="46"/>
      <c r="F61" s="58" t="str">
        <f t="shared" si="7"/>
        <v>あん２２</v>
      </c>
      <c r="G61" s="46" t="str">
        <f t="shared" si="8"/>
        <v>高森康志</v>
      </c>
      <c r="H61" s="48" t="str">
        <f t="shared" si="11"/>
        <v>アンヴァース</v>
      </c>
      <c r="I61" s="110" t="s">
        <v>259</v>
      </c>
      <c r="J61" s="111">
        <v>1986</v>
      </c>
      <c r="K61" s="123">
        <f t="shared" si="12"/>
        <v>36</v>
      </c>
      <c r="L61" s="58" t="str">
        <f t="shared" si="9"/>
        <v>OK</v>
      </c>
      <c r="M61" s="124" t="s">
        <v>182</v>
      </c>
      <c r="N61" s="46"/>
      <c r="O61" s="46"/>
      <c r="P61" s="46"/>
      <c r="Q61" s="46"/>
    </row>
    <row r="62" spans="1:17" s="126" customFormat="1">
      <c r="A62" s="122" t="s">
        <v>291</v>
      </c>
      <c r="B62" s="127" t="s">
        <v>296</v>
      </c>
      <c r="C62" s="127" t="s">
        <v>297</v>
      </c>
      <c r="D62" s="46" t="str">
        <f t="shared" si="10"/>
        <v>アンヴァース</v>
      </c>
      <c r="E62" s="46"/>
      <c r="F62" s="58" t="str">
        <f t="shared" si="7"/>
        <v>あん２３</v>
      </c>
      <c r="G62" s="46" t="str">
        <f t="shared" si="8"/>
        <v>松村友喜</v>
      </c>
      <c r="H62" s="48" t="str">
        <f t="shared" si="11"/>
        <v>アンヴァース</v>
      </c>
      <c r="I62" s="110" t="s">
        <v>0</v>
      </c>
      <c r="J62" s="111">
        <v>1988</v>
      </c>
      <c r="K62" s="123">
        <f t="shared" si="12"/>
        <v>34</v>
      </c>
      <c r="L62" s="58" t="str">
        <f t="shared" si="9"/>
        <v>OK</v>
      </c>
      <c r="M62" s="124" t="s">
        <v>176</v>
      </c>
      <c r="N62" s="46"/>
      <c r="O62" s="46"/>
      <c r="P62" s="46"/>
      <c r="Q62" s="46"/>
    </row>
    <row r="63" spans="1:17" s="129" customFormat="1">
      <c r="A63" s="122" t="s">
        <v>292</v>
      </c>
      <c r="B63" s="127" t="s">
        <v>950</v>
      </c>
      <c r="C63" s="127" t="s">
        <v>951</v>
      </c>
      <c r="D63" s="46" t="str">
        <f t="shared" si="10"/>
        <v>アンヴァース</v>
      </c>
      <c r="E63" s="46"/>
      <c r="F63" s="58" t="str">
        <f t="shared" si="7"/>
        <v>あん２４</v>
      </c>
      <c r="G63" s="46" t="str">
        <f t="shared" si="8"/>
        <v>原山侑己</v>
      </c>
      <c r="H63" s="48" t="str">
        <f t="shared" si="11"/>
        <v>アンヴァース</v>
      </c>
      <c r="I63" s="110" t="s">
        <v>0</v>
      </c>
      <c r="J63" s="111">
        <v>1996</v>
      </c>
      <c r="K63" s="123">
        <f t="shared" si="12"/>
        <v>26</v>
      </c>
      <c r="L63" s="58" t="str">
        <f t="shared" si="9"/>
        <v>OK</v>
      </c>
      <c r="M63" s="124" t="s">
        <v>179</v>
      </c>
      <c r="N63" s="46"/>
      <c r="O63" s="46"/>
      <c r="P63" s="46"/>
      <c r="Q63" s="46"/>
    </row>
    <row r="64" spans="1:17" s="126" customFormat="1">
      <c r="A64" s="122" t="s">
        <v>293</v>
      </c>
      <c r="B64" s="127" t="s">
        <v>952</v>
      </c>
      <c r="C64" s="127" t="s">
        <v>953</v>
      </c>
      <c r="D64" s="46" t="str">
        <f t="shared" si="10"/>
        <v>アンヴァース</v>
      </c>
      <c r="E64" s="46"/>
      <c r="F64" s="58" t="str">
        <f t="shared" si="7"/>
        <v>あん２５</v>
      </c>
      <c r="G64" s="46" t="str">
        <f t="shared" si="8"/>
        <v>垣内義則</v>
      </c>
      <c r="H64" s="48" t="str">
        <f t="shared" si="11"/>
        <v>アンヴァース</v>
      </c>
      <c r="I64" s="110" t="s">
        <v>0</v>
      </c>
      <c r="J64" s="111">
        <v>1972</v>
      </c>
      <c r="K64" s="123">
        <f t="shared" si="12"/>
        <v>50</v>
      </c>
      <c r="L64" s="58" t="str">
        <f t="shared" si="9"/>
        <v>OK</v>
      </c>
      <c r="M64" s="124" t="s">
        <v>557</v>
      </c>
      <c r="N64" s="46"/>
      <c r="O64" s="46"/>
      <c r="P64" s="46"/>
      <c r="Q64" s="46"/>
    </row>
    <row r="65" spans="1:17" s="126" customFormat="1">
      <c r="A65" s="122" t="s">
        <v>295</v>
      </c>
      <c r="B65" s="29" t="s">
        <v>954</v>
      </c>
      <c r="C65" s="29" t="s">
        <v>955</v>
      </c>
      <c r="D65" s="16" t="s">
        <v>956</v>
      </c>
      <c r="E65" s="16"/>
      <c r="F65" s="58" t="str">
        <f t="shared" si="7"/>
        <v>あん２６</v>
      </c>
      <c r="G65" s="16" t="s">
        <v>957</v>
      </c>
      <c r="H65" s="105" t="s">
        <v>956</v>
      </c>
      <c r="I65" s="105" t="s">
        <v>0</v>
      </c>
      <c r="J65" s="23">
        <v>1984</v>
      </c>
      <c r="K65" s="130">
        <v>38</v>
      </c>
      <c r="L65" s="131" t="s">
        <v>855</v>
      </c>
      <c r="M65" s="22" t="s">
        <v>253</v>
      </c>
      <c r="N65" s="46"/>
      <c r="O65" s="46"/>
      <c r="P65" s="46"/>
      <c r="Q65" s="46"/>
    </row>
    <row r="66" spans="1:17">
      <c r="A66" s="122" t="s">
        <v>298</v>
      </c>
      <c r="B66" s="34" t="s">
        <v>244</v>
      </c>
      <c r="C66" s="34" t="s">
        <v>245</v>
      </c>
      <c r="D66" s="16" t="s">
        <v>956</v>
      </c>
      <c r="E66" s="16"/>
      <c r="F66" s="17" t="str">
        <f t="shared" si="7"/>
        <v>あん２７</v>
      </c>
      <c r="G66" s="16" t="str">
        <f t="shared" ref="G66:G68" si="13">B66&amp;C66</f>
        <v>西野美恵</v>
      </c>
      <c r="H66" s="105" t="s">
        <v>956</v>
      </c>
      <c r="I66" s="105" t="s">
        <v>118</v>
      </c>
      <c r="J66" s="23">
        <v>1988</v>
      </c>
      <c r="K66" s="98">
        <f t="shared" ref="K66:K68" si="14">IF(J66="","",(2022-J66))</f>
        <v>34</v>
      </c>
      <c r="L66" s="17" t="str">
        <f>IF(G66="","",IF(COUNTIF($G$5:$G$652,G66)&gt;1,"2重登録","OK"))</f>
        <v>OK</v>
      </c>
      <c r="M66" s="22" t="s">
        <v>201</v>
      </c>
      <c r="N66" s="16"/>
      <c r="O66" s="16"/>
      <c r="P66" s="16"/>
      <c r="Q66" s="16"/>
    </row>
    <row r="67" spans="1:17" s="31" customFormat="1">
      <c r="A67" s="122" t="s">
        <v>299</v>
      </c>
      <c r="B67" s="99" t="s">
        <v>958</v>
      </c>
      <c r="C67" s="99" t="s">
        <v>256</v>
      </c>
      <c r="D67" s="16" t="s">
        <v>956</v>
      </c>
      <c r="E67" s="16"/>
      <c r="F67" s="132" t="str">
        <f t="shared" si="7"/>
        <v>あん２８</v>
      </c>
      <c r="G67" s="31" t="str">
        <f t="shared" si="13"/>
        <v>三箇将士</v>
      </c>
      <c r="H67" s="105" t="s">
        <v>956</v>
      </c>
      <c r="I67" s="133" t="s">
        <v>0</v>
      </c>
      <c r="J67" s="134">
        <v>1994</v>
      </c>
      <c r="K67" s="135">
        <f t="shared" si="14"/>
        <v>28</v>
      </c>
      <c r="L67" s="132" t="str">
        <f>IF(G67="","",IF(COUNTIF($G$5:$G$652,G67)&gt;1,"2重登録","OK"))</f>
        <v>OK</v>
      </c>
      <c r="M67" s="31" t="s">
        <v>201</v>
      </c>
    </row>
    <row r="68" spans="1:17" s="31" customFormat="1">
      <c r="A68" s="122" t="s">
        <v>300</v>
      </c>
      <c r="B68" s="99" t="s">
        <v>338</v>
      </c>
      <c r="C68" s="99" t="s">
        <v>959</v>
      </c>
      <c r="D68" s="16" t="s">
        <v>956</v>
      </c>
      <c r="E68" s="16"/>
      <c r="F68" s="132" t="str">
        <f t="shared" si="7"/>
        <v>あん２９</v>
      </c>
      <c r="G68" s="31" t="str">
        <f t="shared" si="13"/>
        <v>澤田純兵</v>
      </c>
      <c r="H68" s="105" t="s">
        <v>956</v>
      </c>
      <c r="I68" s="133" t="s">
        <v>259</v>
      </c>
      <c r="J68" s="134">
        <v>1997</v>
      </c>
      <c r="K68" s="135">
        <f t="shared" si="14"/>
        <v>25</v>
      </c>
      <c r="L68" s="132" t="str">
        <f>IF(G68="","",IF(COUNTIF($G$5:$G$652,G68)&gt;1,"2重登録","OK"))</f>
        <v>OK</v>
      </c>
      <c r="M68" s="31" t="s">
        <v>201</v>
      </c>
    </row>
    <row r="69" spans="1:17" s="126" customFormat="1">
      <c r="A69" s="122"/>
      <c r="B69" s="136"/>
      <c r="C69" s="136"/>
      <c r="D69" s="46"/>
      <c r="E69" s="46"/>
      <c r="F69" s="137"/>
      <c r="G69" s="109"/>
      <c r="H69" s="48"/>
      <c r="I69" s="138"/>
      <c r="J69" s="139"/>
      <c r="K69" s="140"/>
      <c r="L69" s="137"/>
      <c r="M69" s="122"/>
      <c r="N69" s="109"/>
      <c r="O69" s="109"/>
      <c r="P69" s="109"/>
      <c r="Q69" s="46"/>
    </row>
    <row r="70" spans="1:17" s="126" customFormat="1">
      <c r="A70" s="122"/>
      <c r="B70" s="141"/>
      <c r="C70" s="141"/>
      <c r="D70" s="46"/>
      <c r="E70" s="46"/>
      <c r="F70" s="137"/>
      <c r="G70" s="109"/>
      <c r="H70" s="48"/>
      <c r="I70" s="138"/>
      <c r="J70" s="139"/>
      <c r="K70" s="140"/>
      <c r="L70" s="137"/>
      <c r="M70" s="122"/>
      <c r="N70" s="109"/>
      <c r="O70" s="109"/>
      <c r="P70" s="109"/>
      <c r="Q70" s="46"/>
    </row>
    <row r="71" spans="1:17" s="129" customFormat="1">
      <c r="A71" s="122"/>
      <c r="B71" s="127"/>
      <c r="C71" s="127"/>
      <c r="D71" s="46"/>
      <c r="E71" s="46"/>
      <c r="F71" s="58"/>
      <c r="G71" s="46"/>
      <c r="H71" s="110"/>
      <c r="I71" s="110"/>
      <c r="J71" s="111"/>
      <c r="K71" s="57"/>
      <c r="L71" s="58"/>
      <c r="M71" s="124"/>
      <c r="N71" s="46"/>
      <c r="O71" s="46"/>
      <c r="P71" s="46"/>
      <c r="Q71" s="46"/>
    </row>
    <row r="72" spans="1:17" s="126" customFormat="1">
      <c r="A72" s="142"/>
      <c r="B72" s="143"/>
      <c r="C72" s="143"/>
      <c r="D72" s="144"/>
      <c r="E72" s="144"/>
      <c r="F72" s="145"/>
      <c r="G72" s="144"/>
      <c r="H72" s="146"/>
      <c r="I72" s="146"/>
      <c r="J72" s="147"/>
      <c r="K72" s="148"/>
      <c r="L72" s="145"/>
      <c r="M72" s="149"/>
      <c r="N72" s="144"/>
      <c r="O72" s="144"/>
      <c r="P72" s="144"/>
      <c r="Q72" s="144"/>
    </row>
    <row r="73" spans="1:17" s="126" customFormat="1">
      <c r="A73" s="30"/>
      <c r="B73" s="457" t="s">
        <v>960</v>
      </c>
      <c r="C73" s="457"/>
      <c r="D73" s="466" t="s">
        <v>961</v>
      </c>
      <c r="E73" s="458"/>
      <c r="F73" s="458"/>
      <c r="G73" s="458"/>
      <c r="H73" s="16" t="s">
        <v>168</v>
      </c>
      <c r="I73" s="455" t="s">
        <v>169</v>
      </c>
      <c r="J73" s="455"/>
      <c r="K73" s="455"/>
      <c r="L73" s="17" t="str">
        <f>IF(G73="","",IF(COUNTIF($G$3:$G$602,G73)&gt;1,"2重登録","OK"))</f>
        <v/>
      </c>
      <c r="M73" s="16"/>
      <c r="N73" s="16"/>
      <c r="O73" s="16"/>
      <c r="P73" s="16"/>
      <c r="Q73" s="16"/>
    </row>
    <row r="74" spans="1:17" s="126" customFormat="1">
      <c r="A74" s="30"/>
      <c r="B74" s="457"/>
      <c r="C74" s="457"/>
      <c r="D74" s="458"/>
      <c r="E74" s="458"/>
      <c r="F74" s="458"/>
      <c r="G74" s="458"/>
      <c r="H74" s="18">
        <f>COUNTIF(M77:M113,"東近江市")</f>
        <v>12</v>
      </c>
      <c r="I74" s="456">
        <f>(H74/RIGHT(F113,2))</f>
        <v>0.32432432432432434</v>
      </c>
      <c r="J74" s="456"/>
      <c r="K74" s="456"/>
      <c r="L74" s="17" t="str">
        <f>IF(G74="","",IF(COUNTIF($G$3:$G$602,G74)&gt;1,"2重登録","OK"))</f>
        <v/>
      </c>
      <c r="M74" s="16"/>
      <c r="N74" s="16"/>
      <c r="O74" s="16"/>
      <c r="P74" s="16"/>
      <c r="Q74" s="16"/>
    </row>
    <row r="75" spans="1:17" s="126" customFormat="1">
      <c r="A75" s="30"/>
      <c r="B75" s="19" t="s">
        <v>303</v>
      </c>
      <c r="C75" s="19"/>
      <c r="D75" s="102" t="s">
        <v>171</v>
      </c>
      <c r="E75" s="16" t="s">
        <v>962</v>
      </c>
      <c r="F75" s="17">
        <f>A75</f>
        <v>0</v>
      </c>
      <c r="G75" s="16"/>
      <c r="H75" s="16"/>
      <c r="I75" s="16"/>
      <c r="J75" s="20"/>
      <c r="K75" s="21"/>
      <c r="L75" s="17"/>
      <c r="M75" s="16"/>
      <c r="N75" s="16"/>
      <c r="O75" s="16"/>
      <c r="P75" s="16"/>
      <c r="Q75" s="16"/>
    </row>
    <row r="76" spans="1:17" s="126" customFormat="1">
      <c r="A76" s="30"/>
      <c r="B76" s="459" t="s">
        <v>963</v>
      </c>
      <c r="C76" s="459"/>
      <c r="D76" s="16" t="s">
        <v>173</v>
      </c>
      <c r="E76" s="16" t="s">
        <v>964</v>
      </c>
      <c r="F76" s="17">
        <f>A76</f>
        <v>0</v>
      </c>
      <c r="G76" s="16"/>
      <c r="H76" s="16"/>
      <c r="I76" s="16"/>
      <c r="J76" s="20"/>
      <c r="K76" s="21" t="str">
        <f>IF(J76="","",(2012-J76))</f>
        <v/>
      </c>
      <c r="L76" s="17"/>
      <c r="M76" s="16"/>
      <c r="N76" s="16"/>
      <c r="O76" s="16"/>
      <c r="P76" s="16"/>
      <c r="Q76" s="16"/>
    </row>
    <row r="77" spans="1:17" s="126" customFormat="1">
      <c r="A77" s="30" t="s">
        <v>304</v>
      </c>
      <c r="B77" s="32" t="s">
        <v>305</v>
      </c>
      <c r="C77" s="32" t="s">
        <v>306</v>
      </c>
      <c r="D77" s="19" t="s">
        <v>23</v>
      </c>
      <c r="E77" s="16"/>
      <c r="F77" s="131" t="str">
        <f>A77</f>
        <v>き０１</v>
      </c>
      <c r="G77" s="16" t="str">
        <f>B77&amp;C77</f>
        <v>赤木拓</v>
      </c>
      <c r="H77" s="19" t="s">
        <v>22</v>
      </c>
      <c r="I77" s="19" t="s">
        <v>0</v>
      </c>
      <c r="J77" s="23">
        <v>1980</v>
      </c>
      <c r="K77" s="150">
        <f>IF(J77="","",(2022-J77))</f>
        <v>42</v>
      </c>
      <c r="L77" s="131" t="str">
        <f>IF(G77="","",IF(COUNTIF($G$1:$G$46,G77)&gt;1,"2重登録","OK"))</f>
        <v>OK</v>
      </c>
      <c r="M77" s="33" t="s">
        <v>307</v>
      </c>
      <c r="N77" s="16"/>
      <c r="O77" s="16"/>
      <c r="P77" s="16"/>
      <c r="Q77" s="16"/>
    </row>
    <row r="78" spans="1:17" s="126" customFormat="1">
      <c r="A78" s="30" t="s">
        <v>965</v>
      </c>
      <c r="B78" s="105" t="s">
        <v>310</v>
      </c>
      <c r="C78" s="105" t="s">
        <v>311</v>
      </c>
      <c r="D78" s="19" t="s">
        <v>23</v>
      </c>
      <c r="E78" s="16"/>
      <c r="F78" s="131" t="str">
        <f t="shared" ref="F78:F115" si="15">A78</f>
        <v>き０２</v>
      </c>
      <c r="G78" s="16" t="str">
        <f>B78&amp;C78</f>
        <v>井澤　匡志</v>
      </c>
      <c r="H78" s="19" t="s">
        <v>22</v>
      </c>
      <c r="I78" s="19" t="s">
        <v>0</v>
      </c>
      <c r="J78" s="23">
        <v>1967</v>
      </c>
      <c r="K78" s="150">
        <f t="shared" ref="K78:K115" si="16">IF(J78="","",(2022-J78))</f>
        <v>55</v>
      </c>
      <c r="L78" s="131" t="s">
        <v>855</v>
      </c>
      <c r="M78" s="33" t="s">
        <v>312</v>
      </c>
      <c r="N78" s="16"/>
      <c r="O78" s="16"/>
      <c r="P78" s="16"/>
      <c r="Q78" s="16"/>
    </row>
    <row r="79" spans="1:17" s="126" customFormat="1">
      <c r="A79" s="30" t="s">
        <v>309</v>
      </c>
      <c r="B79" s="32" t="s">
        <v>314</v>
      </c>
      <c r="C79" s="105" t="s">
        <v>315</v>
      </c>
      <c r="D79" s="19" t="s">
        <v>23</v>
      </c>
      <c r="E79" s="16"/>
      <c r="F79" s="131" t="str">
        <f t="shared" si="15"/>
        <v>き０３</v>
      </c>
      <c r="G79" s="16" t="s">
        <v>316</v>
      </c>
      <c r="H79" s="19" t="s">
        <v>22</v>
      </c>
      <c r="I79" s="19" t="s">
        <v>0</v>
      </c>
      <c r="J79" s="23">
        <v>1993</v>
      </c>
      <c r="K79" s="150">
        <f t="shared" si="16"/>
        <v>29</v>
      </c>
      <c r="L79" s="131" t="s">
        <v>855</v>
      </c>
      <c r="M79" s="33" t="s">
        <v>307</v>
      </c>
      <c r="N79" s="16"/>
      <c r="O79" s="16"/>
      <c r="P79" s="16"/>
      <c r="Q79" s="16"/>
    </row>
    <row r="80" spans="1:17" s="126" customFormat="1">
      <c r="A80" s="30" t="s">
        <v>313</v>
      </c>
      <c r="B80" s="35" t="s">
        <v>314</v>
      </c>
      <c r="C80" s="35" t="s">
        <v>371</v>
      </c>
      <c r="D80" s="19" t="s">
        <v>326</v>
      </c>
      <c r="E80" s="129"/>
      <c r="F80" s="131" t="str">
        <f>A80</f>
        <v>き０４</v>
      </c>
      <c r="G80" s="26" t="str">
        <f>B80&amp;C80</f>
        <v>石田愛捺花</v>
      </c>
      <c r="H80" s="19" t="s">
        <v>22</v>
      </c>
      <c r="I80" s="19" t="s">
        <v>69</v>
      </c>
      <c r="J80" s="23">
        <v>1998</v>
      </c>
      <c r="K80" s="150">
        <f>IF(J80="","",(2022-J80))</f>
        <v>24</v>
      </c>
      <c r="L80" s="131" t="str">
        <f t="shared" ref="L80:L115" si="17">IF(G80="","",IF(COUNTIF($G$1:$G$46,G80)&gt;1,"2重登録","OK"))</f>
        <v>OK</v>
      </c>
      <c r="M80" s="33" t="s">
        <v>307</v>
      </c>
      <c r="N80"/>
      <c r="O80"/>
      <c r="P80"/>
      <c r="Q80"/>
    </row>
    <row r="81" spans="1:17" s="126" customFormat="1">
      <c r="A81" s="30" t="s">
        <v>318</v>
      </c>
      <c r="B81" s="105" t="s">
        <v>319</v>
      </c>
      <c r="C81" s="105" t="s">
        <v>320</v>
      </c>
      <c r="D81" s="19" t="s">
        <v>23</v>
      </c>
      <c r="E81" s="16"/>
      <c r="F81" s="131" t="str">
        <f t="shared" si="15"/>
        <v>き０５</v>
      </c>
      <c r="G81" s="16" t="str">
        <f t="shared" ref="G81:G115" si="18">B81&amp;C81</f>
        <v>一色翼</v>
      </c>
      <c r="H81" s="19" t="s">
        <v>22</v>
      </c>
      <c r="I81" s="19" t="s">
        <v>0</v>
      </c>
      <c r="J81" s="23">
        <v>1984</v>
      </c>
      <c r="K81" s="150">
        <f t="shared" si="16"/>
        <v>38</v>
      </c>
      <c r="L81" s="131" t="str">
        <f t="shared" si="17"/>
        <v>OK</v>
      </c>
      <c r="M81" s="33" t="s">
        <v>317</v>
      </c>
      <c r="N81" s="16"/>
      <c r="O81" s="16"/>
      <c r="P81" s="16"/>
      <c r="Q81" s="16"/>
    </row>
    <row r="82" spans="1:17" s="37" customFormat="1">
      <c r="A82" s="30" t="s">
        <v>321</v>
      </c>
      <c r="B82" s="103" t="s">
        <v>966</v>
      </c>
      <c r="C82" s="103" t="s">
        <v>967</v>
      </c>
      <c r="D82" s="19" t="s">
        <v>23</v>
      </c>
      <c r="E82"/>
      <c r="F82" s="131" t="str">
        <f>A82</f>
        <v>き０６</v>
      </c>
      <c r="G82" s="16" t="str">
        <f>B82&amp;C82</f>
        <v>岩本祥平</v>
      </c>
      <c r="H82" s="19" t="s">
        <v>22</v>
      </c>
      <c r="I82" s="19" t="s">
        <v>0</v>
      </c>
      <c r="J82" s="23">
        <v>1983</v>
      </c>
      <c r="K82" s="150">
        <f>IF(J82="","",(2022-J82))</f>
        <v>39</v>
      </c>
      <c r="L82" s="131" t="str">
        <f t="shared" si="17"/>
        <v>OK</v>
      </c>
      <c r="M82" s="16" t="s">
        <v>253</v>
      </c>
      <c r="N82"/>
      <c r="O82"/>
      <c r="P82"/>
      <c r="Q82"/>
    </row>
    <row r="83" spans="1:17" s="126" customFormat="1">
      <c r="A83" s="30" t="s">
        <v>322</v>
      </c>
      <c r="B83" s="105" t="s">
        <v>43</v>
      </c>
      <c r="C83" s="105" t="s">
        <v>44</v>
      </c>
      <c r="D83" s="19" t="s">
        <v>23</v>
      </c>
      <c r="E83" s="16"/>
      <c r="F83" s="131" t="str">
        <f t="shared" si="15"/>
        <v>き０７</v>
      </c>
      <c r="G83" s="16" t="str">
        <f t="shared" si="18"/>
        <v>牛尾紳之介</v>
      </c>
      <c r="H83" s="19" t="s">
        <v>22</v>
      </c>
      <c r="I83" s="19" t="s">
        <v>0</v>
      </c>
      <c r="J83" s="23">
        <v>1984</v>
      </c>
      <c r="K83" s="150">
        <f t="shared" si="16"/>
        <v>38</v>
      </c>
      <c r="L83" s="131" t="str">
        <f t="shared" si="17"/>
        <v>OK</v>
      </c>
      <c r="M83" s="33" t="s">
        <v>216</v>
      </c>
      <c r="N83"/>
      <c r="O83"/>
      <c r="P83"/>
      <c r="Q83"/>
    </row>
    <row r="84" spans="1:17" s="126" customFormat="1">
      <c r="A84" s="30" t="s">
        <v>323</v>
      </c>
      <c r="B84" s="103" t="s">
        <v>968</v>
      </c>
      <c r="C84" s="103" t="s">
        <v>969</v>
      </c>
      <c r="D84" s="19" t="s">
        <v>23</v>
      </c>
      <c r="E84"/>
      <c r="F84" s="131" t="str">
        <f>A84</f>
        <v>き０８</v>
      </c>
      <c r="G84" s="16" t="str">
        <f>B84&amp;C84</f>
        <v>大嶋克文</v>
      </c>
      <c r="H84" s="19" t="s">
        <v>22</v>
      </c>
      <c r="I84" s="19" t="s">
        <v>0</v>
      </c>
      <c r="J84" s="23">
        <v>1959</v>
      </c>
      <c r="K84" s="150">
        <f>IF(J84="","",(2022-J84))</f>
        <v>63</v>
      </c>
      <c r="L84" s="131" t="str">
        <f t="shared" si="17"/>
        <v>OK</v>
      </c>
      <c r="M84" s="16" t="s">
        <v>253</v>
      </c>
      <c r="N84"/>
      <c r="O84"/>
      <c r="P84"/>
      <c r="Q84"/>
    </row>
    <row r="85" spans="1:17" s="126" customFormat="1">
      <c r="A85" s="30" t="s">
        <v>324</v>
      </c>
      <c r="B85" s="32" t="s">
        <v>27</v>
      </c>
      <c r="C85" s="32" t="s">
        <v>28</v>
      </c>
      <c r="D85" s="19" t="s">
        <v>23</v>
      </c>
      <c r="E85" s="16"/>
      <c r="F85" s="131" t="str">
        <f t="shared" si="15"/>
        <v>き０９</v>
      </c>
      <c r="G85" s="16" t="str">
        <f t="shared" si="18"/>
        <v>太田圭亮</v>
      </c>
      <c r="H85" s="19" t="s">
        <v>22</v>
      </c>
      <c r="I85" s="19" t="s">
        <v>0</v>
      </c>
      <c r="J85" s="23">
        <v>1981</v>
      </c>
      <c r="K85" s="150">
        <f t="shared" si="16"/>
        <v>41</v>
      </c>
      <c r="L85" s="131" t="str">
        <f t="shared" si="17"/>
        <v>OK</v>
      </c>
      <c r="M85" s="33" t="s">
        <v>307</v>
      </c>
      <c r="N85"/>
      <c r="O85"/>
      <c r="P85"/>
      <c r="Q85"/>
    </row>
    <row r="86" spans="1:17" s="126" customFormat="1">
      <c r="A86" s="30" t="s">
        <v>325</v>
      </c>
      <c r="B86" s="16" t="s">
        <v>387</v>
      </c>
      <c r="C86" s="16" t="s">
        <v>388</v>
      </c>
      <c r="D86" s="19" t="s">
        <v>23</v>
      </c>
      <c r="E86" s="16"/>
      <c r="F86" s="16" t="str">
        <f>A86</f>
        <v>き１０</v>
      </c>
      <c r="G86" s="16" t="str">
        <f>B86&amp;C86</f>
        <v>大峯啓志</v>
      </c>
      <c r="H86" s="19" t="s">
        <v>22</v>
      </c>
      <c r="I86" s="19" t="s">
        <v>0</v>
      </c>
      <c r="J86" s="23">
        <v>1985</v>
      </c>
      <c r="K86" s="150">
        <f>IF(J86="","",(2022-J86))</f>
        <v>37</v>
      </c>
      <c r="L86" s="131" t="str">
        <f t="shared" si="17"/>
        <v>OK</v>
      </c>
      <c r="M86" s="16" t="s">
        <v>179</v>
      </c>
      <c r="N86"/>
      <c r="O86"/>
      <c r="P86"/>
      <c r="Q86"/>
    </row>
    <row r="87" spans="1:17" s="126" customFormat="1">
      <c r="A87" s="30" t="s">
        <v>327</v>
      </c>
      <c r="B87" s="105" t="s">
        <v>1</v>
      </c>
      <c r="C87" s="105" t="s">
        <v>970</v>
      </c>
      <c r="D87" s="19" t="s">
        <v>23</v>
      </c>
      <c r="E87" s="16"/>
      <c r="F87" s="131" t="str">
        <f t="shared" si="15"/>
        <v>き１１</v>
      </c>
      <c r="G87" s="16" t="str">
        <f t="shared" si="18"/>
        <v>岡本彰</v>
      </c>
      <c r="H87" s="19" t="s">
        <v>22</v>
      </c>
      <c r="I87" s="19" t="s">
        <v>0</v>
      </c>
      <c r="J87" s="23">
        <v>1986</v>
      </c>
      <c r="K87" s="150">
        <f t="shared" si="16"/>
        <v>36</v>
      </c>
      <c r="L87" s="131" t="str">
        <f t="shared" si="17"/>
        <v>OK</v>
      </c>
      <c r="M87" s="33" t="s">
        <v>307</v>
      </c>
      <c r="N87"/>
      <c r="O87"/>
      <c r="P87"/>
      <c r="Q87"/>
    </row>
    <row r="88" spans="1:17" s="129" customFormat="1">
      <c r="A88" s="30" t="s">
        <v>328</v>
      </c>
      <c r="B88" s="103" t="s">
        <v>384</v>
      </c>
      <c r="C88" s="103" t="s">
        <v>848</v>
      </c>
      <c r="D88" s="19" t="s">
        <v>23</v>
      </c>
      <c r="E88"/>
      <c r="F88" s="131" t="str">
        <f>A88</f>
        <v>き１２</v>
      </c>
      <c r="G88" s="16" t="str">
        <f>B88&amp;C88</f>
        <v>奥田司</v>
      </c>
      <c r="H88" s="19" t="s">
        <v>22</v>
      </c>
      <c r="I88" s="19" t="s">
        <v>0</v>
      </c>
      <c r="J88" s="23">
        <v>1997</v>
      </c>
      <c r="K88" s="150">
        <f>IF(J88="","",(2022-J88))</f>
        <v>25</v>
      </c>
      <c r="L88" s="131" t="str">
        <f t="shared" si="17"/>
        <v>OK</v>
      </c>
      <c r="M88" s="16" t="s">
        <v>944</v>
      </c>
      <c r="N88"/>
      <c r="O88"/>
      <c r="P88"/>
      <c r="Q88"/>
    </row>
    <row r="89" spans="1:17" s="129" customFormat="1">
      <c r="A89" s="30" t="s">
        <v>331</v>
      </c>
      <c r="B89" s="29" t="s">
        <v>329</v>
      </c>
      <c r="C89" s="29" t="s">
        <v>330</v>
      </c>
      <c r="D89" s="16" t="s">
        <v>326</v>
      </c>
      <c r="E89" s="16"/>
      <c r="F89" s="131" t="str">
        <f t="shared" si="15"/>
        <v>き１３</v>
      </c>
      <c r="G89" s="16" t="str">
        <f t="shared" si="18"/>
        <v>片渕友結</v>
      </c>
      <c r="H89" s="19" t="s">
        <v>22</v>
      </c>
      <c r="I89" s="105" t="s">
        <v>69</v>
      </c>
      <c r="J89" s="23">
        <v>2000</v>
      </c>
      <c r="K89" s="150">
        <f t="shared" si="16"/>
        <v>22</v>
      </c>
      <c r="L89" s="131" t="str">
        <f t="shared" si="17"/>
        <v>OK</v>
      </c>
      <c r="M89" s="16" t="s">
        <v>294</v>
      </c>
      <c r="N89"/>
      <c r="O89"/>
      <c r="P89"/>
      <c r="Q89"/>
    </row>
    <row r="90" spans="1:17" s="129" customFormat="1">
      <c r="A90" s="30" t="s">
        <v>333</v>
      </c>
      <c r="B90" s="32" t="s">
        <v>857</v>
      </c>
      <c r="C90" s="103" t="s">
        <v>858</v>
      </c>
      <c r="D90" s="19" t="s">
        <v>23</v>
      </c>
      <c r="E90"/>
      <c r="F90" s="131" t="str">
        <f>A90</f>
        <v>き１４</v>
      </c>
      <c r="G90" s="16" t="str">
        <f>B90&amp;C90</f>
        <v>栗山飛鳥</v>
      </c>
      <c r="H90" s="19" t="s">
        <v>22</v>
      </c>
      <c r="I90" s="19" t="s">
        <v>0</v>
      </c>
      <c r="J90" s="23">
        <v>1997</v>
      </c>
      <c r="K90" s="150">
        <f>IF(J90="","",(2022-J90))</f>
        <v>25</v>
      </c>
      <c r="L90" s="131" t="str">
        <f t="shared" si="17"/>
        <v>OK</v>
      </c>
      <c r="M90" s="16" t="s">
        <v>317</v>
      </c>
      <c r="N90"/>
      <c r="O90"/>
      <c r="P90"/>
      <c r="Q90"/>
    </row>
    <row r="91" spans="1:17" s="126" customFormat="1">
      <c r="A91" s="30" t="s">
        <v>334</v>
      </c>
      <c r="B91" s="32" t="s">
        <v>34</v>
      </c>
      <c r="C91" s="105" t="s">
        <v>35</v>
      </c>
      <c r="D91" s="19" t="s">
        <v>23</v>
      </c>
      <c r="E91" s="16"/>
      <c r="F91" s="131" t="str">
        <f t="shared" si="15"/>
        <v>き１５</v>
      </c>
      <c r="G91" s="16" t="str">
        <f t="shared" si="18"/>
        <v>坂元智成</v>
      </c>
      <c r="H91" s="19" t="s">
        <v>22</v>
      </c>
      <c r="I91" s="19" t="s">
        <v>0</v>
      </c>
      <c r="J91" s="23">
        <v>1975</v>
      </c>
      <c r="K91" s="150">
        <f t="shared" si="16"/>
        <v>47</v>
      </c>
      <c r="L91" s="131" t="str">
        <f t="shared" si="17"/>
        <v>OK</v>
      </c>
      <c r="M91" s="33" t="s">
        <v>216</v>
      </c>
      <c r="N91"/>
      <c r="O91"/>
      <c r="P91"/>
      <c r="Q91"/>
    </row>
    <row r="92" spans="1:17" s="129" customFormat="1">
      <c r="A92" s="30" t="s">
        <v>337</v>
      </c>
      <c r="B92" s="16" t="s">
        <v>335</v>
      </c>
      <c r="C92" s="16" t="s">
        <v>336</v>
      </c>
      <c r="D92" s="19" t="s">
        <v>23</v>
      </c>
      <c r="E92" s="16"/>
      <c r="F92" s="131" t="str">
        <f t="shared" si="15"/>
        <v>き１６</v>
      </c>
      <c r="G92" s="16" t="str">
        <f t="shared" si="18"/>
        <v>櫻井貴哉</v>
      </c>
      <c r="H92" s="19" t="s">
        <v>22</v>
      </c>
      <c r="I92" s="19" t="s">
        <v>0</v>
      </c>
      <c r="J92" s="23">
        <v>1994</v>
      </c>
      <c r="K92" s="150">
        <f t="shared" si="16"/>
        <v>28</v>
      </c>
      <c r="L92" s="131" t="str">
        <f t="shared" si="17"/>
        <v>OK</v>
      </c>
      <c r="M92" s="33" t="s">
        <v>216</v>
      </c>
      <c r="N92"/>
      <c r="O92"/>
      <c r="P92"/>
      <c r="Q92"/>
    </row>
    <row r="93" spans="1:17" s="129" customFormat="1">
      <c r="A93" s="30" t="s">
        <v>340</v>
      </c>
      <c r="B93" s="103" t="s">
        <v>859</v>
      </c>
      <c r="C93" s="103" t="s">
        <v>860</v>
      </c>
      <c r="D93" s="19" t="s">
        <v>23</v>
      </c>
      <c r="E93"/>
      <c r="F93" s="131" t="str">
        <f>A93</f>
        <v>き１７</v>
      </c>
      <c r="G93" s="16" t="str">
        <f>B93&amp;C93</f>
        <v>佐治武</v>
      </c>
      <c r="H93" s="19" t="s">
        <v>22</v>
      </c>
      <c r="I93" s="19" t="s">
        <v>0</v>
      </c>
      <c r="J93" s="23">
        <v>1964</v>
      </c>
      <c r="K93" s="150">
        <f>IF(J93="","",(2022-J93))</f>
        <v>58</v>
      </c>
      <c r="L93" s="131" t="str">
        <f t="shared" si="17"/>
        <v>OK</v>
      </c>
      <c r="M93" s="16" t="s">
        <v>861</v>
      </c>
      <c r="N93"/>
      <c r="O93"/>
      <c r="P93"/>
      <c r="Q93"/>
    </row>
    <row r="94" spans="1:17" s="129" customFormat="1">
      <c r="A94" s="30" t="s">
        <v>344</v>
      </c>
      <c r="B94" s="19" t="s">
        <v>338</v>
      </c>
      <c r="C94" s="19" t="s">
        <v>339</v>
      </c>
      <c r="D94" s="19" t="s">
        <v>326</v>
      </c>
      <c r="E94" s="16"/>
      <c r="F94" s="131" t="str">
        <f t="shared" si="15"/>
        <v>き１８</v>
      </c>
      <c r="G94" s="16" t="str">
        <f t="shared" si="18"/>
        <v>澤田啓一</v>
      </c>
      <c r="H94" s="19" t="s">
        <v>22</v>
      </c>
      <c r="I94" s="19" t="s">
        <v>0</v>
      </c>
      <c r="J94" s="23">
        <v>1970</v>
      </c>
      <c r="K94" s="150">
        <f t="shared" si="16"/>
        <v>52</v>
      </c>
      <c r="L94" s="131" t="str">
        <f t="shared" si="17"/>
        <v>OK</v>
      </c>
      <c r="M94" s="16" t="s">
        <v>312</v>
      </c>
      <c r="N94"/>
      <c r="O94"/>
      <c r="P94"/>
      <c r="Q94"/>
    </row>
    <row r="95" spans="1:17" s="129" customFormat="1">
      <c r="A95" s="30" t="s">
        <v>345</v>
      </c>
      <c r="B95" s="19" t="s">
        <v>341</v>
      </c>
      <c r="C95" s="19" t="s">
        <v>342</v>
      </c>
      <c r="D95" s="16" t="s">
        <v>326</v>
      </c>
      <c r="E95" s="16"/>
      <c r="F95" s="131" t="str">
        <f t="shared" si="15"/>
        <v>き１９</v>
      </c>
      <c r="G95" s="16" t="str">
        <f>B95&amp;C95</f>
        <v>篠原弘法</v>
      </c>
      <c r="H95" s="19" t="s">
        <v>22</v>
      </c>
      <c r="I95" s="105" t="s">
        <v>66</v>
      </c>
      <c r="J95" s="23">
        <v>1992</v>
      </c>
      <c r="K95" s="150">
        <f t="shared" si="16"/>
        <v>30</v>
      </c>
      <c r="L95" s="131" t="str">
        <f t="shared" si="17"/>
        <v>OK</v>
      </c>
      <c r="M95" s="16" t="s">
        <v>343</v>
      </c>
      <c r="N95"/>
      <c r="O95"/>
      <c r="P95"/>
      <c r="Q95"/>
    </row>
    <row r="96" spans="1:17" s="126" customFormat="1">
      <c r="A96" s="30" t="s">
        <v>348</v>
      </c>
      <c r="B96" s="16" t="s">
        <v>346</v>
      </c>
      <c r="C96" s="16" t="s">
        <v>347</v>
      </c>
      <c r="D96" s="19" t="s">
        <v>326</v>
      </c>
      <c r="E96" s="129"/>
      <c r="F96" s="131" t="str">
        <f t="shared" si="15"/>
        <v>き２０</v>
      </c>
      <c r="G96" s="16" t="str">
        <f t="shared" si="18"/>
        <v>清水陽介</v>
      </c>
      <c r="H96" s="19" t="s">
        <v>22</v>
      </c>
      <c r="I96" s="19" t="s">
        <v>0</v>
      </c>
      <c r="J96" s="23">
        <v>1991</v>
      </c>
      <c r="K96" s="150">
        <f t="shared" si="16"/>
        <v>31</v>
      </c>
      <c r="L96" s="131" t="str">
        <f t="shared" si="17"/>
        <v>OK</v>
      </c>
      <c r="M96" s="33" t="s">
        <v>343</v>
      </c>
      <c r="N96"/>
      <c r="O96"/>
      <c r="P96"/>
      <c r="Q96"/>
    </row>
    <row r="97" spans="1:17" s="126" customFormat="1">
      <c r="A97" s="30" t="s">
        <v>349</v>
      </c>
      <c r="B97" s="27" t="s">
        <v>40</v>
      </c>
      <c r="C97" s="27" t="s">
        <v>41</v>
      </c>
      <c r="D97" s="19" t="s">
        <v>326</v>
      </c>
      <c r="E97" s="16"/>
      <c r="F97" s="131" t="str">
        <f t="shared" si="15"/>
        <v>き２１</v>
      </c>
      <c r="G97" s="16" t="str">
        <f t="shared" si="18"/>
        <v>曽我卓矢</v>
      </c>
      <c r="H97" s="19" t="s">
        <v>22</v>
      </c>
      <c r="I97" s="19" t="s">
        <v>0</v>
      </c>
      <c r="J97" s="23">
        <v>1986</v>
      </c>
      <c r="K97" s="150">
        <f t="shared" si="16"/>
        <v>36</v>
      </c>
      <c r="L97" s="131" t="str">
        <f t="shared" si="17"/>
        <v>OK</v>
      </c>
      <c r="M97" s="33" t="s">
        <v>307</v>
      </c>
      <c r="N97"/>
      <c r="O97"/>
      <c r="P97"/>
      <c r="Q97"/>
    </row>
    <row r="98" spans="1:17" s="129" customFormat="1">
      <c r="A98" s="30" t="s">
        <v>350</v>
      </c>
      <c r="B98" s="27" t="s">
        <v>971</v>
      </c>
      <c r="C98" s="27" t="s">
        <v>874</v>
      </c>
      <c r="D98" s="19" t="s">
        <v>326</v>
      </c>
      <c r="E98" s="16"/>
      <c r="F98" s="131" t="str">
        <f t="shared" si="15"/>
        <v>き２２</v>
      </c>
      <c r="G98" s="16" t="str">
        <f t="shared" si="18"/>
        <v>滝本照夫</v>
      </c>
      <c r="H98" s="19" t="s">
        <v>22</v>
      </c>
      <c r="I98" s="19" t="s">
        <v>0</v>
      </c>
      <c r="J98" s="23">
        <v>1959</v>
      </c>
      <c r="K98" s="150">
        <f t="shared" si="16"/>
        <v>63</v>
      </c>
      <c r="L98" s="131" t="str">
        <f t="shared" si="17"/>
        <v>OK</v>
      </c>
      <c r="M98" s="16" t="s">
        <v>317</v>
      </c>
      <c r="N98"/>
      <c r="O98"/>
      <c r="P98"/>
      <c r="Q98"/>
    </row>
    <row r="99" spans="1:17" s="37" customFormat="1">
      <c r="A99" s="30" t="s">
        <v>353</v>
      </c>
      <c r="B99" s="16" t="s">
        <v>351</v>
      </c>
      <c r="C99" s="16" t="s">
        <v>352</v>
      </c>
      <c r="D99" s="19" t="s">
        <v>326</v>
      </c>
      <c r="E99" s="129"/>
      <c r="F99" s="131" t="str">
        <f t="shared" si="15"/>
        <v>き２３</v>
      </c>
      <c r="G99" s="16" t="str">
        <f t="shared" si="18"/>
        <v>中元寺功貴</v>
      </c>
      <c r="H99" s="19" t="s">
        <v>22</v>
      </c>
      <c r="I99" s="19" t="s">
        <v>0</v>
      </c>
      <c r="J99" s="23">
        <v>1992</v>
      </c>
      <c r="K99" s="150">
        <f t="shared" si="16"/>
        <v>30</v>
      </c>
      <c r="L99" s="131" t="str">
        <f t="shared" si="17"/>
        <v>OK</v>
      </c>
      <c r="M99" s="16" t="s">
        <v>253</v>
      </c>
      <c r="N99"/>
      <c r="O99"/>
      <c r="P99"/>
      <c r="Q99"/>
    </row>
    <row r="100" spans="1:17" s="129" customFormat="1">
      <c r="A100" s="30" t="s">
        <v>355</v>
      </c>
      <c r="B100" s="103" t="s">
        <v>972</v>
      </c>
      <c r="C100" s="103" t="s">
        <v>973</v>
      </c>
      <c r="D100" s="19" t="s">
        <v>23</v>
      </c>
      <c r="E100"/>
      <c r="F100" s="131" t="str">
        <f>A100</f>
        <v>き２４</v>
      </c>
      <c r="G100" s="16" t="str">
        <f>B100&amp;C100</f>
        <v>直川悟</v>
      </c>
      <c r="H100" s="19" t="s">
        <v>22</v>
      </c>
      <c r="I100" s="19" t="s">
        <v>0</v>
      </c>
      <c r="J100" s="23">
        <v>1982</v>
      </c>
      <c r="K100" s="150">
        <f>IF(J100="","",(2022-J100))</f>
        <v>40</v>
      </c>
      <c r="L100" s="131" t="str">
        <f t="shared" si="17"/>
        <v>OK</v>
      </c>
      <c r="M100" s="16" t="s">
        <v>253</v>
      </c>
      <c r="N100"/>
      <c r="O100"/>
      <c r="P100"/>
      <c r="Q100"/>
    </row>
    <row r="101" spans="1:17" s="129" customFormat="1">
      <c r="A101" s="30" t="s">
        <v>356</v>
      </c>
      <c r="B101" s="32" t="s">
        <v>382</v>
      </c>
      <c r="C101" s="32" t="s">
        <v>383</v>
      </c>
      <c r="D101" s="19" t="s">
        <v>23</v>
      </c>
      <c r="E101" s="16"/>
      <c r="F101" s="131" t="str">
        <f>A101</f>
        <v>き２５</v>
      </c>
      <c r="G101" s="16" t="str">
        <f>B101&amp;C101</f>
        <v>中尾慶太</v>
      </c>
      <c r="H101" s="19" t="s">
        <v>22</v>
      </c>
      <c r="I101" s="19" t="s">
        <v>0</v>
      </c>
      <c r="J101" s="23">
        <v>1993</v>
      </c>
      <c r="K101" s="150">
        <f>IF(J101="","",(2022-J101))</f>
        <v>29</v>
      </c>
      <c r="L101" s="131" t="str">
        <f t="shared" si="17"/>
        <v>OK</v>
      </c>
      <c r="M101" s="16" t="s">
        <v>317</v>
      </c>
      <c r="N101"/>
      <c r="O101"/>
      <c r="P101"/>
      <c r="Q101"/>
    </row>
    <row r="102" spans="1:17" s="129" customFormat="1">
      <c r="A102" s="30" t="s">
        <v>359</v>
      </c>
      <c r="B102" s="32" t="s">
        <v>31</v>
      </c>
      <c r="C102" s="32" t="s">
        <v>32</v>
      </c>
      <c r="D102" s="19" t="s">
        <v>23</v>
      </c>
      <c r="E102" s="16"/>
      <c r="F102" s="131" t="str">
        <f t="shared" si="15"/>
        <v>き２６</v>
      </c>
      <c r="G102" s="16" t="str">
        <f t="shared" si="18"/>
        <v>馬場英年</v>
      </c>
      <c r="H102" s="19" t="s">
        <v>22</v>
      </c>
      <c r="I102" s="19" t="s">
        <v>0</v>
      </c>
      <c r="J102" s="23">
        <v>1980</v>
      </c>
      <c r="K102" s="150">
        <f t="shared" si="16"/>
        <v>42</v>
      </c>
      <c r="L102" s="131" t="str">
        <f t="shared" si="17"/>
        <v>OK</v>
      </c>
      <c r="M102" s="33" t="s">
        <v>216</v>
      </c>
      <c r="N102"/>
      <c r="O102"/>
      <c r="P102"/>
      <c r="Q102"/>
    </row>
    <row r="103" spans="1:17" s="129" customFormat="1">
      <c r="A103" s="30" t="s">
        <v>360</v>
      </c>
      <c r="B103" s="16" t="s">
        <v>385</v>
      </c>
      <c r="C103" s="16" t="s">
        <v>386</v>
      </c>
      <c r="D103" s="19" t="s">
        <v>23</v>
      </c>
      <c r="E103" s="16"/>
      <c r="F103" s="16" t="str">
        <f>A103</f>
        <v>き２７</v>
      </c>
      <c r="G103" s="16" t="str">
        <f>B103&amp;C103</f>
        <v>濵口里穂</v>
      </c>
      <c r="H103" s="19" t="s">
        <v>22</v>
      </c>
      <c r="I103" s="19" t="s">
        <v>118</v>
      </c>
      <c r="J103" s="23">
        <v>1993</v>
      </c>
      <c r="K103" s="150">
        <f>IF(J103="","",(2022-J103))</f>
        <v>29</v>
      </c>
      <c r="L103" s="131" t="str">
        <f t="shared" si="17"/>
        <v>OK</v>
      </c>
      <c r="M103" s="16" t="s">
        <v>354</v>
      </c>
      <c r="N103"/>
      <c r="O103"/>
      <c r="P103"/>
      <c r="Q103"/>
    </row>
    <row r="104" spans="1:17" s="129" customFormat="1">
      <c r="A104" s="30" t="s">
        <v>362</v>
      </c>
      <c r="B104" s="19" t="s">
        <v>357</v>
      </c>
      <c r="C104" s="19" t="s">
        <v>358</v>
      </c>
      <c r="D104" s="16" t="s">
        <v>326</v>
      </c>
      <c r="E104" s="16"/>
      <c r="F104" s="131" t="str">
        <f t="shared" si="15"/>
        <v>き２８</v>
      </c>
      <c r="G104" s="16" t="str">
        <f>B104&amp;C104</f>
        <v>一瀬翔太</v>
      </c>
      <c r="H104" s="19" t="s">
        <v>22</v>
      </c>
      <c r="I104" s="105" t="s">
        <v>66</v>
      </c>
      <c r="J104" s="23">
        <v>1993</v>
      </c>
      <c r="K104" s="150">
        <f t="shared" si="16"/>
        <v>29</v>
      </c>
      <c r="L104" s="131" t="str">
        <f t="shared" si="17"/>
        <v>OK</v>
      </c>
      <c r="M104" s="16" t="s">
        <v>317</v>
      </c>
      <c r="N104"/>
      <c r="O104"/>
      <c r="P104"/>
      <c r="Q104"/>
    </row>
    <row r="105" spans="1:17" s="129" customFormat="1">
      <c r="A105" s="30" t="s">
        <v>363</v>
      </c>
      <c r="B105" s="32" t="s">
        <v>25</v>
      </c>
      <c r="C105" s="32" t="s">
        <v>26</v>
      </c>
      <c r="D105" s="19" t="s">
        <v>23</v>
      </c>
      <c r="E105" s="16"/>
      <c r="F105" s="131" t="str">
        <f t="shared" si="15"/>
        <v>き２９</v>
      </c>
      <c r="G105" s="16" t="str">
        <f t="shared" si="18"/>
        <v>廣瀬智也</v>
      </c>
      <c r="H105" s="19" t="s">
        <v>22</v>
      </c>
      <c r="I105" s="19" t="s">
        <v>0</v>
      </c>
      <c r="J105" s="23">
        <v>1977</v>
      </c>
      <c r="K105" s="150">
        <f t="shared" si="16"/>
        <v>45</v>
      </c>
      <c r="L105" s="131" t="str">
        <f t="shared" si="17"/>
        <v>OK</v>
      </c>
      <c r="M105" s="16" t="s">
        <v>253</v>
      </c>
      <c r="N105"/>
      <c r="O105"/>
      <c r="P105"/>
      <c r="Q105"/>
    </row>
    <row r="106" spans="1:17" s="129" customFormat="1">
      <c r="A106" s="30" t="s">
        <v>367</v>
      </c>
      <c r="B106" s="32" t="s">
        <v>64</v>
      </c>
      <c r="C106" s="105" t="s">
        <v>380</v>
      </c>
      <c r="D106" s="19" t="s">
        <v>23</v>
      </c>
      <c r="E106" s="16"/>
      <c r="F106" s="131" t="str">
        <f>A106</f>
        <v>き３０</v>
      </c>
      <c r="G106" s="16" t="str">
        <f>B106&amp;C106</f>
        <v>福島勇輔</v>
      </c>
      <c r="H106" s="19" t="s">
        <v>22</v>
      </c>
      <c r="I106" s="19" t="s">
        <v>0</v>
      </c>
      <c r="J106" s="23">
        <v>1996</v>
      </c>
      <c r="K106" s="150">
        <f>IF(J106="","",(2022-J106))</f>
        <v>26</v>
      </c>
      <c r="L106" s="131" t="str">
        <f t="shared" si="17"/>
        <v>OK</v>
      </c>
      <c r="M106" s="16" t="s">
        <v>317</v>
      </c>
      <c r="N106"/>
      <c r="O106"/>
      <c r="P106"/>
      <c r="Q106"/>
    </row>
    <row r="107" spans="1:17" s="129" customFormat="1">
      <c r="A107" s="30" t="s">
        <v>370</v>
      </c>
      <c r="B107" s="27" t="s">
        <v>361</v>
      </c>
      <c r="C107" s="27" t="s">
        <v>42</v>
      </c>
      <c r="D107" s="19" t="s">
        <v>326</v>
      </c>
      <c r="E107" s="16"/>
      <c r="F107" s="131" t="str">
        <f t="shared" si="15"/>
        <v>き３１</v>
      </c>
      <c r="G107" s="16" t="str">
        <f t="shared" si="18"/>
        <v>松島理和</v>
      </c>
      <c r="H107" s="19" t="s">
        <v>22</v>
      </c>
      <c r="I107" s="19" t="s">
        <v>0</v>
      </c>
      <c r="J107" s="23">
        <v>1981</v>
      </c>
      <c r="K107" s="150">
        <f t="shared" si="16"/>
        <v>41</v>
      </c>
      <c r="L107" s="131" t="str">
        <f t="shared" si="17"/>
        <v>OK</v>
      </c>
      <c r="M107" s="33" t="s">
        <v>182</v>
      </c>
      <c r="N107"/>
      <c r="O107"/>
      <c r="P107"/>
      <c r="Q107"/>
    </row>
    <row r="108" spans="1:17" s="129" customFormat="1">
      <c r="A108" s="30" t="s">
        <v>372</v>
      </c>
      <c r="B108" s="32" t="s">
        <v>38</v>
      </c>
      <c r="C108" s="105" t="s">
        <v>39</v>
      </c>
      <c r="D108" s="19" t="s">
        <v>23</v>
      </c>
      <c r="E108" s="16"/>
      <c r="F108" s="131" t="str">
        <f t="shared" si="15"/>
        <v>き３２</v>
      </c>
      <c r="G108" s="16" t="str">
        <f t="shared" si="18"/>
        <v>宮道祐介</v>
      </c>
      <c r="H108" s="19" t="s">
        <v>22</v>
      </c>
      <c r="I108" s="19" t="s">
        <v>0</v>
      </c>
      <c r="J108" s="23">
        <v>1983</v>
      </c>
      <c r="K108" s="150">
        <f t="shared" si="16"/>
        <v>39</v>
      </c>
      <c r="L108" s="131" t="str">
        <f t="shared" si="17"/>
        <v>OK</v>
      </c>
      <c r="M108" s="33" t="s">
        <v>176</v>
      </c>
      <c r="N108"/>
      <c r="O108"/>
      <c r="P108"/>
      <c r="Q108"/>
    </row>
    <row r="109" spans="1:17" s="129" customFormat="1">
      <c r="A109" s="30" t="s">
        <v>373</v>
      </c>
      <c r="B109" s="103" t="s">
        <v>974</v>
      </c>
      <c r="C109" s="103" t="s">
        <v>975</v>
      </c>
      <c r="D109" s="19" t="s">
        <v>23</v>
      </c>
      <c r="E109"/>
      <c r="F109" s="131" t="str">
        <f>A109</f>
        <v>き３３</v>
      </c>
      <c r="G109" s="16" t="str">
        <f>B109&amp;C109</f>
        <v>村尾彰了</v>
      </c>
      <c r="H109" s="19" t="s">
        <v>22</v>
      </c>
      <c r="I109" s="19" t="s">
        <v>0</v>
      </c>
      <c r="J109" s="23">
        <v>1982</v>
      </c>
      <c r="K109" s="150">
        <f>IF(J109="","",(2022-J109))</f>
        <v>40</v>
      </c>
      <c r="L109" s="131" t="str">
        <f t="shared" si="17"/>
        <v>OK</v>
      </c>
      <c r="M109" s="16" t="s">
        <v>253</v>
      </c>
      <c r="N109"/>
      <c r="O109"/>
      <c r="P109"/>
      <c r="Q109"/>
    </row>
    <row r="110" spans="1:17">
      <c r="A110" s="30" t="s">
        <v>376</v>
      </c>
      <c r="B110" s="105" t="s">
        <v>364</v>
      </c>
      <c r="C110" s="105" t="s">
        <v>365</v>
      </c>
      <c r="D110" s="19" t="s">
        <v>23</v>
      </c>
      <c r="E110" s="16"/>
      <c r="F110" s="131" t="str">
        <f t="shared" si="15"/>
        <v>き３４</v>
      </c>
      <c r="G110" s="16" t="str">
        <f t="shared" si="18"/>
        <v>村西徹</v>
      </c>
      <c r="H110" s="19" t="s">
        <v>22</v>
      </c>
      <c r="I110" s="19" t="s">
        <v>0</v>
      </c>
      <c r="J110" s="23">
        <v>1988</v>
      </c>
      <c r="K110" s="150">
        <f t="shared" si="16"/>
        <v>34</v>
      </c>
      <c r="L110" s="131" t="str">
        <f t="shared" si="17"/>
        <v>OK</v>
      </c>
      <c r="M110" s="33" t="s">
        <v>366</v>
      </c>
      <c r="N110"/>
      <c r="O110"/>
      <c r="P110"/>
      <c r="Q110"/>
    </row>
    <row r="111" spans="1:17">
      <c r="A111" s="30" t="s">
        <v>377</v>
      </c>
      <c r="B111" s="35" t="s">
        <v>368</v>
      </c>
      <c r="C111" s="35" t="s">
        <v>369</v>
      </c>
      <c r="D111" s="19" t="s">
        <v>326</v>
      </c>
      <c r="E111" s="129"/>
      <c r="F111" s="131" t="str">
        <f t="shared" si="15"/>
        <v>き３５</v>
      </c>
      <c r="G111" s="26" t="str">
        <f t="shared" si="18"/>
        <v>森涼花</v>
      </c>
      <c r="H111" s="19" t="s">
        <v>22</v>
      </c>
      <c r="I111" s="19" t="s">
        <v>69</v>
      </c>
      <c r="J111" s="23">
        <v>2003</v>
      </c>
      <c r="K111" s="150">
        <f t="shared" si="16"/>
        <v>19</v>
      </c>
      <c r="L111" s="131" t="str">
        <f t="shared" si="17"/>
        <v>OK</v>
      </c>
      <c r="M111" s="33" t="s">
        <v>354</v>
      </c>
      <c r="N111"/>
      <c r="O111"/>
      <c r="P111"/>
      <c r="Q111"/>
    </row>
    <row r="112" spans="1:17">
      <c r="A112" s="30" t="s">
        <v>378</v>
      </c>
      <c r="B112" s="32" t="s">
        <v>374</v>
      </c>
      <c r="C112" s="105" t="s">
        <v>375</v>
      </c>
      <c r="D112" s="19" t="s">
        <v>23</v>
      </c>
      <c r="E112" s="16"/>
      <c r="F112" s="131" t="str">
        <f t="shared" si="15"/>
        <v>き３６</v>
      </c>
      <c r="G112" s="16" t="str">
        <f t="shared" si="18"/>
        <v>山本和樹</v>
      </c>
      <c r="H112" s="19" t="s">
        <v>22</v>
      </c>
      <c r="I112" s="19" t="s">
        <v>0</v>
      </c>
      <c r="J112" s="23">
        <v>1997</v>
      </c>
      <c r="K112" s="150">
        <f t="shared" si="16"/>
        <v>25</v>
      </c>
      <c r="L112" s="131" t="str">
        <f t="shared" si="17"/>
        <v>OK</v>
      </c>
      <c r="M112" s="33" t="s">
        <v>332</v>
      </c>
      <c r="N112"/>
      <c r="O112"/>
      <c r="P112"/>
      <c r="Q112"/>
    </row>
    <row r="113" spans="1:17" s="37" customFormat="1">
      <c r="A113" s="30" t="s">
        <v>379</v>
      </c>
      <c r="B113" s="32" t="s">
        <v>36</v>
      </c>
      <c r="C113" s="105" t="s">
        <v>37</v>
      </c>
      <c r="D113" s="19" t="s">
        <v>23</v>
      </c>
      <c r="E113" s="16"/>
      <c r="F113" s="131" t="str">
        <f t="shared" si="15"/>
        <v>き３７</v>
      </c>
      <c r="G113" s="16" t="str">
        <f t="shared" si="18"/>
        <v>吉本泰二</v>
      </c>
      <c r="H113" s="19" t="s">
        <v>22</v>
      </c>
      <c r="I113" s="19" t="s">
        <v>0</v>
      </c>
      <c r="J113" s="23">
        <v>1976</v>
      </c>
      <c r="K113" s="150">
        <f t="shared" si="16"/>
        <v>46</v>
      </c>
      <c r="L113" s="131" t="str">
        <f t="shared" si="17"/>
        <v>OK</v>
      </c>
      <c r="M113" s="33" t="s">
        <v>216</v>
      </c>
      <c r="N113"/>
      <c r="O113"/>
      <c r="P113"/>
      <c r="Q113"/>
    </row>
    <row r="114" spans="1:17" customFormat="1" ht="13.5" customHeight="1">
      <c r="A114" s="16" t="s">
        <v>381</v>
      </c>
      <c r="B114" s="32" t="s">
        <v>976</v>
      </c>
      <c r="C114" s="105" t="s">
        <v>977</v>
      </c>
      <c r="D114" s="19" t="s">
        <v>23</v>
      </c>
      <c r="E114" s="16"/>
      <c r="F114" s="151" t="str">
        <f t="shared" si="15"/>
        <v>き３８</v>
      </c>
      <c r="G114" s="16" t="str">
        <f t="shared" si="18"/>
        <v>石井耶真斗</v>
      </c>
      <c r="H114" s="19" t="s">
        <v>22</v>
      </c>
      <c r="I114" s="19" t="s">
        <v>0</v>
      </c>
      <c r="J114" s="23">
        <v>1995</v>
      </c>
      <c r="K114" s="152">
        <f t="shared" si="16"/>
        <v>27</v>
      </c>
      <c r="L114" s="151" t="str">
        <f t="shared" si="17"/>
        <v>OK</v>
      </c>
      <c r="M114" s="33" t="s">
        <v>216</v>
      </c>
    </row>
    <row r="115" spans="1:17" customFormat="1" ht="13.5" customHeight="1">
      <c r="A115" s="16" t="s">
        <v>856</v>
      </c>
      <c r="B115" s="32" t="s">
        <v>978</v>
      </c>
      <c r="C115" s="105" t="s">
        <v>979</v>
      </c>
      <c r="D115" s="19" t="s">
        <v>23</v>
      </c>
      <c r="E115" s="16"/>
      <c r="F115" s="151" t="str">
        <f t="shared" si="15"/>
        <v>き３９</v>
      </c>
      <c r="G115" s="16" t="str">
        <f t="shared" si="18"/>
        <v>仲田慶介</v>
      </c>
      <c r="H115" s="19" t="s">
        <v>22</v>
      </c>
      <c r="I115" s="19" t="s">
        <v>0</v>
      </c>
      <c r="J115" s="23">
        <v>1996</v>
      </c>
      <c r="K115" s="152">
        <f t="shared" si="16"/>
        <v>26</v>
      </c>
      <c r="L115" s="151" t="str">
        <f t="shared" si="17"/>
        <v>OK</v>
      </c>
      <c r="M115" s="33" t="s">
        <v>253</v>
      </c>
    </row>
    <row r="116" spans="1:17" s="2" customFormat="1" ht="13.5" customHeight="1">
      <c r="A116" s="109"/>
      <c r="B116" s="51"/>
      <c r="C116" s="51"/>
      <c r="D116" s="56"/>
      <c r="E116" s="54"/>
      <c r="F116" s="153"/>
      <c r="G116" s="46"/>
      <c r="H116" s="56"/>
      <c r="I116" s="56"/>
      <c r="J116" s="111"/>
      <c r="K116" s="154"/>
      <c r="L116" s="153"/>
      <c r="M116" s="46"/>
      <c r="N116" s="54"/>
      <c r="O116" s="54"/>
      <c r="P116" s="54"/>
      <c r="Q116" s="54"/>
    </row>
    <row r="117" spans="1:17" s="2" customFormat="1">
      <c r="A117" s="109"/>
      <c r="B117" s="46"/>
      <c r="C117" s="46"/>
      <c r="D117" s="56"/>
      <c r="E117" s="46"/>
      <c r="F117" s="46"/>
      <c r="G117" s="46"/>
      <c r="H117" s="56"/>
      <c r="I117" s="56"/>
      <c r="J117" s="111"/>
      <c r="K117" s="154"/>
      <c r="L117" s="153"/>
      <c r="M117" s="46"/>
      <c r="N117" s="46"/>
      <c r="O117" s="46"/>
      <c r="P117" s="46"/>
      <c r="Q117" s="46"/>
    </row>
    <row r="118" spans="1:17" s="2" customFormat="1">
      <c r="A118" s="109"/>
      <c r="B118" s="46"/>
      <c r="C118" s="46"/>
      <c r="D118" s="56"/>
      <c r="E118" s="46"/>
      <c r="F118" s="46"/>
      <c r="G118" s="46"/>
      <c r="H118" s="56"/>
      <c r="I118" s="56"/>
      <c r="J118" s="111"/>
      <c r="K118" s="154"/>
      <c r="L118" s="153"/>
      <c r="M118" s="46"/>
      <c r="N118" s="46"/>
      <c r="O118" s="46"/>
      <c r="P118" s="46"/>
      <c r="Q118" s="46"/>
    </row>
    <row r="119" spans="1:17" s="2" customFormat="1">
      <c r="A119" s="109"/>
      <c r="B119" s="46"/>
      <c r="C119" s="46"/>
      <c r="D119" s="56"/>
      <c r="E119" s="46"/>
      <c r="F119" s="46"/>
      <c r="G119" s="46"/>
      <c r="H119" s="56"/>
      <c r="I119" s="56"/>
      <c r="J119" s="111"/>
      <c r="K119" s="154"/>
      <c r="L119" s="153"/>
      <c r="M119" s="46"/>
      <c r="N119" s="46"/>
      <c r="O119" s="46"/>
      <c r="P119" s="46"/>
      <c r="Q119" s="46"/>
    </row>
    <row r="120" spans="1:17" s="2" customFormat="1">
      <c r="A120" s="122"/>
      <c r="B120" s="112"/>
      <c r="C120" s="112"/>
      <c r="D120" s="56"/>
      <c r="E120" s="46"/>
      <c r="F120" s="58"/>
      <c r="G120" s="55"/>
      <c r="H120" s="56"/>
      <c r="I120" s="56"/>
      <c r="J120" s="111"/>
      <c r="K120" s="154" t="str">
        <f>IF(J120="","",(2022-J120))</f>
        <v/>
      </c>
      <c r="L120" s="153" t="str">
        <f>IF(G120="","",IF(COUNTIF($G$15:$G$387,G120)&gt;1,"2重登録","OK"))</f>
        <v/>
      </c>
      <c r="M120" s="155"/>
      <c r="N120" s="155"/>
      <c r="O120" s="155"/>
      <c r="P120" s="155"/>
      <c r="Q120" s="155"/>
    </row>
    <row r="121" spans="1:17" s="2" customFormat="1">
      <c r="A121" s="122"/>
      <c r="B121" s="112"/>
      <c r="C121" s="112"/>
      <c r="D121" s="56"/>
      <c r="E121" s="46"/>
      <c r="F121" s="58"/>
      <c r="G121" s="55"/>
      <c r="H121" s="56"/>
      <c r="I121" s="56"/>
      <c r="J121" s="111"/>
      <c r="K121" s="154" t="str">
        <f>IF(J121="","",(2022-J121))</f>
        <v/>
      </c>
      <c r="L121" s="153" t="str">
        <f>IF(G121="","",IF(COUNTIF($G$15:$G$387,G121)&gt;1,"2重登録","OK"))</f>
        <v/>
      </c>
      <c r="M121" s="155"/>
      <c r="N121" s="155"/>
      <c r="O121" s="155"/>
      <c r="P121" s="155"/>
      <c r="Q121" s="155"/>
    </row>
    <row r="122" spans="1:17" s="2" customFormat="1">
      <c r="A122" s="31"/>
      <c r="B122" s="457" t="s">
        <v>58</v>
      </c>
      <c r="C122" s="457"/>
      <c r="D122" s="458" t="s">
        <v>389</v>
      </c>
      <c r="E122" s="458"/>
      <c r="F122" s="458"/>
      <c r="G122" s="458"/>
      <c r="H122" s="458"/>
      <c r="I122" s="16"/>
      <c r="J122" s="20"/>
      <c r="K122" s="150" t="str">
        <f>IF(J122="","",(2019-J122))</f>
        <v/>
      </c>
      <c r="L122" s="131" t="str">
        <f>IF(G122="","",IF(COUNTIF($G$1:$G$26,G122)&gt;1,"2重登録","OK"))</f>
        <v/>
      </c>
      <c r="M122" s="16"/>
    </row>
    <row r="123" spans="1:17" s="2" customFormat="1">
      <c r="A123" s="31"/>
      <c r="B123" s="457"/>
      <c r="C123" s="457"/>
      <c r="D123" s="458"/>
      <c r="E123" s="458"/>
      <c r="F123" s="458"/>
      <c r="G123" s="458"/>
      <c r="H123" s="458"/>
      <c r="I123" s="16"/>
      <c r="J123" s="20"/>
      <c r="K123" s="150" t="str">
        <f>IF(J123="","",(2019-J123))</f>
        <v/>
      </c>
      <c r="L123" s="131" t="str">
        <f>IF(G123="","",IF(COUNTIF($G$1:$G$26,G123)&gt;1,"2重登録","OK"))</f>
        <v/>
      </c>
      <c r="M123" s="16"/>
    </row>
    <row r="124" spans="1:17" s="2" customFormat="1">
      <c r="A124" s="31"/>
      <c r="B124" s="19"/>
      <c r="C124" s="19"/>
      <c r="D124" s="102"/>
      <c r="E124" s="16"/>
      <c r="F124" s="17">
        <f>A124</f>
        <v>0</v>
      </c>
      <c r="G124" s="16" t="s">
        <v>301</v>
      </c>
      <c r="H124" s="455" t="s">
        <v>302</v>
      </c>
      <c r="I124" s="455"/>
      <c r="J124" s="455"/>
      <c r="K124" s="150" t="str">
        <f>IF(J124="","",(2019-J124))</f>
        <v/>
      </c>
      <c r="L124" s="131"/>
    </row>
    <row r="125" spans="1:17" s="2" customFormat="1">
      <c r="A125" s="156"/>
      <c r="B125" s="459"/>
      <c r="C125" s="459"/>
      <c r="D125" s="16"/>
      <c r="E125" s="16"/>
      <c r="F125" s="17"/>
      <c r="G125" s="18">
        <f>COUNTIF($M$6:$M$22,"東近江市")</f>
        <v>0</v>
      </c>
      <c r="H125" s="456">
        <f>(G125/RIGHT($A$22,2))</f>
        <v>0</v>
      </c>
      <c r="I125" s="456"/>
      <c r="J125" s="456"/>
      <c r="K125" s="150" t="str">
        <f>IF(J125="","",(2019-J125))</f>
        <v/>
      </c>
      <c r="L125" s="131"/>
    </row>
    <row r="126" spans="1:17" s="2" customFormat="1">
      <c r="A126" s="156"/>
      <c r="B126" s="104"/>
      <c r="C126" s="104"/>
      <c r="D126" s="2" t="s">
        <v>390</v>
      </c>
      <c r="G126" s="18"/>
      <c r="H126" s="39" t="s">
        <v>391</v>
      </c>
      <c r="I126" s="101"/>
      <c r="J126" s="101"/>
      <c r="K126" s="150" t="str">
        <f>IF(J126="","",(2019-J126))</f>
        <v/>
      </c>
      <c r="L126" s="131" t="str">
        <f t="shared" ref="L126:L147" si="19">IF(G126="","",IF(COUNTIF($G$1:$G$26,G126)&gt;1,"2重登録","OK"))</f>
        <v/>
      </c>
    </row>
    <row r="127" spans="1:17" s="2" customFormat="1">
      <c r="A127" s="31" t="s">
        <v>392</v>
      </c>
      <c r="B127" s="40" t="s">
        <v>393</v>
      </c>
      <c r="C127" s="40" t="s">
        <v>394</v>
      </c>
      <c r="D127" s="45" t="s">
        <v>395</v>
      </c>
      <c r="E127" s="45"/>
      <c r="F127" s="45"/>
      <c r="G127" s="16" t="str">
        <f t="shared" ref="G127:G142" si="20">B127&amp;C127</f>
        <v>水本淳史</v>
      </c>
      <c r="H127" s="45" t="s">
        <v>395</v>
      </c>
      <c r="I127" s="16" t="s">
        <v>0</v>
      </c>
      <c r="J127" s="20">
        <v>1967</v>
      </c>
      <c r="K127" s="154">
        <f>IF(J127="","",(2022-J127))</f>
        <v>55</v>
      </c>
      <c r="L127" s="17" t="str">
        <f t="shared" si="19"/>
        <v>OK</v>
      </c>
      <c r="M127" s="41" t="s">
        <v>176</v>
      </c>
    </row>
    <row r="128" spans="1:17" s="2" customFormat="1">
      <c r="A128" s="31" t="s">
        <v>396</v>
      </c>
      <c r="B128" s="40" t="s">
        <v>49</v>
      </c>
      <c r="C128" s="40" t="s">
        <v>397</v>
      </c>
      <c r="D128" s="45" t="s">
        <v>395</v>
      </c>
      <c r="E128" s="45"/>
      <c r="F128" s="45"/>
      <c r="G128" s="16" t="str">
        <f t="shared" si="20"/>
        <v>清水善弘</v>
      </c>
      <c r="H128" s="45" t="s">
        <v>395</v>
      </c>
      <c r="I128" s="16" t="s">
        <v>0</v>
      </c>
      <c r="J128" s="20">
        <v>1952</v>
      </c>
      <c r="K128" s="154">
        <f t="shared" ref="K128:K147" si="21">IF(J128="","",(2022-J128))</f>
        <v>70</v>
      </c>
      <c r="L128" s="17" t="str">
        <f t="shared" si="19"/>
        <v>OK</v>
      </c>
      <c r="M128" s="29" t="s">
        <v>307</v>
      </c>
    </row>
    <row r="129" spans="1:13" s="2" customFormat="1">
      <c r="A129" s="31" t="s">
        <v>398</v>
      </c>
      <c r="B129" s="40" t="s">
        <v>399</v>
      </c>
      <c r="C129" s="40" t="s">
        <v>400</v>
      </c>
      <c r="D129" s="45" t="s">
        <v>395</v>
      </c>
      <c r="E129" s="45"/>
      <c r="F129" s="45"/>
      <c r="G129" s="16" t="str">
        <f t="shared" si="20"/>
        <v>岡本大樹</v>
      </c>
      <c r="H129" s="45" t="s">
        <v>395</v>
      </c>
      <c r="I129" s="16" t="s">
        <v>0</v>
      </c>
      <c r="J129" s="20">
        <v>1982</v>
      </c>
      <c r="K129" s="154">
        <f t="shared" si="21"/>
        <v>40</v>
      </c>
      <c r="L129" s="17" t="str">
        <f t="shared" si="19"/>
        <v>OK</v>
      </c>
      <c r="M129" s="41" t="s">
        <v>294</v>
      </c>
    </row>
    <row r="130" spans="1:13" s="2" customFormat="1">
      <c r="A130" s="31" t="s">
        <v>401</v>
      </c>
      <c r="B130" s="40" t="s">
        <v>402</v>
      </c>
      <c r="C130" s="40" t="s">
        <v>403</v>
      </c>
      <c r="D130" s="45" t="s">
        <v>395</v>
      </c>
      <c r="E130" s="45"/>
      <c r="F130" s="45"/>
      <c r="G130" s="16" t="str">
        <f t="shared" si="20"/>
        <v>北野照幸</v>
      </c>
      <c r="H130" s="45" t="s">
        <v>395</v>
      </c>
      <c r="I130" s="16" t="s">
        <v>0</v>
      </c>
      <c r="J130" s="20">
        <v>1980</v>
      </c>
      <c r="K130" s="154">
        <f t="shared" si="21"/>
        <v>42</v>
      </c>
      <c r="L130" s="17" t="str">
        <f t="shared" si="19"/>
        <v>OK</v>
      </c>
      <c r="M130" s="41" t="s">
        <v>294</v>
      </c>
    </row>
    <row r="131" spans="1:13" s="2" customFormat="1">
      <c r="A131" s="31" t="s">
        <v>404</v>
      </c>
      <c r="B131" s="40" t="s">
        <v>9</v>
      </c>
      <c r="C131" s="40" t="s">
        <v>10</v>
      </c>
      <c r="D131" s="45" t="s">
        <v>395</v>
      </c>
      <c r="E131" s="45"/>
      <c r="F131" s="45"/>
      <c r="G131" s="16" t="str">
        <f t="shared" si="20"/>
        <v>成宮康弘</v>
      </c>
      <c r="H131" s="45" t="s">
        <v>395</v>
      </c>
      <c r="I131" s="16" t="s">
        <v>0</v>
      </c>
      <c r="J131" s="20">
        <v>1970</v>
      </c>
      <c r="K131" s="154">
        <f t="shared" si="21"/>
        <v>52</v>
      </c>
      <c r="L131" s="17" t="str">
        <f t="shared" si="19"/>
        <v>OK</v>
      </c>
      <c r="M131" s="29" t="s">
        <v>176</v>
      </c>
    </row>
    <row r="132" spans="1:13" s="2" customFormat="1">
      <c r="A132" s="31" t="s">
        <v>405</v>
      </c>
      <c r="B132" s="16" t="s">
        <v>980</v>
      </c>
      <c r="C132" s="16" t="s">
        <v>981</v>
      </c>
      <c r="D132" s="16" t="s">
        <v>395</v>
      </c>
      <c r="E132" s="16"/>
      <c r="F132" s="42"/>
      <c r="G132" s="16" t="str">
        <f t="shared" si="20"/>
        <v>中谷健志</v>
      </c>
      <c r="H132" s="45" t="s">
        <v>395</v>
      </c>
      <c r="I132" s="27" t="s">
        <v>66</v>
      </c>
      <c r="J132" s="20">
        <v>1991</v>
      </c>
      <c r="K132" s="154">
        <f t="shared" si="21"/>
        <v>31</v>
      </c>
      <c r="L132" s="17" t="str">
        <f t="shared" si="19"/>
        <v>OK</v>
      </c>
      <c r="M132" s="16" t="s">
        <v>201</v>
      </c>
    </row>
    <row r="133" spans="1:13" s="2" customFormat="1">
      <c r="A133" s="31" t="s">
        <v>406</v>
      </c>
      <c r="B133" s="40" t="s">
        <v>408</v>
      </c>
      <c r="C133" s="40" t="s">
        <v>409</v>
      </c>
      <c r="D133" s="45" t="s">
        <v>395</v>
      </c>
      <c r="E133" s="45"/>
      <c r="F133" s="45"/>
      <c r="G133" s="16" t="str">
        <f t="shared" si="20"/>
        <v>平塚 聡</v>
      </c>
      <c r="H133" s="45" t="s">
        <v>395</v>
      </c>
      <c r="I133" s="16" t="s">
        <v>0</v>
      </c>
      <c r="J133" s="20">
        <v>1960</v>
      </c>
      <c r="K133" s="154">
        <f t="shared" si="21"/>
        <v>62</v>
      </c>
      <c r="L133" s="17" t="str">
        <f t="shared" si="19"/>
        <v>OK</v>
      </c>
      <c r="M133" s="16" t="s">
        <v>176</v>
      </c>
    </row>
    <row r="134" spans="1:13" s="2" customFormat="1">
      <c r="A134" s="31" t="s">
        <v>407</v>
      </c>
      <c r="B134" s="40" t="s">
        <v>4</v>
      </c>
      <c r="C134" s="40" t="s">
        <v>5</v>
      </c>
      <c r="D134" s="45" t="s">
        <v>395</v>
      </c>
      <c r="E134" s="45"/>
      <c r="F134" s="45"/>
      <c r="G134" s="16" t="str">
        <f>B134&amp;C134</f>
        <v>池端誠治</v>
      </c>
      <c r="H134" s="45" t="s">
        <v>395</v>
      </c>
      <c r="I134" s="16" t="s">
        <v>0</v>
      </c>
      <c r="J134" s="20">
        <v>1972</v>
      </c>
      <c r="K134" s="154">
        <f t="shared" si="21"/>
        <v>50</v>
      </c>
      <c r="L134" s="17" t="str">
        <f t="shared" si="19"/>
        <v>OK</v>
      </c>
      <c r="M134" s="41" t="s">
        <v>176</v>
      </c>
    </row>
    <row r="135" spans="1:13" s="2" customFormat="1">
      <c r="A135" s="31" t="s">
        <v>410</v>
      </c>
      <c r="B135" s="40" t="s">
        <v>412</v>
      </c>
      <c r="C135" s="40" t="s">
        <v>413</v>
      </c>
      <c r="D135" s="45" t="s">
        <v>395</v>
      </c>
      <c r="E135" s="45"/>
      <c r="F135" s="45"/>
      <c r="G135" s="16" t="str">
        <f t="shared" si="20"/>
        <v>三代康成</v>
      </c>
      <c r="H135" s="45" t="s">
        <v>395</v>
      </c>
      <c r="I135" s="16" t="s">
        <v>0</v>
      </c>
      <c r="J135" s="20">
        <v>1968</v>
      </c>
      <c r="K135" s="154">
        <f t="shared" si="21"/>
        <v>54</v>
      </c>
      <c r="L135" s="17" t="str">
        <f t="shared" si="19"/>
        <v>OK</v>
      </c>
      <c r="M135" s="29" t="s">
        <v>307</v>
      </c>
    </row>
    <row r="136" spans="1:13" s="2" customFormat="1">
      <c r="A136" s="31" t="s">
        <v>411</v>
      </c>
      <c r="B136" s="40" t="s">
        <v>13</v>
      </c>
      <c r="C136" s="40" t="s">
        <v>415</v>
      </c>
      <c r="D136" s="45" t="s">
        <v>395</v>
      </c>
      <c r="E136" s="45"/>
      <c r="F136" s="45"/>
      <c r="G136" s="16" t="str">
        <f t="shared" si="20"/>
        <v>古市卓志</v>
      </c>
      <c r="H136" s="45" t="s">
        <v>395</v>
      </c>
      <c r="I136" s="16" t="s">
        <v>0</v>
      </c>
      <c r="J136" s="20">
        <v>1974</v>
      </c>
      <c r="K136" s="154">
        <f t="shared" si="21"/>
        <v>48</v>
      </c>
      <c r="L136" s="17" t="str">
        <f t="shared" si="19"/>
        <v>OK</v>
      </c>
      <c r="M136" s="41" t="s">
        <v>176</v>
      </c>
    </row>
    <row r="137" spans="1:13" s="2" customFormat="1">
      <c r="A137" s="31" t="s">
        <v>414</v>
      </c>
      <c r="B137" s="40" t="s">
        <v>863</v>
      </c>
      <c r="C137" s="40" t="s">
        <v>982</v>
      </c>
      <c r="D137" s="45" t="s">
        <v>395</v>
      </c>
      <c r="E137" s="45"/>
      <c r="F137" s="45"/>
      <c r="G137" s="16" t="str">
        <f>B137&amp;C137</f>
        <v>中川浩樹</v>
      </c>
      <c r="H137" s="45" t="s">
        <v>395</v>
      </c>
      <c r="I137" s="16" t="s">
        <v>0</v>
      </c>
      <c r="J137" s="20">
        <v>1964</v>
      </c>
      <c r="K137" s="154">
        <f t="shared" si="21"/>
        <v>58</v>
      </c>
      <c r="L137" s="17" t="str">
        <f t="shared" si="19"/>
        <v>OK</v>
      </c>
      <c r="M137" s="41" t="s">
        <v>983</v>
      </c>
    </row>
    <row r="138" spans="1:13" s="2" customFormat="1">
      <c r="A138" s="31" t="s">
        <v>416</v>
      </c>
      <c r="B138" s="43" t="s">
        <v>52</v>
      </c>
      <c r="C138" s="43" t="s">
        <v>53</v>
      </c>
      <c r="D138" s="157" t="s">
        <v>395</v>
      </c>
      <c r="E138" s="158"/>
      <c r="F138" s="158"/>
      <c r="G138" s="22" t="str">
        <f t="shared" si="20"/>
        <v>筒井珠世</v>
      </c>
      <c r="H138" s="157" t="s">
        <v>395</v>
      </c>
      <c r="I138" s="26" t="s">
        <v>118</v>
      </c>
      <c r="J138" s="28">
        <v>1967</v>
      </c>
      <c r="K138" s="154">
        <f t="shared" si="21"/>
        <v>55</v>
      </c>
      <c r="L138" s="17" t="str">
        <f t="shared" si="19"/>
        <v>OK</v>
      </c>
      <c r="M138" s="41" t="s">
        <v>206</v>
      </c>
    </row>
    <row r="139" spans="1:13" s="2" customFormat="1">
      <c r="A139" s="31" t="s">
        <v>417</v>
      </c>
      <c r="B139" s="26" t="s">
        <v>56</v>
      </c>
      <c r="C139" s="26" t="s">
        <v>57</v>
      </c>
      <c r="D139" s="157" t="s">
        <v>395</v>
      </c>
      <c r="E139" s="26"/>
      <c r="F139" s="44"/>
      <c r="G139" s="22" t="str">
        <f t="shared" si="20"/>
        <v>松井美和子</v>
      </c>
      <c r="H139" s="157" t="s">
        <v>395</v>
      </c>
      <c r="I139" s="36" t="s">
        <v>118</v>
      </c>
      <c r="J139" s="28">
        <v>1969</v>
      </c>
      <c r="K139" s="154">
        <f t="shared" si="21"/>
        <v>53</v>
      </c>
      <c r="L139" s="17" t="str">
        <f t="shared" si="19"/>
        <v>OK</v>
      </c>
      <c r="M139" s="16" t="s">
        <v>201</v>
      </c>
    </row>
    <row r="140" spans="1:13" s="2" customFormat="1">
      <c r="A140" s="31" t="s">
        <v>418</v>
      </c>
      <c r="B140" s="26" t="s">
        <v>412</v>
      </c>
      <c r="C140" s="26" t="s">
        <v>420</v>
      </c>
      <c r="D140" s="157" t="s">
        <v>395</v>
      </c>
      <c r="E140" s="26"/>
      <c r="F140" s="26"/>
      <c r="G140" s="22" t="str">
        <f t="shared" si="20"/>
        <v>三代梨絵</v>
      </c>
      <c r="H140" s="157" t="s">
        <v>395</v>
      </c>
      <c r="I140" s="36" t="s">
        <v>118</v>
      </c>
      <c r="J140" s="28">
        <v>1976</v>
      </c>
      <c r="K140" s="154">
        <f t="shared" si="21"/>
        <v>46</v>
      </c>
      <c r="L140" s="17" t="str">
        <f t="shared" si="19"/>
        <v>OK</v>
      </c>
      <c r="M140" s="16" t="s">
        <v>307</v>
      </c>
    </row>
    <row r="141" spans="1:13" s="2" customFormat="1">
      <c r="A141" s="31" t="s">
        <v>419</v>
      </c>
      <c r="B141" s="26" t="s">
        <v>422</v>
      </c>
      <c r="C141" s="26" t="s">
        <v>423</v>
      </c>
      <c r="D141" s="157" t="s">
        <v>395</v>
      </c>
      <c r="E141" s="26"/>
      <c r="F141" s="44"/>
      <c r="G141" s="22" t="str">
        <f t="shared" si="20"/>
        <v>土肥祐子</v>
      </c>
      <c r="H141" s="157" t="s">
        <v>395</v>
      </c>
      <c r="I141" s="36" t="s">
        <v>118</v>
      </c>
      <c r="J141" s="28">
        <v>1971</v>
      </c>
      <c r="K141" s="154">
        <f t="shared" si="21"/>
        <v>51</v>
      </c>
      <c r="L141" s="17" t="str">
        <f t="shared" si="19"/>
        <v>OK</v>
      </c>
      <c r="M141" s="16" t="s">
        <v>307</v>
      </c>
    </row>
    <row r="142" spans="1:13" s="2" customFormat="1">
      <c r="A142" s="31" t="s">
        <v>421</v>
      </c>
      <c r="B142" s="26" t="s">
        <v>425</v>
      </c>
      <c r="C142" s="26" t="s">
        <v>426</v>
      </c>
      <c r="D142" s="157" t="s">
        <v>395</v>
      </c>
      <c r="E142" s="26"/>
      <c r="F142" s="44"/>
      <c r="G142" s="22" t="str">
        <f t="shared" si="20"/>
        <v>岡野羽</v>
      </c>
      <c r="H142" s="157" t="s">
        <v>395</v>
      </c>
      <c r="I142" s="36" t="s">
        <v>118</v>
      </c>
      <c r="J142" s="28">
        <v>1989</v>
      </c>
      <c r="K142" s="154">
        <f t="shared" si="21"/>
        <v>33</v>
      </c>
      <c r="L142" s="17" t="str">
        <f t="shared" si="19"/>
        <v>OK</v>
      </c>
      <c r="M142" s="16" t="s">
        <v>176</v>
      </c>
    </row>
    <row r="143" spans="1:13" s="2" customFormat="1">
      <c r="A143" s="31" t="s">
        <v>424</v>
      </c>
      <c r="B143" s="26" t="s">
        <v>296</v>
      </c>
      <c r="C143" s="26" t="s">
        <v>428</v>
      </c>
      <c r="D143" s="157" t="s">
        <v>395</v>
      </c>
      <c r="E143" s="26"/>
      <c r="F143" s="44"/>
      <c r="G143" s="22" t="s">
        <v>429</v>
      </c>
      <c r="H143" s="157" t="s">
        <v>395</v>
      </c>
      <c r="I143" s="36" t="s">
        <v>118</v>
      </c>
      <c r="J143" s="28">
        <v>1994</v>
      </c>
      <c r="K143" s="154">
        <f t="shared" si="21"/>
        <v>28</v>
      </c>
      <c r="L143" s="17" t="str">
        <f t="shared" si="19"/>
        <v>OK</v>
      </c>
      <c r="M143" s="16" t="s">
        <v>430</v>
      </c>
    </row>
    <row r="144" spans="1:13" s="2" customFormat="1">
      <c r="A144" s="31" t="s">
        <v>427</v>
      </c>
      <c r="B144" s="43" t="s">
        <v>433</v>
      </c>
      <c r="C144" s="43" t="s">
        <v>434</v>
      </c>
      <c r="D144" s="157" t="s">
        <v>395</v>
      </c>
      <c r="E144" s="26"/>
      <c r="F144" s="158"/>
      <c r="G144" s="22" t="s">
        <v>435</v>
      </c>
      <c r="H144" s="157" t="s">
        <v>395</v>
      </c>
      <c r="I144" s="26" t="s">
        <v>118</v>
      </c>
      <c r="J144" s="28">
        <v>1988</v>
      </c>
      <c r="K144" s="154">
        <f t="shared" si="21"/>
        <v>34</v>
      </c>
      <c r="L144" s="17" t="str">
        <f t="shared" si="19"/>
        <v>OK</v>
      </c>
      <c r="M144" s="16" t="s">
        <v>206</v>
      </c>
    </row>
    <row r="145" spans="1:17" s="2" customFormat="1">
      <c r="A145" s="31" t="s">
        <v>431</v>
      </c>
      <c r="B145" s="26" t="s">
        <v>61</v>
      </c>
      <c r="C145" s="26" t="s">
        <v>62</v>
      </c>
      <c r="D145" s="22" t="s">
        <v>395</v>
      </c>
      <c r="E145" s="26"/>
      <c r="F145" s="26"/>
      <c r="G145" s="22" t="str">
        <f>B145&amp;C145</f>
        <v>吉岡京子</v>
      </c>
      <c r="H145" s="157" t="s">
        <v>395</v>
      </c>
      <c r="I145" s="36" t="s">
        <v>118</v>
      </c>
      <c r="J145" s="28">
        <v>1959</v>
      </c>
      <c r="K145" s="154">
        <f t="shared" si="21"/>
        <v>63</v>
      </c>
      <c r="L145" s="17" t="str">
        <f t="shared" si="19"/>
        <v>OK</v>
      </c>
      <c r="M145" s="16" t="s">
        <v>437</v>
      </c>
    </row>
    <row r="146" spans="1:17" s="2" customFormat="1">
      <c r="A146" s="31" t="s">
        <v>432</v>
      </c>
      <c r="B146" s="24" t="s">
        <v>440</v>
      </c>
      <c r="C146" s="26" t="s">
        <v>441</v>
      </c>
      <c r="D146" s="22" t="s">
        <v>395</v>
      </c>
      <c r="E146" s="22"/>
      <c r="F146" s="22"/>
      <c r="G146" s="22" t="str">
        <f>B146&amp;C146</f>
        <v>出縄久子</v>
      </c>
      <c r="H146" s="157" t="s">
        <v>395</v>
      </c>
      <c r="I146" s="36" t="s">
        <v>118</v>
      </c>
      <c r="J146" s="28">
        <v>1965</v>
      </c>
      <c r="K146" s="154">
        <f t="shared" si="21"/>
        <v>57</v>
      </c>
      <c r="L146" s="17" t="str">
        <f t="shared" si="19"/>
        <v>OK</v>
      </c>
      <c r="M146" s="16" t="s">
        <v>442</v>
      </c>
      <c r="N146" s="16"/>
      <c r="O146" s="16"/>
      <c r="P146" s="16"/>
      <c r="Q146" s="16"/>
    </row>
    <row r="147" spans="1:17" s="2" customFormat="1">
      <c r="A147" s="31" t="s">
        <v>436</v>
      </c>
      <c r="B147" s="24" t="s">
        <v>984</v>
      </c>
      <c r="C147" s="26" t="s">
        <v>862</v>
      </c>
      <c r="D147" s="22" t="s">
        <v>395</v>
      </c>
      <c r="E147" s="22"/>
      <c r="F147" s="22"/>
      <c r="G147" s="22" t="str">
        <f>B147&amp;C147</f>
        <v>叶丸利恵子</v>
      </c>
      <c r="H147" s="157" t="s">
        <v>395</v>
      </c>
      <c r="I147" s="36" t="s">
        <v>118</v>
      </c>
      <c r="J147" s="28">
        <v>1965</v>
      </c>
      <c r="K147" s="154">
        <f t="shared" si="21"/>
        <v>57</v>
      </c>
      <c r="L147" s="17" t="str">
        <f t="shared" si="19"/>
        <v>OK</v>
      </c>
      <c r="M147" s="16" t="s">
        <v>633</v>
      </c>
      <c r="N147" s="16"/>
      <c r="O147" s="16"/>
      <c r="P147" s="16"/>
      <c r="Q147" s="16"/>
    </row>
    <row r="148" spans="1:17" s="2" customFormat="1">
      <c r="A148" s="31" t="s">
        <v>438</v>
      </c>
      <c r="B148" s="55" t="s">
        <v>985</v>
      </c>
      <c r="C148" s="52" t="s">
        <v>986</v>
      </c>
      <c r="D148" s="22" t="s">
        <v>395</v>
      </c>
      <c r="E148" s="124"/>
      <c r="F148" s="124"/>
      <c r="G148" s="22" t="str">
        <f>B148&amp;C148</f>
        <v>大野美南</v>
      </c>
      <c r="H148" s="157" t="s">
        <v>395</v>
      </c>
      <c r="I148" s="36" t="s">
        <v>118</v>
      </c>
      <c r="J148" s="28">
        <v>1993</v>
      </c>
      <c r="K148" s="20">
        <f t="shared" ref="K148" si="22">IF(J148="","",(2018-J148))</f>
        <v>25</v>
      </c>
      <c r="L148" s="17" t="str">
        <f>IF(G148="","",IF(COUNTIF($G$6:$G$591,G148)&gt;1,"2重登録","OK"))</f>
        <v>OK</v>
      </c>
      <c r="M148" s="16" t="s">
        <v>354</v>
      </c>
      <c r="N148" s="59"/>
      <c r="O148" s="59"/>
      <c r="P148" s="59"/>
      <c r="Q148" s="59"/>
    </row>
    <row r="149" spans="1:17">
      <c r="A149" s="122"/>
      <c r="B149" s="55"/>
      <c r="C149" s="52"/>
      <c r="D149" s="124"/>
      <c r="E149" s="124"/>
      <c r="F149" s="124"/>
      <c r="G149" s="124"/>
      <c r="H149" s="159"/>
      <c r="I149" s="160"/>
      <c r="J149" s="161"/>
      <c r="K149" s="154"/>
      <c r="L149" s="153"/>
    </row>
    <row r="150" spans="1:17">
      <c r="A150" s="122"/>
      <c r="B150" s="55"/>
      <c r="C150" s="52"/>
      <c r="D150" s="124"/>
      <c r="G150" s="124"/>
      <c r="H150" s="159"/>
      <c r="I150" s="160"/>
      <c r="J150" s="161"/>
      <c r="K150" s="154"/>
      <c r="L150" s="153"/>
    </row>
    <row r="151" spans="1:17">
      <c r="A151" s="122"/>
      <c r="D151" s="124"/>
      <c r="G151" s="124"/>
      <c r="H151" s="159"/>
      <c r="I151" s="48"/>
      <c r="J151" s="161"/>
      <c r="K151" s="154"/>
      <c r="L151" s="153"/>
    </row>
    <row r="152" spans="1:17">
      <c r="A152" s="122"/>
      <c r="B152" s="55"/>
      <c r="C152" s="55"/>
      <c r="H152" s="162"/>
      <c r="I152" s="110"/>
      <c r="K152" s="57"/>
      <c r="L152" s="153" t="str">
        <f t="shared" ref="L152:L158" si="23">IF(G152="","",IF(COUNTIF($G$1:$G$41,G152)&gt;1,"2重登録","OK"))</f>
        <v/>
      </c>
      <c r="N152" s="59"/>
      <c r="O152" s="59"/>
      <c r="P152" s="59"/>
      <c r="Q152" s="59"/>
    </row>
    <row r="153" spans="1:17">
      <c r="A153" s="109"/>
      <c r="B153" s="460" t="s">
        <v>443</v>
      </c>
      <c r="C153" s="460"/>
      <c r="D153" s="465" t="s">
        <v>987</v>
      </c>
      <c r="E153" s="464"/>
      <c r="F153" s="464"/>
      <c r="G153" s="464"/>
      <c r="H153" s="46" t="s">
        <v>168</v>
      </c>
      <c r="I153" s="447" t="s">
        <v>169</v>
      </c>
      <c r="J153" s="447"/>
      <c r="K153" s="447"/>
      <c r="L153" s="153" t="str">
        <f t="shared" si="23"/>
        <v/>
      </c>
    </row>
    <row r="154" spans="1:17">
      <c r="A154" s="109"/>
      <c r="B154" s="460"/>
      <c r="C154" s="460"/>
      <c r="D154" s="464"/>
      <c r="E154" s="464"/>
      <c r="F154" s="464"/>
      <c r="G154" s="464"/>
      <c r="H154" s="107">
        <v>2</v>
      </c>
      <c r="I154" s="448">
        <v>4.65E-2</v>
      </c>
      <c r="J154" s="448"/>
      <c r="K154" s="448"/>
      <c r="L154" s="153" t="str">
        <f t="shared" si="23"/>
        <v/>
      </c>
    </row>
    <row r="155" spans="1:17">
      <c r="A155" s="109"/>
      <c r="B155" s="56" t="s">
        <v>68</v>
      </c>
      <c r="C155" s="56"/>
      <c r="D155" s="108" t="s">
        <v>171</v>
      </c>
      <c r="F155" s="58"/>
      <c r="K155" s="57" t="str">
        <f>IF(J155="","",(2012-J155))</f>
        <v/>
      </c>
      <c r="L155" s="153" t="str">
        <f t="shared" si="23"/>
        <v/>
      </c>
    </row>
    <row r="156" spans="1:17">
      <c r="A156" s="109"/>
      <c r="B156" s="462" t="s">
        <v>444</v>
      </c>
      <c r="C156" s="462"/>
      <c r="D156" s="46" t="s">
        <v>173</v>
      </c>
      <c r="F156" s="58"/>
      <c r="K156" s="57" t="str">
        <f>IF(J156="","",(2012-J156))</f>
        <v/>
      </c>
      <c r="L156" s="153" t="str">
        <f t="shared" si="23"/>
        <v/>
      </c>
    </row>
    <row r="157" spans="1:17" customFormat="1" ht="14.25">
      <c r="A157" s="163" t="s">
        <v>988</v>
      </c>
      <c r="B157" s="164" t="s">
        <v>445</v>
      </c>
      <c r="C157" s="164" t="s">
        <v>446</v>
      </c>
      <c r="D157" s="164" t="s">
        <v>68</v>
      </c>
      <c r="E157" s="164"/>
      <c r="F157" s="165" t="str">
        <f t="shared" ref="F157:F162" si="24">A157</f>
        <v>ぐ０１</v>
      </c>
      <c r="G157" s="164" t="str">
        <f t="shared" ref="G157:G162" si="25">B157&amp;C157</f>
        <v>鍵谷浩太</v>
      </c>
      <c r="H157" s="166" t="s">
        <v>444</v>
      </c>
      <c r="I157" s="166" t="s">
        <v>0</v>
      </c>
      <c r="J157" s="167">
        <v>1991</v>
      </c>
      <c r="K157" s="154">
        <f t="shared" ref="K157:K162" si="26">IF(J157="","",(2022-J157))</f>
        <v>31</v>
      </c>
      <c r="L157" s="153" t="str">
        <f t="shared" si="23"/>
        <v>OK</v>
      </c>
      <c r="M157" s="164" t="s">
        <v>176</v>
      </c>
      <c r="N157" s="46"/>
      <c r="O157" s="46"/>
      <c r="P157" s="46"/>
      <c r="Q157" s="46"/>
    </row>
    <row r="158" spans="1:17" customFormat="1" ht="14.25">
      <c r="A158" s="163" t="s">
        <v>989</v>
      </c>
      <c r="B158" s="164" t="s">
        <v>308</v>
      </c>
      <c r="C158" s="164" t="s">
        <v>447</v>
      </c>
      <c r="D158" s="164" t="s">
        <v>68</v>
      </c>
      <c r="E158" s="164"/>
      <c r="F158" s="164" t="str">
        <f t="shared" si="24"/>
        <v>ぐ０２</v>
      </c>
      <c r="G158" s="164" t="str">
        <f t="shared" si="25"/>
        <v>浅田恵亮</v>
      </c>
      <c r="H158" s="166" t="s">
        <v>444</v>
      </c>
      <c r="I158" s="166" t="s">
        <v>0</v>
      </c>
      <c r="J158" s="167">
        <v>1986</v>
      </c>
      <c r="K158" s="154">
        <f t="shared" si="26"/>
        <v>36</v>
      </c>
      <c r="L158" s="153" t="str">
        <f t="shared" si="23"/>
        <v>OK</v>
      </c>
      <c r="M158" s="164" t="s">
        <v>179</v>
      </c>
      <c r="N158" s="46"/>
      <c r="O158" s="46"/>
      <c r="P158" s="46"/>
      <c r="Q158" s="46"/>
    </row>
    <row r="159" spans="1:17" customFormat="1" ht="14.25">
      <c r="A159" s="163" t="s">
        <v>990</v>
      </c>
      <c r="B159" s="164" t="s">
        <v>448</v>
      </c>
      <c r="C159" s="164" t="s">
        <v>449</v>
      </c>
      <c r="D159" s="164" t="s">
        <v>68</v>
      </c>
      <c r="E159" s="164"/>
      <c r="F159" s="165" t="str">
        <f t="shared" si="24"/>
        <v>ぐ０３</v>
      </c>
      <c r="G159" s="164" t="str">
        <f t="shared" si="25"/>
        <v>中西泰輝</v>
      </c>
      <c r="H159" s="166" t="s">
        <v>444</v>
      </c>
      <c r="I159" s="166" t="s">
        <v>0</v>
      </c>
      <c r="J159" s="167">
        <v>1992</v>
      </c>
      <c r="K159" s="154">
        <f t="shared" si="26"/>
        <v>30</v>
      </c>
      <c r="L159" s="153" t="str">
        <f>IF(G159="","",IF(COUNTIF($G$1:$G$41,G159)&gt;1,"2重登録","OK"))</f>
        <v>OK</v>
      </c>
      <c r="M159" s="164" t="s">
        <v>343</v>
      </c>
      <c r="N159" s="46"/>
      <c r="O159" s="46"/>
      <c r="P159" s="46"/>
      <c r="Q159" s="46"/>
    </row>
    <row r="160" spans="1:17" customFormat="1" ht="14.25">
      <c r="A160" s="168" t="s">
        <v>991</v>
      </c>
      <c r="B160" s="169" t="s">
        <v>992</v>
      </c>
      <c r="C160" s="169" t="s">
        <v>993</v>
      </c>
      <c r="D160" s="169" t="s">
        <v>68</v>
      </c>
      <c r="E160" s="169"/>
      <c r="F160" s="169" t="s">
        <v>991</v>
      </c>
      <c r="G160" s="169" t="s">
        <v>994</v>
      </c>
      <c r="H160" s="169" t="s">
        <v>444</v>
      </c>
      <c r="I160" s="169" t="s">
        <v>259</v>
      </c>
      <c r="J160" s="169">
        <v>1985</v>
      </c>
      <c r="K160" s="154">
        <f t="shared" si="26"/>
        <v>37</v>
      </c>
      <c r="L160" s="153" t="str">
        <f>IF(G160="","",IF(COUNTIF($G$1:$G$41,G160)&gt;1,"2重登録","OK"))</f>
        <v>OK</v>
      </c>
      <c r="M160" s="169" t="s">
        <v>234</v>
      </c>
      <c r="N160" s="46"/>
      <c r="O160" s="46"/>
      <c r="P160" s="46"/>
      <c r="Q160" s="46"/>
    </row>
    <row r="161" spans="1:17" customFormat="1" ht="14.25">
      <c r="A161" s="163" t="s">
        <v>995</v>
      </c>
      <c r="B161" s="164" t="s">
        <v>47</v>
      </c>
      <c r="C161" s="164" t="s">
        <v>450</v>
      </c>
      <c r="D161" s="164" t="s">
        <v>68</v>
      </c>
      <c r="E161" s="164"/>
      <c r="F161" s="165" t="str">
        <f t="shared" si="24"/>
        <v>ぐ０５</v>
      </c>
      <c r="G161" s="164" t="str">
        <f t="shared" si="25"/>
        <v>久保侑暉</v>
      </c>
      <c r="H161" s="166" t="s">
        <v>444</v>
      </c>
      <c r="I161" s="166" t="s">
        <v>0</v>
      </c>
      <c r="J161" s="167">
        <v>1993</v>
      </c>
      <c r="K161" s="154">
        <f t="shared" si="26"/>
        <v>29</v>
      </c>
      <c r="L161" s="153" t="str">
        <f>IF(G161="","",IF(COUNTIF($G$1:$G$41,G161)&gt;1,"2重登録","OK"))</f>
        <v>OK</v>
      </c>
      <c r="M161" s="164" t="s">
        <v>234</v>
      </c>
      <c r="N161" s="46"/>
      <c r="O161" s="46"/>
      <c r="P161" s="46"/>
      <c r="Q161" s="46"/>
    </row>
    <row r="162" spans="1:17" customFormat="1" ht="14.25">
      <c r="A162" s="163" t="s">
        <v>996</v>
      </c>
      <c r="B162" s="169" t="s">
        <v>451</v>
      </c>
      <c r="C162" s="164" t="s">
        <v>452</v>
      </c>
      <c r="D162" s="164" t="s">
        <v>68</v>
      </c>
      <c r="E162" s="169"/>
      <c r="F162" s="169" t="str">
        <f t="shared" si="24"/>
        <v>ぐ０６</v>
      </c>
      <c r="G162" s="164" t="str">
        <f t="shared" si="25"/>
        <v>井ノ口幹也</v>
      </c>
      <c r="H162" s="166" t="s">
        <v>444</v>
      </c>
      <c r="I162" s="166" t="s">
        <v>66</v>
      </c>
      <c r="J162" s="167">
        <v>1990</v>
      </c>
      <c r="K162" s="154">
        <f t="shared" si="26"/>
        <v>32</v>
      </c>
      <c r="L162" s="153" t="str">
        <f>IF(G162="","",IF(COUNTIF($G$1:$G$41,G162)&gt;1,"2重登録","OK"))</f>
        <v>OK</v>
      </c>
      <c r="M162" s="170" t="s">
        <v>317</v>
      </c>
      <c r="N162" s="51"/>
      <c r="O162" s="54"/>
      <c r="P162" s="54"/>
      <c r="Q162" s="54"/>
    </row>
    <row r="163" spans="1:17" customFormat="1" ht="13.5" customHeight="1">
      <c r="A163" s="171"/>
      <c r="B163" s="467"/>
      <c r="C163" s="467"/>
      <c r="D163" s="172"/>
      <c r="E163" s="172"/>
      <c r="F163" s="467"/>
      <c r="G163" s="467"/>
      <c r="H163" s="172"/>
      <c r="I163" s="467"/>
      <c r="J163" s="467"/>
      <c r="K163" s="467"/>
      <c r="L163" s="467"/>
      <c r="M163" s="172"/>
      <c r="N163" s="173"/>
      <c r="O163" s="174"/>
      <c r="P163" s="174"/>
      <c r="Q163" s="174"/>
    </row>
    <row r="164" spans="1:17" customFormat="1" ht="14.25">
      <c r="A164" s="168"/>
      <c r="B164" s="169"/>
      <c r="C164" s="169"/>
      <c r="D164" s="169"/>
      <c r="E164" s="169"/>
      <c r="F164" s="169"/>
      <c r="G164" s="169"/>
      <c r="H164" s="169"/>
      <c r="I164" s="169"/>
      <c r="J164" s="169"/>
      <c r="K164" s="169"/>
      <c r="L164" s="169"/>
      <c r="M164" s="169"/>
      <c r="N164" s="51"/>
      <c r="O164" s="54"/>
      <c r="P164" s="54"/>
      <c r="Q164" s="54"/>
    </row>
    <row r="165" spans="1:17" customFormat="1" ht="14.25">
      <c r="A165" s="168"/>
      <c r="B165" s="469"/>
      <c r="C165" s="469"/>
      <c r="D165" s="469"/>
      <c r="E165" s="469"/>
      <c r="F165" s="469"/>
      <c r="G165" s="469"/>
      <c r="H165" s="469"/>
      <c r="I165" s="169"/>
      <c r="J165" s="169"/>
      <c r="K165" s="169"/>
      <c r="L165" s="169"/>
      <c r="M165" s="169"/>
      <c r="N165" s="51"/>
      <c r="O165" s="54"/>
      <c r="P165" s="54"/>
      <c r="Q165" s="54"/>
    </row>
    <row r="166" spans="1:17" customFormat="1" ht="14.25">
      <c r="A166" s="168"/>
      <c r="B166" s="469"/>
      <c r="C166" s="469"/>
      <c r="D166" s="469"/>
      <c r="E166" s="469"/>
      <c r="F166" s="469"/>
      <c r="G166" s="469"/>
      <c r="H166" s="469"/>
      <c r="I166" s="169"/>
      <c r="J166" s="169"/>
      <c r="K166" s="169"/>
      <c r="L166" s="169"/>
      <c r="M166" s="169"/>
      <c r="N166" s="51"/>
      <c r="O166" s="54"/>
      <c r="P166" s="54"/>
      <c r="Q166" s="54"/>
    </row>
    <row r="167" spans="1:17" customFormat="1" ht="14.25">
      <c r="A167" s="168"/>
      <c r="B167" s="169"/>
      <c r="C167" s="470" t="s">
        <v>997</v>
      </c>
      <c r="D167" s="471"/>
      <c r="E167" s="471"/>
      <c r="F167" s="471"/>
      <c r="G167" s="169"/>
      <c r="H167" s="169"/>
      <c r="I167" s="169"/>
      <c r="J167" s="169"/>
      <c r="K167" s="169"/>
      <c r="L167" s="169"/>
      <c r="M167" s="169"/>
      <c r="N167" s="51"/>
      <c r="O167" s="54"/>
      <c r="P167" s="54"/>
      <c r="Q167" s="54"/>
    </row>
    <row r="168" spans="1:17" customFormat="1" ht="14.25">
      <c r="A168" s="168"/>
      <c r="B168" s="169"/>
      <c r="C168" s="471"/>
      <c r="D168" s="471"/>
      <c r="E168" s="471"/>
      <c r="F168" s="471"/>
      <c r="G168" s="169"/>
      <c r="H168" s="169"/>
      <c r="I168" s="169"/>
      <c r="J168" s="169"/>
      <c r="K168" s="169"/>
      <c r="L168" s="169"/>
      <c r="M168" s="169"/>
      <c r="N168" s="51"/>
      <c r="O168" s="54"/>
      <c r="P168" s="54"/>
      <c r="Q168" s="54"/>
    </row>
    <row r="169" spans="1:17" customFormat="1" ht="14.25">
      <c r="A169" s="168"/>
      <c r="B169" s="169"/>
      <c r="C169" s="169"/>
      <c r="D169" s="169"/>
      <c r="E169" s="169"/>
      <c r="F169" s="169"/>
      <c r="G169" s="169"/>
      <c r="H169" s="169"/>
      <c r="I169" s="169"/>
      <c r="J169" s="169"/>
      <c r="K169" s="169"/>
      <c r="L169" s="169"/>
      <c r="M169" s="169"/>
      <c r="N169" s="51"/>
      <c r="O169" s="54"/>
      <c r="P169" s="54"/>
      <c r="Q169" s="54"/>
    </row>
    <row r="170" spans="1:17" customFormat="1" ht="14.25">
      <c r="A170" s="168" t="s">
        <v>998</v>
      </c>
      <c r="B170" s="169" t="s">
        <v>453</v>
      </c>
      <c r="C170" s="169" t="s">
        <v>454</v>
      </c>
      <c r="D170" s="169" t="s">
        <v>68</v>
      </c>
      <c r="E170" s="169"/>
      <c r="F170" s="169" t="s">
        <v>998</v>
      </c>
      <c r="G170" s="169" t="s">
        <v>455</v>
      </c>
      <c r="H170" s="169" t="s">
        <v>444</v>
      </c>
      <c r="I170" s="169" t="s">
        <v>259</v>
      </c>
      <c r="J170" s="169">
        <v>1988</v>
      </c>
      <c r="K170" s="169">
        <v>33</v>
      </c>
      <c r="L170" s="153" t="str">
        <f>IF(G170="","",IF(COUNTIF($G$1:$G$41,G170)&gt;1,"2重登録","OK"))</f>
        <v>OK</v>
      </c>
      <c r="M170" s="169" t="s">
        <v>176</v>
      </c>
      <c r="N170" s="51"/>
      <c r="O170" s="54"/>
      <c r="P170" s="54"/>
      <c r="Q170" s="54"/>
    </row>
    <row r="171" spans="1:17" customFormat="1" ht="14.25">
      <c r="A171" s="168" t="s">
        <v>999</v>
      </c>
      <c r="B171" s="169" t="s">
        <v>456</v>
      </c>
      <c r="C171" s="169" t="s">
        <v>101</v>
      </c>
      <c r="D171" s="169" t="s">
        <v>68</v>
      </c>
      <c r="E171" s="169"/>
      <c r="F171" s="169" t="s">
        <v>999</v>
      </c>
      <c r="G171" s="169" t="s">
        <v>457</v>
      </c>
      <c r="H171" s="169" t="s">
        <v>444</v>
      </c>
      <c r="I171" s="169" t="s">
        <v>259</v>
      </c>
      <c r="J171" s="169">
        <v>1990</v>
      </c>
      <c r="K171" s="169">
        <v>31</v>
      </c>
      <c r="L171" s="153" t="str">
        <f>IF(G171="","",IF(COUNTIF($G$1:$G$41,G171)&gt;1,"2重登録","OK"))</f>
        <v>OK</v>
      </c>
      <c r="M171" s="169" t="s">
        <v>201</v>
      </c>
      <c r="N171" s="51"/>
      <c r="O171" s="54"/>
      <c r="P171" s="54"/>
      <c r="Q171" s="54"/>
    </row>
    <row r="172" spans="1:17" customFormat="1" ht="14.25">
      <c r="A172" s="168" t="s">
        <v>1000</v>
      </c>
      <c r="B172" s="169" t="s">
        <v>458</v>
      </c>
      <c r="C172" s="169" t="s">
        <v>7</v>
      </c>
      <c r="D172" s="169" t="s">
        <v>68</v>
      </c>
      <c r="E172" s="169"/>
      <c r="F172" s="169" t="s">
        <v>1000</v>
      </c>
      <c r="G172" s="169" t="s">
        <v>459</v>
      </c>
      <c r="H172" s="169" t="s">
        <v>444</v>
      </c>
      <c r="I172" s="169" t="s">
        <v>259</v>
      </c>
      <c r="J172" s="169">
        <v>1976</v>
      </c>
      <c r="K172" s="169">
        <v>46</v>
      </c>
      <c r="L172" s="153" t="str">
        <f t="shared" ref="L172:L206" si="27">IF(G172="","",IF(COUNTIF($G$1:$G$41,G172)&gt;1,"2重登録","OK"))</f>
        <v>OK</v>
      </c>
      <c r="M172" s="169" t="s">
        <v>176</v>
      </c>
      <c r="N172" s="51"/>
      <c r="O172" s="54"/>
      <c r="P172" s="54"/>
      <c r="Q172" s="54"/>
    </row>
    <row r="173" spans="1:17" customFormat="1" ht="14.25">
      <c r="A173" s="168" t="s">
        <v>1001</v>
      </c>
      <c r="B173" s="169" t="s">
        <v>460</v>
      </c>
      <c r="C173" s="169" t="s">
        <v>461</v>
      </c>
      <c r="D173" s="169" t="s">
        <v>68</v>
      </c>
      <c r="E173" s="169"/>
      <c r="F173" s="169" t="s">
        <v>1001</v>
      </c>
      <c r="G173" s="169" t="s">
        <v>462</v>
      </c>
      <c r="H173" s="169" t="s">
        <v>444</v>
      </c>
      <c r="I173" s="169" t="s">
        <v>259</v>
      </c>
      <c r="J173" s="169">
        <v>1982</v>
      </c>
      <c r="K173" s="154">
        <f>IF(J173="","",(2022-J173))</f>
        <v>40</v>
      </c>
      <c r="L173" s="153" t="str">
        <f t="shared" si="27"/>
        <v>OK</v>
      </c>
      <c r="M173" s="169" t="s">
        <v>176</v>
      </c>
      <c r="N173" s="51"/>
      <c r="O173" s="54"/>
      <c r="P173" s="54"/>
      <c r="Q173" s="54"/>
    </row>
    <row r="174" spans="1:17" customFormat="1" ht="14.25">
      <c r="A174" s="168" t="s">
        <v>1002</v>
      </c>
      <c r="B174" s="169" t="s">
        <v>463</v>
      </c>
      <c r="C174" s="169" t="s">
        <v>464</v>
      </c>
      <c r="D174" s="169" t="s">
        <v>68</v>
      </c>
      <c r="E174" s="169"/>
      <c r="F174" s="169" t="s">
        <v>1002</v>
      </c>
      <c r="G174" s="169" t="s">
        <v>465</v>
      </c>
      <c r="H174" s="169" t="s">
        <v>444</v>
      </c>
      <c r="I174" s="169" t="s">
        <v>259</v>
      </c>
      <c r="J174" s="169">
        <v>1990</v>
      </c>
      <c r="K174" s="154">
        <f t="shared" ref="K174:K206" si="28">IF(J174="","",(2022-J174))</f>
        <v>32</v>
      </c>
      <c r="L174" s="153" t="str">
        <f t="shared" si="27"/>
        <v>OK</v>
      </c>
      <c r="M174" s="169" t="s">
        <v>343</v>
      </c>
      <c r="N174" s="51"/>
      <c r="O174" s="54"/>
      <c r="P174" s="54"/>
      <c r="Q174" s="54"/>
    </row>
    <row r="175" spans="1:17" customFormat="1" ht="14.25">
      <c r="A175" s="168" t="s">
        <v>1003</v>
      </c>
      <c r="B175" s="169" t="s">
        <v>466</v>
      </c>
      <c r="C175" s="169" t="s">
        <v>467</v>
      </c>
      <c r="D175" s="169" t="s">
        <v>68</v>
      </c>
      <c r="E175" s="169"/>
      <c r="F175" s="169" t="s">
        <v>1003</v>
      </c>
      <c r="G175" s="169" t="s">
        <v>468</v>
      </c>
      <c r="H175" s="169" t="s">
        <v>444</v>
      </c>
      <c r="I175" s="169" t="s">
        <v>259</v>
      </c>
      <c r="J175" s="169">
        <v>1979</v>
      </c>
      <c r="K175" s="154">
        <f t="shared" si="28"/>
        <v>43</v>
      </c>
      <c r="L175" s="153" t="str">
        <f t="shared" si="27"/>
        <v>OK</v>
      </c>
      <c r="M175" s="169" t="s">
        <v>234</v>
      </c>
      <c r="N175" s="51"/>
      <c r="O175" s="54"/>
      <c r="P175" s="54"/>
      <c r="Q175" s="54"/>
    </row>
    <row r="176" spans="1:17" customFormat="1" ht="14.25">
      <c r="A176" s="168" t="s">
        <v>1004</v>
      </c>
      <c r="B176" s="169" t="s">
        <v>1005</v>
      </c>
      <c r="C176" s="169" t="s">
        <v>1006</v>
      </c>
      <c r="D176" s="169" t="s">
        <v>68</v>
      </c>
      <c r="E176" s="169"/>
      <c r="F176" s="169" t="s">
        <v>1004</v>
      </c>
      <c r="G176" s="169" t="s">
        <v>1007</v>
      </c>
      <c r="H176" s="169" t="s">
        <v>444</v>
      </c>
      <c r="I176" s="169" t="s">
        <v>259</v>
      </c>
      <c r="J176" s="169">
        <v>1982</v>
      </c>
      <c r="K176" s="154">
        <f t="shared" si="28"/>
        <v>40</v>
      </c>
      <c r="L176" s="153" t="str">
        <f t="shared" si="27"/>
        <v>OK</v>
      </c>
      <c r="M176" s="169" t="s">
        <v>179</v>
      </c>
      <c r="N176" s="51"/>
      <c r="O176" s="54"/>
      <c r="P176" s="54"/>
      <c r="Q176" s="54"/>
    </row>
    <row r="177" spans="1:17" customFormat="1" ht="14.25">
      <c r="A177" s="168" t="s">
        <v>1008</v>
      </c>
      <c r="B177" s="169" t="s">
        <v>1009</v>
      </c>
      <c r="C177" s="169" t="s">
        <v>1010</v>
      </c>
      <c r="D177" s="169" t="s">
        <v>68</v>
      </c>
      <c r="E177" s="169"/>
      <c r="F177" s="169" t="s">
        <v>1008</v>
      </c>
      <c r="G177" s="169" t="s">
        <v>1011</v>
      </c>
      <c r="H177" s="169" t="s">
        <v>444</v>
      </c>
      <c r="I177" s="169" t="s">
        <v>259</v>
      </c>
      <c r="J177" s="169">
        <v>1993</v>
      </c>
      <c r="K177" s="154">
        <f t="shared" si="28"/>
        <v>29</v>
      </c>
      <c r="L177" s="153" t="str">
        <f t="shared" si="27"/>
        <v>OK</v>
      </c>
      <c r="M177" s="169" t="s">
        <v>234</v>
      </c>
      <c r="N177" s="51"/>
      <c r="O177" s="54"/>
      <c r="P177" s="54"/>
      <c r="Q177" s="54"/>
    </row>
    <row r="178" spans="1:17" customFormat="1" ht="14.25">
      <c r="A178" s="168" t="s">
        <v>1012</v>
      </c>
      <c r="B178" s="169" t="s">
        <v>1013</v>
      </c>
      <c r="C178" s="169" t="s">
        <v>1014</v>
      </c>
      <c r="D178" s="169" t="s">
        <v>68</v>
      </c>
      <c r="E178" s="169"/>
      <c r="F178" s="169" t="s">
        <v>1012</v>
      </c>
      <c r="G178" s="169" t="s">
        <v>1015</v>
      </c>
      <c r="H178" s="169" t="s">
        <v>444</v>
      </c>
      <c r="I178" s="169" t="s">
        <v>259</v>
      </c>
      <c r="J178" s="169">
        <v>1992</v>
      </c>
      <c r="K178" s="154">
        <f t="shared" si="28"/>
        <v>30</v>
      </c>
      <c r="L178" s="153" t="str">
        <f t="shared" si="27"/>
        <v>OK</v>
      </c>
      <c r="M178" s="169" t="s">
        <v>294</v>
      </c>
      <c r="N178" s="51"/>
      <c r="O178" s="54"/>
      <c r="P178" s="54"/>
      <c r="Q178" s="54"/>
    </row>
    <row r="179" spans="1:17" customFormat="1" ht="14.25">
      <c r="A179" s="168" t="s">
        <v>1016</v>
      </c>
      <c r="B179" s="169" t="s">
        <v>1017</v>
      </c>
      <c r="C179" s="169" t="s">
        <v>1018</v>
      </c>
      <c r="D179" s="169" t="s">
        <v>68</v>
      </c>
      <c r="E179" s="169"/>
      <c r="F179" s="169" t="s">
        <v>1016</v>
      </c>
      <c r="G179" s="169" t="s">
        <v>773</v>
      </c>
      <c r="H179" s="169" t="s">
        <v>444</v>
      </c>
      <c r="I179" s="169" t="s">
        <v>259</v>
      </c>
      <c r="J179" s="169">
        <v>1987</v>
      </c>
      <c r="K179" s="154">
        <f t="shared" si="28"/>
        <v>35</v>
      </c>
      <c r="L179" s="153" t="str">
        <f t="shared" si="27"/>
        <v>OK</v>
      </c>
      <c r="M179" s="169" t="s">
        <v>343</v>
      </c>
      <c r="N179" s="51"/>
      <c r="O179" s="54"/>
      <c r="P179" s="54"/>
      <c r="Q179" s="54"/>
    </row>
    <row r="180" spans="1:17" customFormat="1" ht="14.25">
      <c r="A180" s="168" t="s">
        <v>1019</v>
      </c>
      <c r="B180" s="169" t="s">
        <v>1020</v>
      </c>
      <c r="C180" s="169" t="s">
        <v>1021</v>
      </c>
      <c r="D180" s="169" t="s">
        <v>68</v>
      </c>
      <c r="E180" s="169"/>
      <c r="F180" s="169" t="s">
        <v>1019</v>
      </c>
      <c r="G180" s="169" t="s">
        <v>1022</v>
      </c>
      <c r="H180" s="169" t="s">
        <v>444</v>
      </c>
      <c r="I180" s="169" t="s">
        <v>259</v>
      </c>
      <c r="J180" s="169">
        <v>1997</v>
      </c>
      <c r="K180" s="154">
        <f t="shared" si="28"/>
        <v>25</v>
      </c>
      <c r="L180" s="153" t="str">
        <f t="shared" si="27"/>
        <v>OK</v>
      </c>
      <c r="M180" s="169" t="s">
        <v>234</v>
      </c>
      <c r="N180" s="51"/>
      <c r="O180" s="54"/>
      <c r="P180" s="54"/>
      <c r="Q180" s="54"/>
    </row>
    <row r="181" spans="1:17" customFormat="1" ht="14.25">
      <c r="A181" s="168" t="s">
        <v>1023</v>
      </c>
      <c r="B181" s="169" t="s">
        <v>16</v>
      </c>
      <c r="C181" s="169" t="s">
        <v>469</v>
      </c>
      <c r="D181" s="169" t="s">
        <v>68</v>
      </c>
      <c r="E181" s="169"/>
      <c r="F181" s="169" t="s">
        <v>1004</v>
      </c>
      <c r="G181" s="169" t="s">
        <v>470</v>
      </c>
      <c r="H181" s="169" t="s">
        <v>444</v>
      </c>
      <c r="I181" s="169" t="s">
        <v>259</v>
      </c>
      <c r="J181" s="169">
        <v>1977</v>
      </c>
      <c r="K181" s="154">
        <f t="shared" si="28"/>
        <v>45</v>
      </c>
      <c r="L181" s="153" t="str">
        <f t="shared" si="27"/>
        <v>OK</v>
      </c>
      <c r="M181" s="169" t="s">
        <v>234</v>
      </c>
      <c r="N181" s="51"/>
      <c r="O181" s="54"/>
      <c r="P181" s="54"/>
      <c r="Q181" s="54"/>
    </row>
    <row r="182" spans="1:17" customFormat="1" ht="14.25">
      <c r="A182" s="168" t="s">
        <v>1024</v>
      </c>
      <c r="B182" s="169" t="s">
        <v>18</v>
      </c>
      <c r="C182" s="169" t="s">
        <v>19</v>
      </c>
      <c r="D182" s="169" t="s">
        <v>68</v>
      </c>
      <c r="E182" s="169"/>
      <c r="F182" s="169" t="s">
        <v>1008</v>
      </c>
      <c r="G182" s="169" t="s">
        <v>471</v>
      </c>
      <c r="H182" s="169" t="s">
        <v>444</v>
      </c>
      <c r="I182" s="169" t="s">
        <v>259</v>
      </c>
      <c r="J182" s="169">
        <v>1986</v>
      </c>
      <c r="K182" s="154">
        <f t="shared" si="28"/>
        <v>36</v>
      </c>
      <c r="L182" s="153" t="str">
        <f t="shared" si="27"/>
        <v>OK</v>
      </c>
      <c r="M182" s="169" t="s">
        <v>176</v>
      </c>
      <c r="N182" s="51"/>
      <c r="O182" s="54"/>
      <c r="P182" s="54"/>
      <c r="Q182" s="54"/>
    </row>
    <row r="183" spans="1:17" customFormat="1" ht="14.25">
      <c r="A183" s="168" t="s">
        <v>1025</v>
      </c>
      <c r="B183" s="169" t="s">
        <v>472</v>
      </c>
      <c r="C183" s="169" t="s">
        <v>473</v>
      </c>
      <c r="D183" s="169" t="s">
        <v>68</v>
      </c>
      <c r="E183" s="169"/>
      <c r="F183" s="169" t="s">
        <v>1019</v>
      </c>
      <c r="G183" s="169" t="s">
        <v>474</v>
      </c>
      <c r="H183" s="169" t="s">
        <v>444</v>
      </c>
      <c r="I183" s="169" t="s">
        <v>259</v>
      </c>
      <c r="J183" s="169">
        <v>1978</v>
      </c>
      <c r="K183" s="154">
        <f t="shared" si="28"/>
        <v>44</v>
      </c>
      <c r="L183" s="153" t="str">
        <f t="shared" si="27"/>
        <v>OK</v>
      </c>
      <c r="M183" s="169" t="s">
        <v>234</v>
      </c>
      <c r="N183" s="51"/>
      <c r="O183" s="54"/>
      <c r="P183" s="54"/>
      <c r="Q183" s="54"/>
    </row>
    <row r="184" spans="1:17" customFormat="1" ht="14.25">
      <c r="A184" s="168" t="s">
        <v>1026</v>
      </c>
      <c r="B184" s="169" t="s">
        <v>475</v>
      </c>
      <c r="C184" s="169" t="s">
        <v>476</v>
      </c>
      <c r="D184" s="169" t="s">
        <v>68</v>
      </c>
      <c r="E184" s="169"/>
      <c r="F184" s="169" t="s">
        <v>1023</v>
      </c>
      <c r="G184" s="169" t="s">
        <v>477</v>
      </c>
      <c r="H184" s="169" t="s">
        <v>444</v>
      </c>
      <c r="I184" s="169" t="s">
        <v>259</v>
      </c>
      <c r="J184" s="169">
        <v>1975</v>
      </c>
      <c r="K184" s="154">
        <f t="shared" si="28"/>
        <v>47</v>
      </c>
      <c r="L184" s="153" t="str">
        <f t="shared" si="27"/>
        <v>OK</v>
      </c>
      <c r="M184" s="169" t="s">
        <v>179</v>
      </c>
      <c r="N184" s="51"/>
      <c r="O184" s="54"/>
      <c r="P184" s="54"/>
      <c r="Q184" s="54"/>
    </row>
    <row r="185" spans="1:17" customFormat="1" ht="14.25">
      <c r="A185" s="168" t="s">
        <v>1027</v>
      </c>
      <c r="B185" s="169" t="s">
        <v>478</v>
      </c>
      <c r="C185" s="169" t="s">
        <v>479</v>
      </c>
      <c r="D185" s="169" t="s">
        <v>68</v>
      </c>
      <c r="E185" s="169"/>
      <c r="F185" s="169" t="s">
        <v>1024</v>
      </c>
      <c r="G185" s="169" t="s">
        <v>480</v>
      </c>
      <c r="H185" s="169" t="s">
        <v>444</v>
      </c>
      <c r="I185" s="169" t="s">
        <v>259</v>
      </c>
      <c r="J185" s="169">
        <v>1980</v>
      </c>
      <c r="K185" s="154">
        <f t="shared" si="28"/>
        <v>42</v>
      </c>
      <c r="L185" s="153" t="str">
        <f t="shared" si="27"/>
        <v>OK</v>
      </c>
      <c r="M185" s="169" t="s">
        <v>481</v>
      </c>
      <c r="N185" s="51"/>
      <c r="O185" s="54"/>
      <c r="P185" s="54"/>
      <c r="Q185" s="54"/>
    </row>
    <row r="186" spans="1:17" customFormat="1" ht="14.25">
      <c r="A186" s="168" t="s">
        <v>1028</v>
      </c>
      <c r="B186" s="169" t="s">
        <v>482</v>
      </c>
      <c r="C186" s="169" t="s">
        <v>483</v>
      </c>
      <c r="D186" s="169" t="s">
        <v>68</v>
      </c>
      <c r="E186" s="169"/>
      <c r="F186" s="169" t="s">
        <v>1025</v>
      </c>
      <c r="G186" s="169" t="s">
        <v>484</v>
      </c>
      <c r="H186" s="169" t="s">
        <v>444</v>
      </c>
      <c r="I186" s="169" t="s">
        <v>259</v>
      </c>
      <c r="J186" s="169">
        <v>1987</v>
      </c>
      <c r="K186" s="154">
        <f t="shared" si="28"/>
        <v>35</v>
      </c>
      <c r="L186" s="153" t="str">
        <f t="shared" si="27"/>
        <v>OK</v>
      </c>
      <c r="M186" s="169" t="s">
        <v>481</v>
      </c>
      <c r="N186" s="51"/>
      <c r="O186" s="54"/>
      <c r="P186" s="54"/>
      <c r="Q186" s="54"/>
    </row>
    <row r="187" spans="1:17" customFormat="1" ht="14.25">
      <c r="A187" s="168" t="s">
        <v>1029</v>
      </c>
      <c r="B187" s="169" t="s">
        <v>1030</v>
      </c>
      <c r="C187" s="169" t="s">
        <v>1031</v>
      </c>
      <c r="D187" s="169" t="s">
        <v>68</v>
      </c>
      <c r="E187" s="169"/>
      <c r="F187" s="169" t="s">
        <v>1026</v>
      </c>
      <c r="G187" s="169" t="s">
        <v>1032</v>
      </c>
      <c r="H187" s="169" t="s">
        <v>444</v>
      </c>
      <c r="I187" s="169" t="s">
        <v>259</v>
      </c>
      <c r="J187" s="169">
        <v>1994</v>
      </c>
      <c r="K187" s="154">
        <f t="shared" si="28"/>
        <v>28</v>
      </c>
      <c r="L187" s="153" t="str">
        <f t="shared" si="27"/>
        <v>OK</v>
      </c>
      <c r="M187" s="169" t="s">
        <v>1033</v>
      </c>
      <c r="N187" s="51"/>
      <c r="O187" s="54"/>
      <c r="P187" s="54"/>
      <c r="Q187" s="54"/>
    </row>
    <row r="188" spans="1:17" customFormat="1" ht="14.25">
      <c r="A188" s="168" t="s">
        <v>1034</v>
      </c>
      <c r="B188" s="169" t="s">
        <v>485</v>
      </c>
      <c r="C188" s="169" t="s">
        <v>486</v>
      </c>
      <c r="D188" s="169" t="s">
        <v>68</v>
      </c>
      <c r="E188" s="169"/>
      <c r="F188" s="169" t="s">
        <v>1027</v>
      </c>
      <c r="G188" s="169" t="s">
        <v>487</v>
      </c>
      <c r="H188" s="169" t="s">
        <v>444</v>
      </c>
      <c r="I188" s="169" t="s">
        <v>259</v>
      </c>
      <c r="J188" s="169">
        <v>1993</v>
      </c>
      <c r="K188" s="154">
        <f t="shared" si="28"/>
        <v>29</v>
      </c>
      <c r="L188" s="153" t="str">
        <f t="shared" si="27"/>
        <v>OK</v>
      </c>
      <c r="M188" s="169" t="s">
        <v>481</v>
      </c>
      <c r="N188" s="51"/>
      <c r="O188" s="54"/>
      <c r="P188" s="54"/>
      <c r="Q188" s="54"/>
    </row>
    <row r="189" spans="1:17" customFormat="1" ht="14.25">
      <c r="A189" s="168" t="s">
        <v>1035</v>
      </c>
      <c r="B189" s="169" t="s">
        <v>488</v>
      </c>
      <c r="C189" s="169" t="s">
        <v>489</v>
      </c>
      <c r="D189" s="169" t="s">
        <v>68</v>
      </c>
      <c r="E189" s="169"/>
      <c r="F189" s="169" t="s">
        <v>1028</v>
      </c>
      <c r="G189" s="169" t="s">
        <v>490</v>
      </c>
      <c r="H189" s="169" t="s">
        <v>444</v>
      </c>
      <c r="I189" s="169" t="s">
        <v>259</v>
      </c>
      <c r="J189" s="169">
        <v>1992</v>
      </c>
      <c r="K189" s="154">
        <f t="shared" si="28"/>
        <v>30</v>
      </c>
      <c r="L189" s="153" t="str">
        <f t="shared" si="27"/>
        <v>OK</v>
      </c>
      <c r="M189" s="169" t="s">
        <v>481</v>
      </c>
      <c r="N189" s="54"/>
      <c r="O189" s="54"/>
      <c r="P189" s="54"/>
      <c r="Q189" s="54"/>
    </row>
    <row r="190" spans="1:17" customFormat="1" ht="14.25">
      <c r="A190" s="168" t="s">
        <v>1036</v>
      </c>
      <c r="B190" s="169" t="s">
        <v>491</v>
      </c>
      <c r="C190" s="169" t="s">
        <v>492</v>
      </c>
      <c r="D190" s="169" t="s">
        <v>68</v>
      </c>
      <c r="E190" s="169"/>
      <c r="F190" s="169" t="s">
        <v>1034</v>
      </c>
      <c r="G190" s="169" t="s">
        <v>493</v>
      </c>
      <c r="H190" s="169" t="s">
        <v>444</v>
      </c>
      <c r="I190" s="169" t="s">
        <v>259</v>
      </c>
      <c r="J190" s="169">
        <v>1991</v>
      </c>
      <c r="K190" s="154">
        <f t="shared" si="28"/>
        <v>31</v>
      </c>
      <c r="L190" s="153" t="str">
        <f t="shared" si="27"/>
        <v>OK</v>
      </c>
      <c r="M190" s="169" t="s">
        <v>481</v>
      </c>
      <c r="N190" s="54"/>
      <c r="O190" s="54"/>
      <c r="P190" s="54"/>
      <c r="Q190" s="54"/>
    </row>
    <row r="191" spans="1:17" customFormat="1" ht="14.25">
      <c r="A191" s="168" t="s">
        <v>1037</v>
      </c>
      <c r="B191" s="169" t="s">
        <v>494</v>
      </c>
      <c r="C191" s="169" t="s">
        <v>495</v>
      </c>
      <c r="D191" s="169" t="s">
        <v>68</v>
      </c>
      <c r="E191" s="169"/>
      <c r="F191" s="169" t="s">
        <v>1035</v>
      </c>
      <c r="G191" s="169" t="s">
        <v>496</v>
      </c>
      <c r="H191" s="169" t="s">
        <v>444</v>
      </c>
      <c r="I191" s="169" t="s">
        <v>259</v>
      </c>
      <c r="J191" s="169">
        <v>1991</v>
      </c>
      <c r="K191" s="154">
        <f t="shared" si="28"/>
        <v>31</v>
      </c>
      <c r="L191" s="153" t="str">
        <f t="shared" si="27"/>
        <v>OK</v>
      </c>
      <c r="M191" s="169" t="s">
        <v>176</v>
      </c>
      <c r="N191" s="54"/>
      <c r="O191" s="54"/>
      <c r="P191" s="54"/>
      <c r="Q191" s="54"/>
    </row>
    <row r="192" spans="1:17" customFormat="1" ht="14.25">
      <c r="A192" s="168" t="s">
        <v>1038</v>
      </c>
      <c r="B192" s="169" t="s">
        <v>497</v>
      </c>
      <c r="C192" s="169" t="s">
        <v>498</v>
      </c>
      <c r="D192" s="169" t="s">
        <v>68</v>
      </c>
      <c r="E192" s="169"/>
      <c r="F192" s="169" t="s">
        <v>1036</v>
      </c>
      <c r="G192" s="169" t="s">
        <v>499</v>
      </c>
      <c r="H192" s="169" t="s">
        <v>444</v>
      </c>
      <c r="I192" s="169" t="s">
        <v>259</v>
      </c>
      <c r="J192" s="169">
        <v>1996</v>
      </c>
      <c r="K192" s="154">
        <f t="shared" si="28"/>
        <v>26</v>
      </c>
      <c r="L192" s="153" t="str">
        <f t="shared" si="27"/>
        <v>OK</v>
      </c>
      <c r="M192" s="169" t="s">
        <v>176</v>
      </c>
      <c r="N192" s="54"/>
      <c r="O192" s="54"/>
      <c r="P192" s="54"/>
      <c r="Q192" s="54"/>
    </row>
    <row r="193" spans="1:17" customFormat="1" ht="14.25">
      <c r="A193" s="168" t="s">
        <v>1039</v>
      </c>
      <c r="B193" s="169" t="s">
        <v>14</v>
      </c>
      <c r="C193" s="169" t="s">
        <v>500</v>
      </c>
      <c r="D193" s="169" t="s">
        <v>68</v>
      </c>
      <c r="E193" s="169"/>
      <c r="F193" s="169" t="s">
        <v>1038</v>
      </c>
      <c r="G193" s="169" t="s">
        <v>501</v>
      </c>
      <c r="H193" s="169" t="s">
        <v>444</v>
      </c>
      <c r="I193" s="169" t="s">
        <v>259</v>
      </c>
      <c r="J193" s="169">
        <v>1991</v>
      </c>
      <c r="K193" s="154">
        <f t="shared" si="28"/>
        <v>31</v>
      </c>
      <c r="L193" s="153" t="str">
        <f t="shared" si="27"/>
        <v>OK</v>
      </c>
      <c r="M193" s="169" t="s">
        <v>176</v>
      </c>
      <c r="N193" s="54"/>
      <c r="O193" s="54"/>
      <c r="P193" s="54"/>
      <c r="Q193" s="54"/>
    </row>
    <row r="194" spans="1:17" ht="14.25">
      <c r="A194" s="168" t="s">
        <v>1040</v>
      </c>
      <c r="B194" s="169" t="s">
        <v>1041</v>
      </c>
      <c r="C194" s="169" t="s">
        <v>65</v>
      </c>
      <c r="D194" s="169" t="s">
        <v>68</v>
      </c>
      <c r="E194" s="169"/>
      <c r="F194" s="169" t="s">
        <v>1042</v>
      </c>
      <c r="G194" s="169" t="s">
        <v>1043</v>
      </c>
      <c r="H194" s="169" t="s">
        <v>444</v>
      </c>
      <c r="I194" s="169" t="s">
        <v>259</v>
      </c>
      <c r="J194" s="169">
        <v>1985</v>
      </c>
      <c r="K194" s="154">
        <f t="shared" si="28"/>
        <v>37</v>
      </c>
      <c r="L194" s="153" t="str">
        <f t="shared" si="27"/>
        <v>OK</v>
      </c>
      <c r="M194" s="175" t="s">
        <v>317</v>
      </c>
      <c r="N194" s="54"/>
      <c r="O194" s="54"/>
      <c r="P194" s="54"/>
      <c r="Q194" s="54"/>
    </row>
    <row r="195" spans="1:17" ht="14.25">
      <c r="A195" s="168" t="s">
        <v>1042</v>
      </c>
      <c r="B195" s="169" t="s">
        <v>630</v>
      </c>
      <c r="C195" s="169" t="s">
        <v>1044</v>
      </c>
      <c r="D195" s="169" t="s">
        <v>68</v>
      </c>
      <c r="E195" s="169"/>
      <c r="F195" s="169" t="s">
        <v>1042</v>
      </c>
      <c r="G195" s="169" t="s">
        <v>1045</v>
      </c>
      <c r="H195" s="169" t="s">
        <v>444</v>
      </c>
      <c r="I195" s="169" t="s">
        <v>259</v>
      </c>
      <c r="J195" s="169">
        <v>1993</v>
      </c>
      <c r="K195" s="154">
        <f t="shared" si="28"/>
        <v>29</v>
      </c>
      <c r="L195" s="153" t="str">
        <f t="shared" si="27"/>
        <v>OK</v>
      </c>
      <c r="M195" s="169" t="s">
        <v>1046</v>
      </c>
      <c r="N195" s="54"/>
      <c r="O195" s="54"/>
      <c r="P195" s="54"/>
      <c r="Q195" s="54"/>
    </row>
    <row r="196" spans="1:17" ht="14.25">
      <c r="A196" s="168" t="s">
        <v>1047</v>
      </c>
      <c r="B196" s="169" t="s">
        <v>1048</v>
      </c>
      <c r="C196" s="169" t="s">
        <v>1049</v>
      </c>
      <c r="D196" s="169" t="s">
        <v>68</v>
      </c>
      <c r="E196" s="169"/>
      <c r="F196" s="169" t="s">
        <v>1050</v>
      </c>
      <c r="G196" s="169" t="s">
        <v>1051</v>
      </c>
      <c r="H196" s="169" t="s">
        <v>444</v>
      </c>
      <c r="I196" s="169" t="s">
        <v>259</v>
      </c>
      <c r="J196" s="169">
        <v>1992</v>
      </c>
      <c r="K196" s="154">
        <f t="shared" si="28"/>
        <v>30</v>
      </c>
      <c r="L196" s="153" t="str">
        <f t="shared" si="27"/>
        <v>OK</v>
      </c>
      <c r="M196" s="169" t="s">
        <v>1046</v>
      </c>
      <c r="N196" s="54"/>
      <c r="O196" s="54"/>
      <c r="P196" s="54"/>
      <c r="Q196" s="54"/>
    </row>
    <row r="197" spans="1:17" ht="14.25">
      <c r="A197" s="176" t="s">
        <v>1052</v>
      </c>
      <c r="B197" s="175" t="s">
        <v>1053</v>
      </c>
      <c r="C197" s="175" t="s">
        <v>1054</v>
      </c>
      <c r="D197" s="177" t="s">
        <v>68</v>
      </c>
      <c r="E197" s="177"/>
      <c r="F197" s="177" t="s">
        <v>1052</v>
      </c>
      <c r="G197" s="177" t="s">
        <v>1055</v>
      </c>
      <c r="H197" s="177" t="s">
        <v>444</v>
      </c>
      <c r="I197" s="175" t="s">
        <v>118</v>
      </c>
      <c r="J197" s="177">
        <v>1971</v>
      </c>
      <c r="K197" s="178">
        <f t="shared" si="28"/>
        <v>51</v>
      </c>
      <c r="L197" s="153" t="str">
        <f t="shared" si="27"/>
        <v>OK</v>
      </c>
      <c r="M197" s="177" t="s">
        <v>179</v>
      </c>
      <c r="N197" s="54"/>
      <c r="O197" s="54"/>
      <c r="P197" s="54"/>
      <c r="Q197" s="54"/>
    </row>
    <row r="198" spans="1:17" ht="14.25">
      <c r="A198" s="176" t="s">
        <v>1050</v>
      </c>
      <c r="B198" s="175" t="s">
        <v>17</v>
      </c>
      <c r="C198" s="175" t="s">
        <v>1056</v>
      </c>
      <c r="D198" s="177" t="s">
        <v>68</v>
      </c>
      <c r="E198" s="177"/>
      <c r="F198" s="177" t="s">
        <v>1050</v>
      </c>
      <c r="G198" s="177" t="s">
        <v>1057</v>
      </c>
      <c r="H198" s="177" t="s">
        <v>444</v>
      </c>
      <c r="I198" s="175" t="s">
        <v>118</v>
      </c>
      <c r="J198" s="177">
        <v>1974</v>
      </c>
      <c r="K198" s="178">
        <f t="shared" si="28"/>
        <v>48</v>
      </c>
      <c r="L198" s="153" t="str">
        <f t="shared" si="27"/>
        <v>OK</v>
      </c>
      <c r="M198" s="177" t="s">
        <v>294</v>
      </c>
      <c r="N198" s="54"/>
      <c r="O198" s="54"/>
      <c r="P198" s="54"/>
      <c r="Q198" s="54"/>
    </row>
    <row r="199" spans="1:17" ht="14.25">
      <c r="A199" s="176" t="s">
        <v>1058</v>
      </c>
      <c r="B199" s="175" t="s">
        <v>453</v>
      </c>
      <c r="C199" s="175" t="s">
        <v>502</v>
      </c>
      <c r="D199" s="177" t="s">
        <v>68</v>
      </c>
      <c r="E199" s="177"/>
      <c r="F199" s="177" t="s">
        <v>1052</v>
      </c>
      <c r="G199" s="177" t="s">
        <v>503</v>
      </c>
      <c r="H199" s="177" t="s">
        <v>444</v>
      </c>
      <c r="I199" s="175" t="s">
        <v>118</v>
      </c>
      <c r="J199" s="177">
        <v>1992</v>
      </c>
      <c r="K199" s="178">
        <f>IF(J199="","",(2022-J199))</f>
        <v>30</v>
      </c>
      <c r="L199" s="153" t="str">
        <f t="shared" si="27"/>
        <v>OK</v>
      </c>
      <c r="M199" s="177" t="s">
        <v>176</v>
      </c>
      <c r="N199" s="54"/>
      <c r="O199" s="54"/>
      <c r="P199" s="54"/>
      <c r="Q199" s="54"/>
    </row>
    <row r="200" spans="1:17" ht="14.25">
      <c r="A200" s="176" t="s">
        <v>1059</v>
      </c>
      <c r="B200" s="175" t="s">
        <v>504</v>
      </c>
      <c r="C200" s="175" t="s">
        <v>505</v>
      </c>
      <c r="D200" s="177" t="s">
        <v>68</v>
      </c>
      <c r="E200" s="177"/>
      <c r="F200" s="177" t="s">
        <v>1058</v>
      </c>
      <c r="G200" s="177" t="s">
        <v>506</v>
      </c>
      <c r="H200" s="177" t="s">
        <v>444</v>
      </c>
      <c r="I200" s="175" t="s">
        <v>118</v>
      </c>
      <c r="J200" s="177">
        <v>1994</v>
      </c>
      <c r="K200" s="178">
        <f t="shared" si="28"/>
        <v>28</v>
      </c>
      <c r="L200" s="153" t="str">
        <f t="shared" si="27"/>
        <v>OK</v>
      </c>
      <c r="M200" s="177" t="s">
        <v>481</v>
      </c>
      <c r="N200" s="54"/>
      <c r="O200" s="54"/>
      <c r="P200" s="54"/>
      <c r="Q200" s="54"/>
    </row>
    <row r="201" spans="1:17" ht="14.25">
      <c r="A201" s="176" t="s">
        <v>1060</v>
      </c>
      <c r="B201" s="175" t="s">
        <v>50</v>
      </c>
      <c r="C201" s="175" t="s">
        <v>508</v>
      </c>
      <c r="D201" s="177" t="s">
        <v>68</v>
      </c>
      <c r="E201" s="177"/>
      <c r="F201" s="177" t="s">
        <v>1060</v>
      </c>
      <c r="G201" s="177" t="s">
        <v>509</v>
      </c>
      <c r="H201" s="177" t="s">
        <v>444</v>
      </c>
      <c r="I201" s="175" t="s">
        <v>118</v>
      </c>
      <c r="J201" s="177">
        <v>1977</v>
      </c>
      <c r="K201" s="178">
        <f t="shared" si="28"/>
        <v>45</v>
      </c>
      <c r="L201" s="153" t="str">
        <f t="shared" si="27"/>
        <v>OK</v>
      </c>
      <c r="M201" s="177" t="s">
        <v>481</v>
      </c>
      <c r="N201" s="54"/>
      <c r="O201" s="54"/>
      <c r="P201" s="54"/>
      <c r="Q201" s="54"/>
    </row>
    <row r="202" spans="1:17" ht="14.25">
      <c r="A202" s="176" t="s">
        <v>1061</v>
      </c>
      <c r="B202" s="175" t="s">
        <v>510</v>
      </c>
      <c r="C202" s="175" t="s">
        <v>511</v>
      </c>
      <c r="D202" s="177" t="s">
        <v>68</v>
      </c>
      <c r="E202" s="177"/>
      <c r="F202" s="177" t="s">
        <v>1061</v>
      </c>
      <c r="G202" s="177" t="s">
        <v>512</v>
      </c>
      <c r="H202" s="177" t="s">
        <v>444</v>
      </c>
      <c r="I202" s="175" t="s">
        <v>118</v>
      </c>
      <c r="J202" s="177">
        <v>1986</v>
      </c>
      <c r="K202" s="178">
        <f t="shared" si="28"/>
        <v>36</v>
      </c>
      <c r="L202" s="153" t="str">
        <f t="shared" si="27"/>
        <v>OK</v>
      </c>
      <c r="M202" s="177" t="s">
        <v>481</v>
      </c>
      <c r="N202" s="54"/>
      <c r="O202" s="54"/>
      <c r="P202" s="54"/>
      <c r="Q202" s="54"/>
    </row>
    <row r="203" spans="1:17" ht="14.25">
      <c r="A203" s="176" t="s">
        <v>1062</v>
      </c>
      <c r="B203" s="175" t="s">
        <v>510</v>
      </c>
      <c r="C203" s="175" t="s">
        <v>511</v>
      </c>
      <c r="D203" s="177" t="s">
        <v>68</v>
      </c>
      <c r="E203" s="177"/>
      <c r="F203" s="177" t="s">
        <v>1061</v>
      </c>
      <c r="G203" s="177" t="s">
        <v>512</v>
      </c>
      <c r="H203" s="177" t="s">
        <v>444</v>
      </c>
      <c r="I203" s="175" t="s">
        <v>118</v>
      </c>
      <c r="J203" s="177">
        <v>1986</v>
      </c>
      <c r="K203" s="178">
        <f t="shared" si="28"/>
        <v>36</v>
      </c>
      <c r="L203" s="153" t="str">
        <f t="shared" si="27"/>
        <v>OK</v>
      </c>
      <c r="M203" s="177" t="s">
        <v>481</v>
      </c>
      <c r="N203" s="54"/>
      <c r="O203" s="54"/>
      <c r="P203" s="54"/>
      <c r="Q203" s="54"/>
    </row>
    <row r="204" spans="1:17" ht="14.25">
      <c r="A204" s="176" t="s">
        <v>1063</v>
      </c>
      <c r="B204" s="175" t="s">
        <v>514</v>
      </c>
      <c r="C204" s="175" t="s">
        <v>515</v>
      </c>
      <c r="D204" s="177" t="s">
        <v>68</v>
      </c>
      <c r="E204" s="177"/>
      <c r="F204" s="177" t="s">
        <v>1064</v>
      </c>
      <c r="G204" s="177" t="s">
        <v>516</v>
      </c>
      <c r="H204" s="177" t="s">
        <v>444</v>
      </c>
      <c r="I204" s="175" t="s">
        <v>118</v>
      </c>
      <c r="J204" s="177">
        <v>1993</v>
      </c>
      <c r="K204" s="178">
        <f t="shared" si="28"/>
        <v>29</v>
      </c>
      <c r="L204" s="153" t="str">
        <f>IF(G204="","",IF(COUNTIF($G$1:$G$41,G204)&gt;1,"2重登録","OK"))</f>
        <v>OK</v>
      </c>
      <c r="M204" s="177" t="s">
        <v>201</v>
      </c>
      <c r="N204" s="54"/>
      <c r="O204" s="54"/>
      <c r="P204" s="54"/>
      <c r="Q204" s="54"/>
    </row>
    <row r="205" spans="1:17" ht="13.5" customHeight="1">
      <c r="A205" s="176" t="s">
        <v>1065</v>
      </c>
      <c r="B205" s="175" t="s">
        <v>517</v>
      </c>
      <c r="C205" s="175" t="s">
        <v>518</v>
      </c>
      <c r="D205" s="177" t="s">
        <v>68</v>
      </c>
      <c r="E205" s="177"/>
      <c r="F205" s="177" t="s">
        <v>1066</v>
      </c>
      <c r="G205" s="177" t="s">
        <v>519</v>
      </c>
      <c r="H205" s="177" t="s">
        <v>444</v>
      </c>
      <c r="I205" s="175" t="s">
        <v>118</v>
      </c>
      <c r="J205" s="177">
        <v>1995</v>
      </c>
      <c r="K205" s="178">
        <f t="shared" si="28"/>
        <v>27</v>
      </c>
      <c r="L205" s="153" t="str">
        <f t="shared" si="27"/>
        <v>OK</v>
      </c>
      <c r="M205" s="177" t="s">
        <v>201</v>
      </c>
      <c r="N205" s="54"/>
      <c r="O205" s="54"/>
      <c r="P205" s="54"/>
      <c r="Q205" s="54"/>
    </row>
    <row r="206" spans="1:17" ht="13.5" customHeight="1">
      <c r="A206" s="176" t="s">
        <v>1067</v>
      </c>
      <c r="B206" s="175" t="s">
        <v>17</v>
      </c>
      <c r="C206" s="175" t="s">
        <v>520</v>
      </c>
      <c r="D206" s="177" t="s">
        <v>68</v>
      </c>
      <c r="E206" s="177"/>
      <c r="F206" s="177" t="s">
        <v>1068</v>
      </c>
      <c r="G206" s="177" t="s">
        <v>521</v>
      </c>
      <c r="H206" s="177" t="s">
        <v>444</v>
      </c>
      <c r="I206" s="175" t="s">
        <v>118</v>
      </c>
      <c r="J206" s="177">
        <v>1979</v>
      </c>
      <c r="K206" s="178">
        <f t="shared" si="28"/>
        <v>43</v>
      </c>
      <c r="L206" s="153" t="str">
        <f t="shared" si="27"/>
        <v>OK</v>
      </c>
      <c r="M206" s="177" t="s">
        <v>343</v>
      </c>
      <c r="N206" s="54"/>
      <c r="O206" s="54"/>
      <c r="P206" s="54"/>
      <c r="Q206" s="54"/>
    </row>
    <row r="207" spans="1:17" ht="14.25">
      <c r="A207" s="176"/>
      <c r="B207" s="175"/>
      <c r="C207" s="175"/>
      <c r="D207" s="175"/>
      <c r="E207" s="175"/>
      <c r="F207" s="175"/>
      <c r="G207" s="175"/>
      <c r="H207" s="175"/>
      <c r="I207" s="175"/>
      <c r="J207" s="175"/>
      <c r="K207" s="175"/>
      <c r="L207" s="175"/>
      <c r="M207" s="175"/>
      <c r="N207" s="54"/>
      <c r="O207" s="54"/>
      <c r="P207" s="54"/>
      <c r="Q207" s="54"/>
    </row>
    <row r="208" spans="1:17" ht="14.25">
      <c r="A208" s="176"/>
      <c r="B208" s="175"/>
      <c r="C208" s="175"/>
      <c r="D208" s="175"/>
      <c r="E208" s="175"/>
      <c r="F208" s="175"/>
      <c r="G208" s="175"/>
      <c r="H208" s="175"/>
      <c r="I208" s="175"/>
      <c r="J208" s="175"/>
      <c r="K208" s="175"/>
      <c r="L208" s="175"/>
      <c r="M208" s="175"/>
      <c r="N208" s="54"/>
      <c r="O208" s="54"/>
      <c r="P208" s="54"/>
      <c r="Q208" s="54"/>
    </row>
    <row r="209" spans="1:17" ht="14.25">
      <c r="A209" s="176"/>
      <c r="B209" s="175"/>
      <c r="C209" s="175"/>
      <c r="D209" s="175"/>
      <c r="E209" s="175"/>
      <c r="F209" s="175"/>
      <c r="G209" s="175"/>
      <c r="H209" s="175"/>
      <c r="I209" s="175"/>
      <c r="J209" s="175"/>
      <c r="K209" s="175"/>
      <c r="L209" s="175"/>
      <c r="M209" s="175"/>
      <c r="N209" s="54"/>
      <c r="O209" s="54"/>
      <c r="P209" s="54"/>
      <c r="Q209" s="54"/>
    </row>
    <row r="210" spans="1:17">
      <c r="A210" s="122"/>
      <c r="D210" s="56"/>
      <c r="F210" s="58"/>
      <c r="G210" s="46" t="s">
        <v>168</v>
      </c>
      <c r="H210" s="447" t="s">
        <v>169</v>
      </c>
      <c r="I210" s="447"/>
      <c r="J210" s="447"/>
      <c r="K210" s="58"/>
      <c r="L210" s="58"/>
    </row>
    <row r="211" spans="1:17">
      <c r="A211" s="122"/>
      <c r="B211" s="447" t="s">
        <v>74</v>
      </c>
      <c r="C211" s="447"/>
      <c r="D211" s="179" t="s">
        <v>173</v>
      </c>
      <c r="F211" s="58"/>
      <c r="G211" s="107">
        <f>COUNTIF($M$213:$N$236,"東近江市")</f>
        <v>11</v>
      </c>
      <c r="H211" s="448">
        <f>(G211/RIGHT(A236,2))</f>
        <v>0.45833333333333331</v>
      </c>
      <c r="I211" s="448"/>
      <c r="J211" s="448"/>
      <c r="K211" s="58"/>
      <c r="L211" s="58"/>
    </row>
    <row r="212" spans="1:17">
      <c r="A212" s="122"/>
      <c r="B212" s="46" t="s">
        <v>73</v>
      </c>
      <c r="C212" s="180"/>
      <c r="D212" s="59" t="s">
        <v>171</v>
      </c>
      <c r="E212" s="59"/>
      <c r="F212" s="59"/>
      <c r="G212" s="107"/>
      <c r="I212" s="181"/>
      <c r="J212" s="181"/>
      <c r="K212" s="58"/>
      <c r="L212" s="58"/>
    </row>
    <row r="213" spans="1:17">
      <c r="A213" s="122" t="s">
        <v>524</v>
      </c>
      <c r="B213" s="124" t="s">
        <v>71</v>
      </c>
      <c r="C213" s="46" t="s">
        <v>72</v>
      </c>
      <c r="D213" s="56" t="s">
        <v>73</v>
      </c>
      <c r="F213" s="46" t="str">
        <f t="shared" ref="F213:F270" si="29">A213</f>
        <v>け０１</v>
      </c>
      <c r="G213" s="46" t="str">
        <f t="shared" ref="G213:G237" si="30">B213&amp;C213</f>
        <v>稲岡和紀</v>
      </c>
      <c r="H213" s="110" t="s">
        <v>74</v>
      </c>
      <c r="I213" s="110" t="s">
        <v>0</v>
      </c>
      <c r="J213" s="49">
        <v>1978</v>
      </c>
      <c r="K213" s="49">
        <f t="shared" ref="K213:K237" si="31">IF(J213="","",(2022-J213))</f>
        <v>44</v>
      </c>
      <c r="L213" s="58" t="str">
        <f t="shared" ref="L213:L229" si="32">IF(G213="","",IF(COUNTIF($G$15:$G$386,G213)&gt;1,"2重登録","OK"))</f>
        <v>OK</v>
      </c>
      <c r="M213" s="55" t="s">
        <v>525</v>
      </c>
    </row>
    <row r="214" spans="1:17">
      <c r="A214" s="122" t="s">
        <v>526</v>
      </c>
      <c r="B214" s="124" t="s">
        <v>70</v>
      </c>
      <c r="C214" s="56" t="s">
        <v>527</v>
      </c>
      <c r="D214" s="56" t="s">
        <v>73</v>
      </c>
      <c r="F214" s="46" t="str">
        <f t="shared" si="29"/>
        <v>け０２</v>
      </c>
      <c r="G214" s="56" t="str">
        <f t="shared" si="30"/>
        <v>川上政治</v>
      </c>
      <c r="H214" s="110" t="s">
        <v>74</v>
      </c>
      <c r="I214" s="110" t="s">
        <v>0</v>
      </c>
      <c r="J214" s="111">
        <v>1970</v>
      </c>
      <c r="K214" s="49">
        <f t="shared" si="31"/>
        <v>52</v>
      </c>
      <c r="L214" s="58" t="str">
        <f t="shared" si="32"/>
        <v>OK</v>
      </c>
      <c r="M214" s="55" t="s">
        <v>525</v>
      </c>
    </row>
    <row r="215" spans="1:17">
      <c r="A215" s="122" t="s">
        <v>528</v>
      </c>
      <c r="B215" s="124" t="s">
        <v>29</v>
      </c>
      <c r="C215" s="46" t="s">
        <v>30</v>
      </c>
      <c r="D215" s="56" t="s">
        <v>73</v>
      </c>
      <c r="F215" s="46" t="str">
        <f t="shared" si="29"/>
        <v>け０３</v>
      </c>
      <c r="G215" s="46" t="str">
        <f t="shared" si="30"/>
        <v>上村　武</v>
      </c>
      <c r="H215" s="110" t="s">
        <v>74</v>
      </c>
      <c r="I215" s="110" t="s">
        <v>0</v>
      </c>
      <c r="J215" s="49">
        <v>1978</v>
      </c>
      <c r="K215" s="49">
        <f t="shared" si="31"/>
        <v>44</v>
      </c>
      <c r="L215" s="58" t="str">
        <f t="shared" si="32"/>
        <v>OK</v>
      </c>
      <c r="M215" s="46" t="s">
        <v>232</v>
      </c>
    </row>
    <row r="216" spans="1:17">
      <c r="A216" s="122" t="s">
        <v>529</v>
      </c>
      <c r="B216" s="182" t="s">
        <v>70</v>
      </c>
      <c r="C216" s="127" t="s">
        <v>530</v>
      </c>
      <c r="D216" s="46" t="s">
        <v>73</v>
      </c>
      <c r="F216" s="46" t="str">
        <f t="shared" si="29"/>
        <v>け０４</v>
      </c>
      <c r="G216" s="46" t="str">
        <f t="shared" si="30"/>
        <v>川上悠作</v>
      </c>
      <c r="H216" s="110" t="s">
        <v>74</v>
      </c>
      <c r="I216" s="110" t="s">
        <v>0</v>
      </c>
      <c r="J216" s="111">
        <v>2000</v>
      </c>
      <c r="K216" s="49">
        <f t="shared" si="31"/>
        <v>22</v>
      </c>
      <c r="L216" s="58" t="str">
        <f t="shared" si="32"/>
        <v>OK</v>
      </c>
      <c r="M216" s="55" t="s">
        <v>525</v>
      </c>
    </row>
    <row r="217" spans="1:17">
      <c r="A217" s="122" t="s">
        <v>531</v>
      </c>
      <c r="B217" s="124" t="s">
        <v>75</v>
      </c>
      <c r="C217" s="56" t="s">
        <v>76</v>
      </c>
      <c r="D217" s="46" t="s">
        <v>73</v>
      </c>
      <c r="F217" s="46" t="str">
        <f t="shared" si="29"/>
        <v>け０５</v>
      </c>
      <c r="G217" s="46" t="str">
        <f t="shared" si="30"/>
        <v>川並和之</v>
      </c>
      <c r="H217" s="110" t="s">
        <v>74</v>
      </c>
      <c r="I217" s="110" t="s">
        <v>0</v>
      </c>
      <c r="J217" s="111">
        <v>1959</v>
      </c>
      <c r="K217" s="49">
        <f t="shared" si="31"/>
        <v>63</v>
      </c>
      <c r="L217" s="58" t="str">
        <f t="shared" si="32"/>
        <v>OK</v>
      </c>
      <c r="M217" s="55" t="s">
        <v>525</v>
      </c>
    </row>
    <row r="218" spans="1:17">
      <c r="A218" s="122" t="s">
        <v>532</v>
      </c>
      <c r="B218" s="124" t="s">
        <v>24</v>
      </c>
      <c r="C218" s="56" t="s">
        <v>77</v>
      </c>
      <c r="D218" s="46" t="s">
        <v>73</v>
      </c>
      <c r="F218" s="46" t="str">
        <f t="shared" si="29"/>
        <v>け０６</v>
      </c>
      <c r="G218" s="46" t="str">
        <f t="shared" si="30"/>
        <v>竹村　治</v>
      </c>
      <c r="H218" s="110" t="s">
        <v>74</v>
      </c>
      <c r="I218" s="110" t="s">
        <v>0</v>
      </c>
      <c r="J218" s="111">
        <v>1961</v>
      </c>
      <c r="K218" s="49">
        <f t="shared" si="31"/>
        <v>61</v>
      </c>
      <c r="L218" s="58" t="str">
        <f t="shared" si="32"/>
        <v>OK</v>
      </c>
      <c r="M218" s="46" t="s">
        <v>535</v>
      </c>
    </row>
    <row r="219" spans="1:17">
      <c r="A219" s="122" t="s">
        <v>534</v>
      </c>
      <c r="B219" s="124" t="s">
        <v>2</v>
      </c>
      <c r="C219" s="56" t="s">
        <v>78</v>
      </c>
      <c r="D219" s="46" t="s">
        <v>73</v>
      </c>
      <c r="F219" s="46" t="str">
        <f t="shared" si="29"/>
        <v>け０７</v>
      </c>
      <c r="G219" s="46" t="str">
        <f t="shared" si="30"/>
        <v>坪田真嘉</v>
      </c>
      <c r="H219" s="110" t="s">
        <v>74</v>
      </c>
      <c r="I219" s="110" t="s">
        <v>0</v>
      </c>
      <c r="J219" s="111">
        <v>1976</v>
      </c>
      <c r="K219" s="49">
        <f t="shared" si="31"/>
        <v>46</v>
      </c>
      <c r="L219" s="58" t="str">
        <f t="shared" si="32"/>
        <v>OK</v>
      </c>
      <c r="M219" s="55" t="s">
        <v>525</v>
      </c>
    </row>
    <row r="220" spans="1:17">
      <c r="A220" s="122" t="s">
        <v>536</v>
      </c>
      <c r="B220" s="124" t="s">
        <v>79</v>
      </c>
      <c r="C220" s="56" t="s">
        <v>80</v>
      </c>
      <c r="D220" s="46" t="s">
        <v>73</v>
      </c>
      <c r="F220" s="46" t="str">
        <f t="shared" si="29"/>
        <v>け０８</v>
      </c>
      <c r="G220" s="46" t="str">
        <f t="shared" si="30"/>
        <v>永里裕次</v>
      </c>
      <c r="H220" s="110" t="s">
        <v>74</v>
      </c>
      <c r="I220" s="110" t="s">
        <v>0</v>
      </c>
      <c r="J220" s="111">
        <v>1979</v>
      </c>
      <c r="K220" s="49">
        <f t="shared" si="31"/>
        <v>43</v>
      </c>
      <c r="L220" s="58" t="str">
        <f t="shared" si="32"/>
        <v>OK</v>
      </c>
      <c r="M220" s="46" t="s">
        <v>538</v>
      </c>
    </row>
    <row r="221" spans="1:17">
      <c r="A221" s="122" t="s">
        <v>537</v>
      </c>
      <c r="B221" s="124" t="s">
        <v>81</v>
      </c>
      <c r="C221" s="56" t="s">
        <v>82</v>
      </c>
      <c r="D221" s="46" t="s">
        <v>73</v>
      </c>
      <c r="F221" s="46" t="str">
        <f t="shared" si="29"/>
        <v>け０９</v>
      </c>
      <c r="G221" s="46" t="str">
        <f t="shared" si="30"/>
        <v>山口直彦</v>
      </c>
      <c r="H221" s="110" t="s">
        <v>74</v>
      </c>
      <c r="I221" s="110" t="s">
        <v>0</v>
      </c>
      <c r="J221" s="111">
        <v>1986</v>
      </c>
      <c r="K221" s="49">
        <f t="shared" si="31"/>
        <v>36</v>
      </c>
      <c r="L221" s="58" t="str">
        <f t="shared" si="32"/>
        <v>OK</v>
      </c>
      <c r="M221" s="55" t="s">
        <v>525</v>
      </c>
    </row>
    <row r="222" spans="1:17">
      <c r="A222" s="122" t="s">
        <v>539</v>
      </c>
      <c r="B222" s="124" t="s">
        <v>81</v>
      </c>
      <c r="C222" s="56" t="s">
        <v>83</v>
      </c>
      <c r="D222" s="46" t="s">
        <v>73</v>
      </c>
      <c r="F222" s="46" t="str">
        <f t="shared" si="29"/>
        <v>け１０</v>
      </c>
      <c r="G222" s="46" t="str">
        <f t="shared" si="30"/>
        <v>山口真彦</v>
      </c>
      <c r="H222" s="110" t="s">
        <v>74</v>
      </c>
      <c r="I222" s="110" t="s">
        <v>0</v>
      </c>
      <c r="J222" s="111">
        <v>1988</v>
      </c>
      <c r="K222" s="49">
        <f t="shared" si="31"/>
        <v>34</v>
      </c>
      <c r="L222" s="58" t="str">
        <f t="shared" si="32"/>
        <v>OK</v>
      </c>
      <c r="M222" s="55" t="s">
        <v>525</v>
      </c>
    </row>
    <row r="223" spans="1:17">
      <c r="A223" s="122" t="s">
        <v>540</v>
      </c>
      <c r="B223" s="52" t="s">
        <v>543</v>
      </c>
      <c r="C223" s="55" t="s">
        <v>544</v>
      </c>
      <c r="D223" s="56" t="s">
        <v>73</v>
      </c>
      <c r="F223" s="46" t="str">
        <f t="shared" si="29"/>
        <v>け１１</v>
      </c>
      <c r="G223" s="46" t="str">
        <f t="shared" si="30"/>
        <v>池尻陽香</v>
      </c>
      <c r="H223" s="110" t="s">
        <v>74</v>
      </c>
      <c r="I223" s="183" t="s">
        <v>3</v>
      </c>
      <c r="J223" s="49">
        <v>1994</v>
      </c>
      <c r="K223" s="49">
        <f t="shared" si="31"/>
        <v>28</v>
      </c>
      <c r="L223" s="58" t="str">
        <f t="shared" si="32"/>
        <v>OK</v>
      </c>
      <c r="M223" s="46" t="s">
        <v>545</v>
      </c>
    </row>
    <row r="224" spans="1:17">
      <c r="A224" s="122" t="s">
        <v>541</v>
      </c>
      <c r="B224" s="52" t="s">
        <v>543</v>
      </c>
      <c r="C224" s="55" t="s">
        <v>547</v>
      </c>
      <c r="D224" s="56" t="s">
        <v>73</v>
      </c>
      <c r="F224" s="46" t="str">
        <f t="shared" si="29"/>
        <v>け１２</v>
      </c>
      <c r="G224" s="46" t="str">
        <f t="shared" si="30"/>
        <v>池尻姫欧</v>
      </c>
      <c r="H224" s="110" t="s">
        <v>74</v>
      </c>
      <c r="I224" s="183" t="s">
        <v>3</v>
      </c>
      <c r="J224" s="49">
        <v>1990</v>
      </c>
      <c r="K224" s="49">
        <f t="shared" si="31"/>
        <v>32</v>
      </c>
      <c r="L224" s="58" t="str">
        <f t="shared" si="32"/>
        <v>OK</v>
      </c>
      <c r="M224" s="46" t="s">
        <v>545</v>
      </c>
    </row>
    <row r="225" spans="1:17">
      <c r="A225" s="122" t="s">
        <v>542</v>
      </c>
      <c r="B225" s="52" t="s">
        <v>84</v>
      </c>
      <c r="C225" s="55" t="s">
        <v>85</v>
      </c>
      <c r="D225" s="46" t="s">
        <v>73</v>
      </c>
      <c r="F225" s="46" t="str">
        <f t="shared" si="29"/>
        <v>け１３</v>
      </c>
      <c r="G225" s="56" t="str">
        <f t="shared" si="30"/>
        <v>福永裕美</v>
      </c>
      <c r="H225" s="110" t="s">
        <v>74</v>
      </c>
      <c r="I225" s="112" t="s">
        <v>3</v>
      </c>
      <c r="J225" s="111">
        <v>1963</v>
      </c>
      <c r="K225" s="49">
        <f t="shared" si="31"/>
        <v>59</v>
      </c>
      <c r="L225" s="58" t="str">
        <f t="shared" si="32"/>
        <v>OK</v>
      </c>
      <c r="M225" s="55" t="s">
        <v>525</v>
      </c>
    </row>
    <row r="226" spans="1:17">
      <c r="A226" s="122" t="s">
        <v>546</v>
      </c>
      <c r="B226" s="52" t="s">
        <v>81</v>
      </c>
      <c r="C226" s="55" t="s">
        <v>552</v>
      </c>
      <c r="D226" s="46" t="s">
        <v>73</v>
      </c>
      <c r="F226" s="46" t="str">
        <f t="shared" si="29"/>
        <v>け１４</v>
      </c>
      <c r="G226" s="56" t="str">
        <f t="shared" si="30"/>
        <v>山口美由希</v>
      </c>
      <c r="H226" s="110" t="s">
        <v>74</v>
      </c>
      <c r="I226" s="112" t="s">
        <v>3</v>
      </c>
      <c r="J226" s="49">
        <v>1989</v>
      </c>
      <c r="K226" s="49">
        <f t="shared" si="31"/>
        <v>33</v>
      </c>
      <c r="L226" s="58" t="str">
        <f t="shared" si="32"/>
        <v>OK</v>
      </c>
      <c r="M226" s="55" t="s">
        <v>525</v>
      </c>
    </row>
    <row r="227" spans="1:17">
      <c r="A227" s="122" t="s">
        <v>548</v>
      </c>
      <c r="B227" s="124" t="s">
        <v>555</v>
      </c>
      <c r="C227" s="46" t="s">
        <v>556</v>
      </c>
      <c r="D227" s="46" t="s">
        <v>73</v>
      </c>
      <c r="F227" s="46" t="str">
        <f t="shared" si="29"/>
        <v>け１５</v>
      </c>
      <c r="G227" s="46" t="str">
        <f t="shared" si="30"/>
        <v>福永一典</v>
      </c>
      <c r="H227" s="110" t="s">
        <v>74</v>
      </c>
      <c r="I227" s="110" t="s">
        <v>0</v>
      </c>
      <c r="J227" s="49">
        <v>1967</v>
      </c>
      <c r="K227" s="49">
        <f t="shared" si="31"/>
        <v>55</v>
      </c>
      <c r="L227" s="58" t="str">
        <f t="shared" si="32"/>
        <v>OK</v>
      </c>
      <c r="M227" s="46" t="s">
        <v>557</v>
      </c>
    </row>
    <row r="228" spans="1:17">
      <c r="A228" s="122" t="s">
        <v>549</v>
      </c>
      <c r="B228" s="124" t="s">
        <v>562</v>
      </c>
      <c r="C228" s="124" t="s">
        <v>563</v>
      </c>
      <c r="D228" s="46" t="s">
        <v>73</v>
      </c>
      <c r="F228" s="46" t="str">
        <f t="shared" si="29"/>
        <v>け１６</v>
      </c>
      <c r="G228" s="46" t="str">
        <f t="shared" si="30"/>
        <v>小澤藤信</v>
      </c>
      <c r="H228" s="110" t="s">
        <v>74</v>
      </c>
      <c r="I228" s="110" t="s">
        <v>0</v>
      </c>
      <c r="J228" s="49">
        <v>1964</v>
      </c>
      <c r="K228" s="49">
        <f t="shared" si="31"/>
        <v>58</v>
      </c>
      <c r="L228" s="184" t="str">
        <f t="shared" si="32"/>
        <v>OK</v>
      </c>
      <c r="M228" s="46" t="s">
        <v>176</v>
      </c>
    </row>
    <row r="229" spans="1:17">
      <c r="A229" s="122" t="s">
        <v>550</v>
      </c>
      <c r="B229" s="124" t="s">
        <v>565</v>
      </c>
      <c r="C229" s="124" t="s">
        <v>566</v>
      </c>
      <c r="D229" s="46" t="s">
        <v>73</v>
      </c>
      <c r="F229" s="46" t="str">
        <f t="shared" si="29"/>
        <v>け１７</v>
      </c>
      <c r="G229" s="46" t="str">
        <f t="shared" si="30"/>
        <v>疋田之宏</v>
      </c>
      <c r="H229" s="110" t="s">
        <v>74</v>
      </c>
      <c r="I229" s="110" t="s">
        <v>0</v>
      </c>
      <c r="J229" s="49">
        <v>1960</v>
      </c>
      <c r="K229" s="49">
        <f t="shared" si="31"/>
        <v>62</v>
      </c>
      <c r="L229" s="184" t="str">
        <f t="shared" si="32"/>
        <v>OK</v>
      </c>
      <c r="M229" s="52" t="s">
        <v>567</v>
      </c>
    </row>
    <row r="230" spans="1:17">
      <c r="A230" s="122" t="s">
        <v>551</v>
      </c>
      <c r="B230" s="124" t="s">
        <v>568</v>
      </c>
      <c r="C230" s="124" t="s">
        <v>569</v>
      </c>
      <c r="D230" s="46" t="s">
        <v>73</v>
      </c>
      <c r="F230" s="46" t="str">
        <f t="shared" si="29"/>
        <v>け１８</v>
      </c>
      <c r="G230" s="46" t="str">
        <f t="shared" si="30"/>
        <v>朝日尚紀</v>
      </c>
      <c r="H230" s="110" t="s">
        <v>74</v>
      </c>
      <c r="I230" s="110" t="s">
        <v>0</v>
      </c>
      <c r="J230" s="49">
        <v>1983</v>
      </c>
      <c r="K230" s="49">
        <f t="shared" si="31"/>
        <v>39</v>
      </c>
      <c r="L230" s="58" t="str">
        <f>IF(G230="","",IF(COUNTIF($G$15:$G$483,G230)&gt;1,"2重登録","OK"))</f>
        <v>OK</v>
      </c>
      <c r="M230" s="46" t="s">
        <v>570</v>
      </c>
      <c r="O230" s="54"/>
      <c r="P230" s="54"/>
      <c r="Q230" s="54"/>
    </row>
    <row r="231" spans="1:17" ht="15.75" customHeight="1">
      <c r="A231" s="122" t="s">
        <v>553</v>
      </c>
      <c r="B231" s="52" t="s">
        <v>568</v>
      </c>
      <c r="C231" s="52" t="s">
        <v>571</v>
      </c>
      <c r="D231" s="46" t="s">
        <v>73</v>
      </c>
      <c r="F231" s="46" t="str">
        <f t="shared" si="29"/>
        <v>け１９</v>
      </c>
      <c r="G231" s="46" t="str">
        <f t="shared" si="30"/>
        <v>朝日智美</v>
      </c>
      <c r="H231" s="110" t="s">
        <v>74</v>
      </c>
      <c r="I231" s="112" t="s">
        <v>3</v>
      </c>
      <c r="J231" s="49">
        <v>1983</v>
      </c>
      <c r="K231" s="49">
        <f t="shared" si="31"/>
        <v>39</v>
      </c>
      <c r="L231" s="46" t="str">
        <f>IF(G231="","",IF(COUNTIF($G$15:$G$386,G231)&gt;1,"2重登録","OK"))</f>
        <v>OK</v>
      </c>
      <c r="M231" s="46" t="s">
        <v>570</v>
      </c>
      <c r="N231" s="54"/>
      <c r="O231" s="54"/>
      <c r="P231" s="54"/>
      <c r="Q231" s="54"/>
    </row>
    <row r="232" spans="1:17" ht="15.75" customHeight="1">
      <c r="A232" s="122" t="s">
        <v>554</v>
      </c>
      <c r="B232" s="56" t="s">
        <v>18</v>
      </c>
      <c r="C232" s="56" t="s">
        <v>572</v>
      </c>
      <c r="D232" s="46" t="s">
        <v>73</v>
      </c>
      <c r="F232" s="46" t="str">
        <f t="shared" si="29"/>
        <v>け２０</v>
      </c>
      <c r="G232" s="46" t="str">
        <f t="shared" si="30"/>
        <v>山本健治</v>
      </c>
      <c r="H232" s="110" t="s">
        <v>74</v>
      </c>
      <c r="I232" s="110" t="s">
        <v>0</v>
      </c>
      <c r="J232" s="111">
        <v>1971</v>
      </c>
      <c r="K232" s="49">
        <f t="shared" si="31"/>
        <v>51</v>
      </c>
      <c r="L232" s="58" t="str">
        <f>IF(G232="","",IF(COUNTIF($G$50:$G$508,G232)&gt;1,"2重登録","OK"))</f>
        <v>OK</v>
      </c>
      <c r="M232" s="46" t="s">
        <v>573</v>
      </c>
    </row>
    <row r="233" spans="1:17">
      <c r="A233" s="122" t="s">
        <v>558</v>
      </c>
      <c r="B233" s="124" t="s">
        <v>574</v>
      </c>
      <c r="C233" s="56" t="s">
        <v>575</v>
      </c>
      <c r="D233" s="46" t="s">
        <v>73</v>
      </c>
      <c r="F233" s="46" t="str">
        <f t="shared" si="29"/>
        <v>け２１</v>
      </c>
      <c r="G233" s="46" t="str">
        <f t="shared" si="30"/>
        <v>本多勇輝</v>
      </c>
      <c r="H233" s="110" t="s">
        <v>74</v>
      </c>
      <c r="I233" s="110" t="s">
        <v>66</v>
      </c>
      <c r="J233" s="49">
        <v>1989</v>
      </c>
      <c r="K233" s="49">
        <f t="shared" si="31"/>
        <v>33</v>
      </c>
      <c r="L233" s="58" t="str">
        <f>IF(G233="","",IF(COUNTIF($G$15:$G$386,G233)&gt;1,"2重登録","OK"))</f>
        <v>OK</v>
      </c>
      <c r="M233" s="46" t="s">
        <v>545</v>
      </c>
    </row>
    <row r="234" spans="1:17" ht="12.75" customHeight="1">
      <c r="A234" s="122" t="s">
        <v>1069</v>
      </c>
      <c r="B234" s="124" t="s">
        <v>338</v>
      </c>
      <c r="C234" s="56" t="s">
        <v>576</v>
      </c>
      <c r="D234" s="46" t="s">
        <v>73</v>
      </c>
      <c r="F234" s="46" t="str">
        <f t="shared" si="29"/>
        <v>け２２</v>
      </c>
      <c r="G234" s="46" t="str">
        <f t="shared" si="30"/>
        <v>澤田浩一</v>
      </c>
      <c r="H234" s="110" t="s">
        <v>74</v>
      </c>
      <c r="I234" s="110" t="s">
        <v>66</v>
      </c>
      <c r="J234" s="111">
        <v>1960</v>
      </c>
      <c r="K234" s="49">
        <f t="shared" si="31"/>
        <v>62</v>
      </c>
      <c r="L234" s="58" t="str">
        <f>IF(G234="","",IF(COUNTIF($G$15:$G$386,G234)&gt;1,"2重登録","OK"))</f>
        <v>OK</v>
      </c>
      <c r="M234" s="468" t="s">
        <v>176</v>
      </c>
      <c r="N234" s="468"/>
    </row>
    <row r="235" spans="1:17" ht="12.75" customHeight="1">
      <c r="A235" s="122" t="s">
        <v>560</v>
      </c>
      <c r="B235" s="124" t="s">
        <v>864</v>
      </c>
      <c r="C235" s="56" t="s">
        <v>865</v>
      </c>
      <c r="D235" s="46" t="s">
        <v>73</v>
      </c>
      <c r="F235" s="46" t="str">
        <f t="shared" si="29"/>
        <v>け２３</v>
      </c>
      <c r="G235" s="46" t="str">
        <f t="shared" si="30"/>
        <v>堤泰彦</v>
      </c>
      <c r="H235" s="110" t="s">
        <v>74</v>
      </c>
      <c r="I235" s="110" t="s">
        <v>66</v>
      </c>
      <c r="J235" s="111">
        <v>1987</v>
      </c>
      <c r="K235" s="49">
        <f t="shared" si="31"/>
        <v>35</v>
      </c>
      <c r="L235" s="58" t="str">
        <f>IF(G235="","",IF(COUNTIF($G$15:$G$386,G235)&gt;1,"2重登録","OK"))</f>
        <v>OK</v>
      </c>
      <c r="M235" s="53" t="s">
        <v>317</v>
      </c>
    </row>
    <row r="236" spans="1:17" customFormat="1" ht="12.75" customHeight="1">
      <c r="A236" s="122" t="s">
        <v>561</v>
      </c>
      <c r="B236" s="124" t="s">
        <v>866</v>
      </c>
      <c r="C236" s="56" t="s">
        <v>867</v>
      </c>
      <c r="D236" s="46" t="s">
        <v>73</v>
      </c>
      <c r="E236" s="46"/>
      <c r="F236" s="46" t="str">
        <f t="shared" si="29"/>
        <v>け２４</v>
      </c>
      <c r="G236" s="46" t="str">
        <f t="shared" si="30"/>
        <v>新谷良</v>
      </c>
      <c r="H236" s="110" t="s">
        <v>74</v>
      </c>
      <c r="I236" s="110" t="s">
        <v>66</v>
      </c>
      <c r="J236" s="111">
        <v>1984</v>
      </c>
      <c r="K236" s="49">
        <f t="shared" si="31"/>
        <v>38</v>
      </c>
      <c r="L236" s="58" t="str">
        <f>IF(G236="","",IF(COUNTIF($G$15:$G$386,G236)&gt;1,"2重登録","OK"))</f>
        <v>OK</v>
      </c>
      <c r="M236" s="54" t="s">
        <v>354</v>
      </c>
      <c r="N236" s="46"/>
      <c r="O236" s="46"/>
      <c r="P236" s="46"/>
      <c r="Q236" s="46"/>
    </row>
    <row r="237" spans="1:17" customFormat="1" ht="12.75" customHeight="1">
      <c r="A237" s="122" t="s">
        <v>564</v>
      </c>
      <c r="B237" s="52" t="s">
        <v>1070</v>
      </c>
      <c r="C237" s="52" t="s">
        <v>1071</v>
      </c>
      <c r="D237" s="46" t="s">
        <v>73</v>
      </c>
      <c r="E237" s="46"/>
      <c r="F237" s="46" t="str">
        <f t="shared" si="29"/>
        <v>け２５</v>
      </c>
      <c r="G237" s="46" t="str">
        <f t="shared" si="30"/>
        <v>谷寿子</v>
      </c>
      <c r="H237" s="110" t="s">
        <v>74</v>
      </c>
      <c r="I237" s="112" t="s">
        <v>3</v>
      </c>
      <c r="J237" s="49">
        <v>1960</v>
      </c>
      <c r="K237" s="49">
        <f t="shared" si="31"/>
        <v>62</v>
      </c>
      <c r="L237" s="58" t="str">
        <f>IF(G237="","",IF(COUNTIF($G$15:$G$386,G237)&gt;1,"2重登録","OK"))</f>
        <v>OK</v>
      </c>
      <c r="M237" s="55" t="s">
        <v>525</v>
      </c>
      <c r="N237" s="46"/>
      <c r="O237" s="46"/>
      <c r="P237" s="46"/>
      <c r="Q237" s="46"/>
    </row>
    <row r="238" spans="1:17" customFormat="1" ht="12.75" customHeight="1">
      <c r="A238" s="122"/>
      <c r="B238" s="52"/>
      <c r="C238" s="56"/>
      <c r="D238" s="46"/>
      <c r="E238" s="46"/>
      <c r="F238" s="46"/>
      <c r="G238" s="46"/>
      <c r="H238" s="110"/>
      <c r="I238" s="110"/>
      <c r="J238" s="111"/>
      <c r="K238" s="49"/>
      <c r="L238" s="58"/>
      <c r="M238" s="53"/>
      <c r="N238" s="46"/>
      <c r="O238" s="46"/>
      <c r="P238" s="46"/>
      <c r="Q238" s="46"/>
    </row>
    <row r="239" spans="1:17" customFormat="1" ht="12.75" customHeight="1">
      <c r="A239" s="122"/>
      <c r="B239" s="46"/>
      <c r="C239" s="46"/>
      <c r="D239" s="46"/>
      <c r="E239" s="46"/>
      <c r="F239" s="46"/>
      <c r="G239" s="46"/>
      <c r="H239" s="46"/>
      <c r="I239" s="46"/>
      <c r="J239" s="49"/>
      <c r="K239" s="49"/>
      <c r="L239" s="184"/>
      <c r="M239" s="46"/>
      <c r="N239" s="46"/>
      <c r="O239" s="46"/>
      <c r="P239" s="46"/>
      <c r="Q239" s="46"/>
    </row>
    <row r="240" spans="1:17" customFormat="1" ht="12.75" customHeight="1">
      <c r="A240" s="185"/>
      <c r="B240" s="186" t="s">
        <v>1072</v>
      </c>
      <c r="C240" s="186"/>
      <c r="D240" s="187" t="s">
        <v>1073</v>
      </c>
      <c r="E240" s="54"/>
      <c r="F240" s="46"/>
      <c r="G240" s="46"/>
      <c r="H240" s="110"/>
      <c r="I240" s="110"/>
      <c r="J240" s="49"/>
      <c r="K240" s="49"/>
      <c r="L240" s="58" t="str">
        <f>IF(G240="","",IF(COUNTIF($G$1:$G$6,G240)&gt;1,"2重登録","OK"))</f>
        <v/>
      </c>
      <c r="M240" s="46"/>
      <c r="N240" s="46"/>
      <c r="O240" s="54"/>
      <c r="P240" s="54">
        <f>COUNTIF($O$7:$O$36,"〇")</f>
        <v>0</v>
      </c>
      <c r="Q240" s="46"/>
    </row>
    <row r="241" spans="1:17" customFormat="1">
      <c r="A241" s="109"/>
      <c r="B241" s="186"/>
      <c r="C241" s="186"/>
      <c r="D241" s="54"/>
      <c r="E241" s="54"/>
      <c r="F241" s="46"/>
      <c r="G241" s="46"/>
      <c r="H241" s="46" t="s">
        <v>168</v>
      </c>
      <c r="I241" s="447" t="s">
        <v>169</v>
      </c>
      <c r="J241" s="447"/>
      <c r="K241" s="447"/>
      <c r="L241" s="447"/>
      <c r="M241" s="46"/>
      <c r="N241" s="46"/>
      <c r="O241" s="54"/>
      <c r="P241" s="54">
        <f>COUNTIF($O$7:$O$36,"×")</f>
        <v>0</v>
      </c>
      <c r="Q241" s="46"/>
    </row>
    <row r="242" spans="1:17" customFormat="1">
      <c r="A242" s="109"/>
      <c r="B242" s="127" t="s">
        <v>577</v>
      </c>
      <c r="C242" s="46"/>
      <c r="D242" s="59" t="s">
        <v>171</v>
      </c>
      <c r="E242" s="46"/>
      <c r="F242" s="46"/>
      <c r="G242" s="46"/>
      <c r="H242" s="107">
        <f>COUNTIF(M244:M270,"東近江市")</f>
        <v>7</v>
      </c>
      <c r="I242" s="448">
        <f>H242/COUNTA(M244:M266)</f>
        <v>0.30434782608695654</v>
      </c>
      <c r="J242" s="448"/>
      <c r="K242" s="448"/>
      <c r="L242" s="448"/>
      <c r="M242" s="46"/>
      <c r="N242" s="46"/>
      <c r="O242" s="54"/>
      <c r="P242" s="54">
        <f>COUNTIF($O$7:$O$36,"△")</f>
        <v>0</v>
      </c>
      <c r="Q242" s="46"/>
    </row>
    <row r="243" spans="1:17" customFormat="1">
      <c r="A243" s="109"/>
      <c r="B243" s="127" t="s">
        <v>578</v>
      </c>
      <c r="C243" s="127"/>
      <c r="D243" s="179" t="s">
        <v>173</v>
      </c>
      <c r="E243" s="46"/>
      <c r="F243" s="46"/>
      <c r="G243" s="46"/>
      <c r="H243" s="46"/>
      <c r="I243" s="448"/>
      <c r="J243" s="448"/>
      <c r="K243" s="448"/>
      <c r="L243" s="448"/>
      <c r="M243" s="46"/>
      <c r="N243" s="46"/>
      <c r="O243" s="188" t="s">
        <v>1074</v>
      </c>
      <c r="P243" s="188" t="s">
        <v>1075</v>
      </c>
      <c r="Q243" s="46"/>
    </row>
    <row r="244" spans="1:17">
      <c r="A244" s="189" t="s">
        <v>868</v>
      </c>
      <c r="B244" s="190" t="s">
        <v>87</v>
      </c>
      <c r="C244" s="190" t="s">
        <v>88</v>
      </c>
      <c r="D244" s="127" t="s">
        <v>577</v>
      </c>
      <c r="E244" s="162"/>
      <c r="F244" s="46" t="str">
        <f t="shared" si="29"/>
        <v>む０１</v>
      </c>
      <c r="G244" s="191" t="str">
        <f t="shared" ref="G244:G270" si="33">B244&amp;C244</f>
        <v>岡川謙二</v>
      </c>
      <c r="H244" s="192" t="s">
        <v>578</v>
      </c>
      <c r="I244" s="162" t="s">
        <v>0</v>
      </c>
      <c r="J244" s="162">
        <v>1967</v>
      </c>
      <c r="K244" s="57">
        <f>IF(J244="","",(2022-J244))</f>
        <v>55</v>
      </c>
      <c r="L244" s="58" t="str">
        <f t="shared" ref="L244:L251" si="34">IF(G244="","",IF(COUNTIF($G$7:$G$563,G244)&gt;1,"2重登録","OK"))</f>
        <v>OK</v>
      </c>
      <c r="M244" s="162" t="s">
        <v>557</v>
      </c>
      <c r="O244" s="106" t="s">
        <v>1076</v>
      </c>
      <c r="P244" s="106" t="s">
        <v>1076</v>
      </c>
    </row>
    <row r="245" spans="1:17">
      <c r="A245" s="189" t="s">
        <v>869</v>
      </c>
      <c r="B245" s="190" t="s">
        <v>579</v>
      </c>
      <c r="C245" s="190" t="s">
        <v>580</v>
      </c>
      <c r="D245" s="127" t="s">
        <v>577</v>
      </c>
      <c r="E245" s="162"/>
      <c r="F245" s="46" t="str">
        <f t="shared" si="29"/>
        <v>む０２</v>
      </c>
      <c r="G245" s="191" t="str">
        <f t="shared" si="33"/>
        <v>徳永剛</v>
      </c>
      <c r="H245" s="192" t="s">
        <v>578</v>
      </c>
      <c r="I245" s="162" t="s">
        <v>0</v>
      </c>
      <c r="J245" s="162">
        <v>1966</v>
      </c>
      <c r="K245" s="57">
        <f t="shared" ref="K245:K270" si="35">IF(J245="","",(2022-J245))</f>
        <v>56</v>
      </c>
      <c r="L245" s="58" t="str">
        <f t="shared" si="34"/>
        <v>OK</v>
      </c>
      <c r="M245" s="162" t="s">
        <v>581</v>
      </c>
      <c r="O245" s="106" t="s">
        <v>1076</v>
      </c>
      <c r="P245" s="106" t="s">
        <v>1076</v>
      </c>
    </row>
    <row r="246" spans="1:17">
      <c r="A246" s="189" t="s">
        <v>582</v>
      </c>
      <c r="B246" s="190" t="s">
        <v>89</v>
      </c>
      <c r="C246" s="190" t="s">
        <v>90</v>
      </c>
      <c r="D246" s="127" t="s">
        <v>577</v>
      </c>
      <c r="E246" s="162"/>
      <c r="F246" s="46" t="str">
        <f t="shared" si="29"/>
        <v>む０３</v>
      </c>
      <c r="G246" s="191" t="str">
        <f t="shared" si="33"/>
        <v>杉山邦夫</v>
      </c>
      <c r="H246" s="192" t="s">
        <v>578</v>
      </c>
      <c r="I246" s="162" t="s">
        <v>0</v>
      </c>
      <c r="J246" s="162">
        <v>1950</v>
      </c>
      <c r="K246" s="57">
        <f t="shared" si="35"/>
        <v>72</v>
      </c>
      <c r="L246" s="58" t="str">
        <f t="shared" si="34"/>
        <v>OK</v>
      </c>
      <c r="M246" s="162" t="s">
        <v>533</v>
      </c>
      <c r="N246" s="54"/>
      <c r="O246" s="106" t="s">
        <v>1076</v>
      </c>
      <c r="P246" s="106" t="s">
        <v>1076</v>
      </c>
      <c r="Q246" s="54"/>
    </row>
    <row r="247" spans="1:17">
      <c r="A247" s="189" t="s">
        <v>583</v>
      </c>
      <c r="B247" s="190" t="s">
        <v>70</v>
      </c>
      <c r="C247" s="190" t="s">
        <v>91</v>
      </c>
      <c r="D247" s="127" t="s">
        <v>577</v>
      </c>
      <c r="E247" s="162"/>
      <c r="F247" s="46" t="str">
        <f t="shared" si="29"/>
        <v>む０４</v>
      </c>
      <c r="G247" s="191" t="str">
        <f t="shared" si="33"/>
        <v>川上英二</v>
      </c>
      <c r="H247" s="192" t="s">
        <v>578</v>
      </c>
      <c r="I247" s="162" t="s">
        <v>0</v>
      </c>
      <c r="J247" s="162">
        <v>1963</v>
      </c>
      <c r="K247" s="57">
        <f t="shared" si="35"/>
        <v>59</v>
      </c>
      <c r="L247" s="58" t="str">
        <f t="shared" si="34"/>
        <v>OK</v>
      </c>
      <c r="M247" s="193" t="s">
        <v>525</v>
      </c>
      <c r="N247" s="54"/>
      <c r="O247" s="106" t="s">
        <v>1076</v>
      </c>
      <c r="P247" s="106" t="s">
        <v>1076</v>
      </c>
      <c r="Q247" s="54"/>
    </row>
    <row r="248" spans="1:17">
      <c r="A248" s="189" t="s">
        <v>584</v>
      </c>
      <c r="B248" s="190" t="s">
        <v>92</v>
      </c>
      <c r="C248" s="190" t="s">
        <v>93</v>
      </c>
      <c r="D248" s="127" t="s">
        <v>577</v>
      </c>
      <c r="E248" s="162"/>
      <c r="F248" s="46" t="str">
        <f t="shared" si="29"/>
        <v>む０５</v>
      </c>
      <c r="G248" s="191" t="str">
        <f t="shared" si="33"/>
        <v>泉谷純也</v>
      </c>
      <c r="H248" s="192" t="s">
        <v>578</v>
      </c>
      <c r="I248" s="162" t="s">
        <v>0</v>
      </c>
      <c r="J248" s="162">
        <v>1982</v>
      </c>
      <c r="K248" s="57">
        <f t="shared" si="35"/>
        <v>40</v>
      </c>
      <c r="L248" s="58" t="str">
        <f t="shared" si="34"/>
        <v>OK</v>
      </c>
      <c r="M248" s="193" t="s">
        <v>525</v>
      </c>
      <c r="N248" s="54"/>
      <c r="O248" s="106" t="s">
        <v>1076</v>
      </c>
      <c r="P248" s="106" t="s">
        <v>1076</v>
      </c>
      <c r="Q248" s="54"/>
    </row>
    <row r="249" spans="1:17">
      <c r="A249" s="189" t="s">
        <v>585</v>
      </c>
      <c r="B249" s="190" t="s">
        <v>94</v>
      </c>
      <c r="C249" s="190" t="s">
        <v>95</v>
      </c>
      <c r="D249" s="127" t="s">
        <v>577</v>
      </c>
      <c r="E249" s="162"/>
      <c r="F249" s="46" t="str">
        <f t="shared" si="29"/>
        <v>む０６</v>
      </c>
      <c r="G249" s="191" t="str">
        <f t="shared" si="33"/>
        <v>浅田隆昭</v>
      </c>
      <c r="H249" s="192" t="s">
        <v>578</v>
      </c>
      <c r="I249" s="162" t="s">
        <v>0</v>
      </c>
      <c r="J249" s="162">
        <v>1964</v>
      </c>
      <c r="K249" s="57">
        <f t="shared" si="35"/>
        <v>58</v>
      </c>
      <c r="L249" s="58" t="str">
        <f t="shared" si="34"/>
        <v>OK</v>
      </c>
      <c r="M249" s="162" t="s">
        <v>545</v>
      </c>
      <c r="N249" s="54"/>
      <c r="O249" s="106" t="s">
        <v>1076</v>
      </c>
      <c r="P249" s="106" t="s">
        <v>1076</v>
      </c>
      <c r="Q249" s="54"/>
    </row>
    <row r="250" spans="1:17">
      <c r="A250" s="189" t="s">
        <v>586</v>
      </c>
      <c r="B250" s="190" t="s">
        <v>587</v>
      </c>
      <c r="C250" s="190" t="s">
        <v>588</v>
      </c>
      <c r="D250" s="127" t="s">
        <v>577</v>
      </c>
      <c r="E250" s="162"/>
      <c r="F250" s="46" t="str">
        <f t="shared" si="29"/>
        <v>む０７</v>
      </c>
      <c r="G250" s="191" t="str">
        <f t="shared" si="33"/>
        <v>森永洋介</v>
      </c>
      <c r="H250" s="192" t="s">
        <v>578</v>
      </c>
      <c r="I250" s="162" t="s">
        <v>0</v>
      </c>
      <c r="J250" s="162">
        <v>1986</v>
      </c>
      <c r="K250" s="57">
        <f t="shared" si="35"/>
        <v>36</v>
      </c>
      <c r="L250" s="58" t="str">
        <f t="shared" si="34"/>
        <v>OK</v>
      </c>
      <c r="M250" s="162" t="s">
        <v>557</v>
      </c>
      <c r="N250" s="54"/>
      <c r="O250" s="106" t="s">
        <v>1076</v>
      </c>
      <c r="P250" s="106" t="s">
        <v>1076</v>
      </c>
      <c r="Q250" s="54"/>
    </row>
    <row r="251" spans="1:17">
      <c r="A251" s="189" t="s">
        <v>589</v>
      </c>
      <c r="B251" s="190" t="s">
        <v>590</v>
      </c>
      <c r="C251" s="190" t="s">
        <v>591</v>
      </c>
      <c r="D251" s="127" t="s">
        <v>577</v>
      </c>
      <c r="E251" s="162"/>
      <c r="F251" s="46" t="str">
        <f t="shared" si="29"/>
        <v>む０８</v>
      </c>
      <c r="G251" s="191" t="str">
        <f t="shared" si="33"/>
        <v>辰巳悟朗</v>
      </c>
      <c r="H251" s="192" t="s">
        <v>578</v>
      </c>
      <c r="I251" s="162" t="s">
        <v>0</v>
      </c>
      <c r="J251" s="162">
        <v>1974</v>
      </c>
      <c r="K251" s="57">
        <f t="shared" si="35"/>
        <v>48</v>
      </c>
      <c r="L251" s="58" t="str">
        <f t="shared" si="34"/>
        <v>OK</v>
      </c>
      <c r="M251" s="162" t="s">
        <v>573</v>
      </c>
      <c r="N251" s="54"/>
      <c r="O251" s="106" t="s">
        <v>1076</v>
      </c>
      <c r="P251" s="106" t="s">
        <v>1076</v>
      </c>
      <c r="Q251" s="54"/>
    </row>
    <row r="252" spans="1:17" s="1" customFormat="1">
      <c r="A252" s="189" t="s">
        <v>592</v>
      </c>
      <c r="B252" s="194" t="s">
        <v>98</v>
      </c>
      <c r="C252" s="194" t="s">
        <v>99</v>
      </c>
      <c r="D252" s="127" t="s">
        <v>577</v>
      </c>
      <c r="E252" s="162"/>
      <c r="F252" s="46" t="str">
        <f t="shared" si="29"/>
        <v>む０９</v>
      </c>
      <c r="G252" s="195" t="str">
        <f t="shared" si="33"/>
        <v>堀田明子</v>
      </c>
      <c r="H252" s="192" t="s">
        <v>578</v>
      </c>
      <c r="I252" s="183" t="s">
        <v>3</v>
      </c>
      <c r="J252" s="162">
        <v>1970</v>
      </c>
      <c r="K252" s="57">
        <f t="shared" si="35"/>
        <v>52</v>
      </c>
      <c r="L252" s="58" t="str">
        <f>IF(G252="","",IF(COUNTIF($G$7:$G$628,G252)&gt;1,"2重登録","OK"))</f>
        <v>OK</v>
      </c>
      <c r="M252" s="193" t="s">
        <v>525</v>
      </c>
      <c r="N252" s="54"/>
      <c r="O252" s="106" t="s">
        <v>1076</v>
      </c>
      <c r="P252" s="106" t="s">
        <v>1076</v>
      </c>
      <c r="Q252" s="54"/>
    </row>
    <row r="253" spans="1:17" s="1" customFormat="1">
      <c r="A253" s="189" t="s">
        <v>593</v>
      </c>
      <c r="B253" s="194" t="s">
        <v>96</v>
      </c>
      <c r="C253" s="194" t="s">
        <v>97</v>
      </c>
      <c r="D253" s="127" t="s">
        <v>577</v>
      </c>
      <c r="E253" s="162"/>
      <c r="F253" s="46" t="str">
        <f t="shared" si="29"/>
        <v>む１０</v>
      </c>
      <c r="G253" s="195" t="str">
        <f t="shared" si="33"/>
        <v>大脇和世</v>
      </c>
      <c r="H253" s="192" t="s">
        <v>578</v>
      </c>
      <c r="I253" s="183" t="s">
        <v>3</v>
      </c>
      <c r="J253" s="162">
        <v>1970</v>
      </c>
      <c r="K253" s="57">
        <f t="shared" si="35"/>
        <v>52</v>
      </c>
      <c r="L253" s="58" t="str">
        <f t="shared" ref="L253:L266" si="36">IF(G253="","",IF(COUNTIF($G$7:$G$563,G253)&gt;1,"2重登録","OK"))</f>
        <v>OK</v>
      </c>
      <c r="M253" s="162" t="s">
        <v>595</v>
      </c>
      <c r="N253" s="54"/>
      <c r="O253" s="106" t="s">
        <v>1076</v>
      </c>
      <c r="P253" s="106" t="s">
        <v>1076</v>
      </c>
      <c r="Q253" s="54"/>
    </row>
    <row r="254" spans="1:17" s="1" customFormat="1">
      <c r="A254" s="189" t="s">
        <v>594</v>
      </c>
      <c r="B254" s="196" t="s">
        <v>597</v>
      </c>
      <c r="C254" s="196" t="s">
        <v>598</v>
      </c>
      <c r="D254" s="127" t="s">
        <v>577</v>
      </c>
      <c r="E254" s="54"/>
      <c r="F254" s="46" t="str">
        <f t="shared" si="29"/>
        <v>む１１</v>
      </c>
      <c r="G254" s="195" t="str">
        <f t="shared" si="33"/>
        <v>村田彩子</v>
      </c>
      <c r="H254" s="192" t="s">
        <v>578</v>
      </c>
      <c r="I254" s="197" t="s">
        <v>3</v>
      </c>
      <c r="J254" s="59">
        <v>1968</v>
      </c>
      <c r="K254" s="57">
        <f t="shared" si="35"/>
        <v>54</v>
      </c>
      <c r="L254" s="59" t="str">
        <f t="shared" si="36"/>
        <v>OK</v>
      </c>
      <c r="M254" s="51" t="s">
        <v>557</v>
      </c>
      <c r="N254" s="54"/>
      <c r="O254" s="106" t="s">
        <v>1076</v>
      </c>
      <c r="P254" s="106" t="s">
        <v>1076</v>
      </c>
      <c r="Q254" s="54"/>
    </row>
    <row r="255" spans="1:17" s="1" customFormat="1">
      <c r="A255" s="189" t="s">
        <v>596</v>
      </c>
      <c r="B255" s="196" t="s">
        <v>600</v>
      </c>
      <c r="C255" s="198" t="s">
        <v>601</v>
      </c>
      <c r="D255" s="127" t="s">
        <v>577</v>
      </c>
      <c r="E255" s="54"/>
      <c r="F255" s="46" t="str">
        <f t="shared" si="29"/>
        <v>む１２</v>
      </c>
      <c r="G255" s="195" t="str">
        <f t="shared" si="33"/>
        <v>村川庸子</v>
      </c>
      <c r="H255" s="192" t="s">
        <v>578</v>
      </c>
      <c r="I255" s="197" t="s">
        <v>3</v>
      </c>
      <c r="J255" s="59">
        <v>1969</v>
      </c>
      <c r="K255" s="57">
        <f t="shared" si="35"/>
        <v>53</v>
      </c>
      <c r="L255" s="59" t="str">
        <f t="shared" si="36"/>
        <v>OK</v>
      </c>
      <c r="M255" s="51" t="s">
        <v>595</v>
      </c>
      <c r="N255" s="54"/>
      <c r="O255" s="106" t="s">
        <v>1076</v>
      </c>
      <c r="P255" s="106" t="s">
        <v>1076</v>
      </c>
      <c r="Q255" s="54"/>
    </row>
    <row r="256" spans="1:17" s="1" customFormat="1">
      <c r="A256" s="189" t="s">
        <v>599</v>
      </c>
      <c r="B256" s="59" t="s">
        <v>33</v>
      </c>
      <c r="C256" s="59" t="s">
        <v>603</v>
      </c>
      <c r="D256" s="127" t="s">
        <v>577</v>
      </c>
      <c r="E256" s="54"/>
      <c r="F256" s="46" t="str">
        <f t="shared" si="29"/>
        <v>む１３</v>
      </c>
      <c r="G256" s="195" t="str">
        <f t="shared" si="33"/>
        <v>西村国太郎</v>
      </c>
      <c r="H256" s="192" t="s">
        <v>578</v>
      </c>
      <c r="I256" s="59" t="s">
        <v>0</v>
      </c>
      <c r="J256" s="59">
        <v>1942</v>
      </c>
      <c r="K256" s="57">
        <f t="shared" si="35"/>
        <v>80</v>
      </c>
      <c r="L256" s="59" t="str">
        <f t="shared" si="36"/>
        <v>OK</v>
      </c>
      <c r="M256" s="53" t="s">
        <v>525</v>
      </c>
      <c r="N256" s="54"/>
      <c r="O256" s="106" t="s">
        <v>1076</v>
      </c>
      <c r="P256" s="106" t="s">
        <v>1076</v>
      </c>
      <c r="Q256" s="54"/>
    </row>
    <row r="257" spans="1:17" s="1" customFormat="1">
      <c r="A257" s="189" t="s">
        <v>602</v>
      </c>
      <c r="B257" s="53" t="s">
        <v>607</v>
      </c>
      <c r="C257" s="53" t="s">
        <v>608</v>
      </c>
      <c r="D257" s="127" t="s">
        <v>577</v>
      </c>
      <c r="E257" s="54"/>
      <c r="F257" s="46" t="str">
        <f t="shared" si="29"/>
        <v>む１４</v>
      </c>
      <c r="G257" s="195" t="str">
        <f t="shared" si="33"/>
        <v>藤原まい</v>
      </c>
      <c r="H257" s="192" t="s">
        <v>578</v>
      </c>
      <c r="I257" s="196" t="s">
        <v>3</v>
      </c>
      <c r="J257" s="59">
        <v>1992</v>
      </c>
      <c r="K257" s="57">
        <f t="shared" si="35"/>
        <v>30</v>
      </c>
      <c r="L257" s="59" t="str">
        <f t="shared" si="36"/>
        <v>OK</v>
      </c>
      <c r="M257" s="50" t="s">
        <v>366</v>
      </c>
      <c r="N257" s="54"/>
      <c r="O257" s="106" t="s">
        <v>1076</v>
      </c>
      <c r="P257" s="106" t="s">
        <v>1076</v>
      </c>
      <c r="Q257" s="54"/>
    </row>
    <row r="258" spans="1:17" s="1" customFormat="1">
      <c r="A258" s="189" t="s">
        <v>604</v>
      </c>
      <c r="B258" s="59" t="s">
        <v>610</v>
      </c>
      <c r="C258" s="51" t="s">
        <v>611</v>
      </c>
      <c r="D258" s="127" t="s">
        <v>577</v>
      </c>
      <c r="E258" s="54"/>
      <c r="F258" s="46" t="str">
        <f t="shared" si="29"/>
        <v>む１５</v>
      </c>
      <c r="G258" s="199" t="str">
        <f t="shared" si="33"/>
        <v>並河康訓</v>
      </c>
      <c r="H258" s="192" t="s">
        <v>578</v>
      </c>
      <c r="I258" s="59" t="s">
        <v>0</v>
      </c>
      <c r="J258" s="59">
        <v>1959</v>
      </c>
      <c r="K258" s="57">
        <f t="shared" si="35"/>
        <v>63</v>
      </c>
      <c r="L258" s="59" t="str">
        <f t="shared" si="36"/>
        <v>OK</v>
      </c>
      <c r="M258" s="162" t="s">
        <v>612</v>
      </c>
      <c r="N258" s="54"/>
      <c r="O258" s="200" t="s">
        <v>1076</v>
      </c>
      <c r="P258" s="200" t="s">
        <v>1076</v>
      </c>
      <c r="Q258" s="54"/>
    </row>
    <row r="259" spans="1:17" s="1" customFormat="1">
      <c r="A259" s="189" t="s">
        <v>606</v>
      </c>
      <c r="B259" s="196" t="s">
        <v>86</v>
      </c>
      <c r="C259" s="196" t="s">
        <v>59</v>
      </c>
      <c r="D259" s="127" t="s">
        <v>577</v>
      </c>
      <c r="E259" s="54"/>
      <c r="F259" s="46" t="str">
        <f t="shared" si="29"/>
        <v>む１６</v>
      </c>
      <c r="G259" s="195" t="str">
        <f t="shared" si="33"/>
        <v>川上美弥子</v>
      </c>
      <c r="H259" s="192" t="s">
        <v>578</v>
      </c>
      <c r="I259" s="196" t="s">
        <v>3</v>
      </c>
      <c r="J259" s="59">
        <v>1971</v>
      </c>
      <c r="K259" s="57">
        <f t="shared" si="35"/>
        <v>51</v>
      </c>
      <c r="L259" s="59" t="str">
        <f t="shared" si="36"/>
        <v>OK</v>
      </c>
      <c r="M259" s="201" t="s">
        <v>525</v>
      </c>
      <c r="N259" s="54"/>
      <c r="O259" s="202" t="s">
        <v>1076</v>
      </c>
      <c r="P259" s="202" t="s">
        <v>1076</v>
      </c>
      <c r="Q259" s="54"/>
    </row>
    <row r="260" spans="1:17" s="1" customFormat="1">
      <c r="A260" s="189" t="s">
        <v>609</v>
      </c>
      <c r="B260" s="203" t="s">
        <v>615</v>
      </c>
      <c r="C260" s="203" t="s">
        <v>616</v>
      </c>
      <c r="D260" s="127" t="s">
        <v>577</v>
      </c>
      <c r="E260" s="56"/>
      <c r="F260" s="46" t="str">
        <f t="shared" si="29"/>
        <v>む１７</v>
      </c>
      <c r="G260" s="204" t="str">
        <f t="shared" si="33"/>
        <v>的場弘明</v>
      </c>
      <c r="H260" s="192" t="s">
        <v>578</v>
      </c>
      <c r="I260" s="127" t="s">
        <v>66</v>
      </c>
      <c r="J260" s="205">
        <v>1964</v>
      </c>
      <c r="K260" s="57">
        <f t="shared" si="35"/>
        <v>58</v>
      </c>
      <c r="L260" s="58" t="str">
        <f t="shared" si="36"/>
        <v>OK</v>
      </c>
      <c r="M260" s="162" t="s">
        <v>617</v>
      </c>
      <c r="N260" s="54"/>
      <c r="O260" s="106" t="s">
        <v>1076</v>
      </c>
      <c r="P260" s="106" t="s">
        <v>1076</v>
      </c>
      <c r="Q260" s="54"/>
    </row>
    <row r="261" spans="1:17" s="1" customFormat="1">
      <c r="A261" s="189" t="s">
        <v>613</v>
      </c>
      <c r="B261" s="203" t="s">
        <v>456</v>
      </c>
      <c r="C261" s="203" t="s">
        <v>619</v>
      </c>
      <c r="D261" s="127" t="s">
        <v>577</v>
      </c>
      <c r="E261" s="56"/>
      <c r="F261" s="46" t="str">
        <f t="shared" si="29"/>
        <v>む１８</v>
      </c>
      <c r="G261" s="204" t="str">
        <f t="shared" si="33"/>
        <v>土田典人</v>
      </c>
      <c r="H261" s="192" t="s">
        <v>578</v>
      </c>
      <c r="I261" s="127" t="s">
        <v>66</v>
      </c>
      <c r="J261" s="205">
        <v>1963</v>
      </c>
      <c r="K261" s="57">
        <f t="shared" si="35"/>
        <v>59</v>
      </c>
      <c r="L261" s="58" t="str">
        <f t="shared" si="36"/>
        <v>OK</v>
      </c>
      <c r="M261" s="162" t="s">
        <v>573</v>
      </c>
      <c r="N261" s="54"/>
      <c r="O261" s="106" t="s">
        <v>1076</v>
      </c>
      <c r="P261" s="106" t="s">
        <v>1076</v>
      </c>
      <c r="Q261" s="54"/>
    </row>
    <row r="262" spans="1:17" s="1" customFormat="1">
      <c r="A262" s="189" t="s">
        <v>614</v>
      </c>
      <c r="B262" s="203" t="s">
        <v>621</v>
      </c>
      <c r="C262" s="203" t="s">
        <v>622</v>
      </c>
      <c r="D262" s="127" t="s">
        <v>577</v>
      </c>
      <c r="E262" s="56"/>
      <c r="F262" s="46" t="str">
        <f t="shared" si="29"/>
        <v>む１９</v>
      </c>
      <c r="G262" s="204" t="str">
        <f t="shared" si="33"/>
        <v>荒深透</v>
      </c>
      <c r="H262" s="192" t="s">
        <v>578</v>
      </c>
      <c r="I262" s="127" t="s">
        <v>66</v>
      </c>
      <c r="J262" s="205">
        <v>1976</v>
      </c>
      <c r="K262" s="57">
        <f t="shared" si="35"/>
        <v>46</v>
      </c>
      <c r="L262" s="58" t="str">
        <f t="shared" si="36"/>
        <v>OK</v>
      </c>
      <c r="M262" s="193" t="s">
        <v>525</v>
      </c>
      <c r="N262" s="54"/>
      <c r="O262" s="106" t="s">
        <v>1076</v>
      </c>
      <c r="P262" s="106" t="s">
        <v>1076</v>
      </c>
      <c r="Q262" s="54"/>
    </row>
    <row r="263" spans="1:17" s="1" customFormat="1">
      <c r="A263" s="189" t="s">
        <v>618</v>
      </c>
      <c r="B263" s="206" t="s">
        <v>870</v>
      </c>
      <c r="C263" s="206" t="s">
        <v>626</v>
      </c>
      <c r="D263" s="127" t="s">
        <v>577</v>
      </c>
      <c r="E263" s="56"/>
      <c r="F263" s="46" t="str">
        <f t="shared" si="29"/>
        <v>む２０</v>
      </c>
      <c r="G263" s="204" t="str">
        <f t="shared" si="33"/>
        <v>中野美和</v>
      </c>
      <c r="H263" s="192" t="s">
        <v>578</v>
      </c>
      <c r="I263" s="196" t="s">
        <v>3</v>
      </c>
      <c r="J263" s="205">
        <v>1964</v>
      </c>
      <c r="K263" s="57">
        <f t="shared" si="35"/>
        <v>58</v>
      </c>
      <c r="L263" s="58" t="str">
        <f t="shared" si="36"/>
        <v>OK</v>
      </c>
      <c r="M263" s="162" t="s">
        <v>581</v>
      </c>
      <c r="N263" s="54"/>
      <c r="O263" s="106" t="s">
        <v>1076</v>
      </c>
      <c r="P263" s="106" t="s">
        <v>1076</v>
      </c>
      <c r="Q263" s="54"/>
    </row>
    <row r="264" spans="1:17" s="1" customFormat="1">
      <c r="A264" s="189" t="s">
        <v>620</v>
      </c>
      <c r="B264" s="203" t="s">
        <v>731</v>
      </c>
      <c r="C264" s="203" t="s">
        <v>576</v>
      </c>
      <c r="D264" s="127" t="s">
        <v>577</v>
      </c>
      <c r="E264" s="56"/>
      <c r="F264" s="46" t="str">
        <f t="shared" si="29"/>
        <v>む２１</v>
      </c>
      <c r="G264" s="204" t="str">
        <f t="shared" si="33"/>
        <v>寺村浩一</v>
      </c>
      <c r="H264" s="192" t="s">
        <v>578</v>
      </c>
      <c r="I264" s="127" t="s">
        <v>66</v>
      </c>
      <c r="J264" s="205">
        <v>1968</v>
      </c>
      <c r="K264" s="57">
        <f t="shared" si="35"/>
        <v>54</v>
      </c>
      <c r="L264" s="58" t="str">
        <f t="shared" si="36"/>
        <v>OK</v>
      </c>
      <c r="M264" s="162" t="s">
        <v>727</v>
      </c>
      <c r="N264" s="54"/>
      <c r="O264" s="106" t="s">
        <v>1076</v>
      </c>
      <c r="P264" s="106" t="s">
        <v>1076</v>
      </c>
      <c r="Q264" s="54"/>
    </row>
    <row r="265" spans="1:17" s="1" customFormat="1">
      <c r="A265" s="189" t="s">
        <v>623</v>
      </c>
      <c r="B265" s="203" t="s">
        <v>729</v>
      </c>
      <c r="C265" s="203" t="s">
        <v>290</v>
      </c>
      <c r="D265" s="127" t="s">
        <v>577</v>
      </c>
      <c r="E265" s="56"/>
      <c r="F265" s="46" t="str">
        <f t="shared" si="29"/>
        <v>む２２</v>
      </c>
      <c r="G265" s="204" t="str">
        <f t="shared" si="33"/>
        <v>征矢洋平</v>
      </c>
      <c r="H265" s="192" t="s">
        <v>578</v>
      </c>
      <c r="I265" s="127" t="s">
        <v>66</v>
      </c>
      <c r="J265" s="205">
        <v>1977</v>
      </c>
      <c r="K265" s="57">
        <f t="shared" si="35"/>
        <v>45</v>
      </c>
      <c r="L265" s="58" t="str">
        <f t="shared" si="36"/>
        <v>OK</v>
      </c>
      <c r="M265" s="162" t="s">
        <v>366</v>
      </c>
      <c r="N265" s="54"/>
      <c r="O265" s="106" t="s">
        <v>1076</v>
      </c>
      <c r="P265" s="106" t="s">
        <v>1076</v>
      </c>
      <c r="Q265" s="54"/>
    </row>
    <row r="266" spans="1:17" s="1" customFormat="1">
      <c r="A266" s="189" t="s">
        <v>624</v>
      </c>
      <c r="B266" s="203" t="s">
        <v>872</v>
      </c>
      <c r="C266" s="203" t="s">
        <v>873</v>
      </c>
      <c r="D266" s="127" t="s">
        <v>577</v>
      </c>
      <c r="E266" s="56"/>
      <c r="F266" s="46" t="str">
        <f t="shared" si="29"/>
        <v>む２３</v>
      </c>
      <c r="G266" s="204" t="str">
        <f t="shared" si="33"/>
        <v>大塚陽</v>
      </c>
      <c r="H266" s="192" t="s">
        <v>578</v>
      </c>
      <c r="I266" s="127" t="s">
        <v>66</v>
      </c>
      <c r="J266" s="205">
        <v>1985</v>
      </c>
      <c r="K266" s="57">
        <f t="shared" si="35"/>
        <v>37</v>
      </c>
      <c r="L266" s="58" t="str">
        <f t="shared" si="36"/>
        <v>OK</v>
      </c>
      <c r="M266" s="162" t="s">
        <v>206</v>
      </c>
      <c r="N266" s="54"/>
      <c r="O266" s="106" t="s">
        <v>1076</v>
      </c>
      <c r="P266" s="106" t="s">
        <v>1076</v>
      </c>
      <c r="Q266" s="54"/>
    </row>
    <row r="267" spans="1:17" s="1" customFormat="1">
      <c r="A267" s="189" t="s">
        <v>625</v>
      </c>
      <c r="B267" s="203" t="s">
        <v>1077</v>
      </c>
      <c r="C267" s="203" t="s">
        <v>1078</v>
      </c>
      <c r="D267" s="127" t="s">
        <v>577</v>
      </c>
      <c r="E267" s="56"/>
      <c r="F267" s="46" t="str">
        <f t="shared" si="29"/>
        <v>む２４</v>
      </c>
      <c r="G267" s="204" t="str">
        <f t="shared" si="33"/>
        <v>山内雄平</v>
      </c>
      <c r="H267" s="192" t="s">
        <v>578</v>
      </c>
      <c r="I267" s="127" t="s">
        <v>66</v>
      </c>
      <c r="J267" s="205">
        <v>1989</v>
      </c>
      <c r="K267" s="57">
        <f t="shared" si="35"/>
        <v>33</v>
      </c>
      <c r="L267" s="58" t="str">
        <f>IF(G267="","",IF(COUNTIF($G$7:$G$562,G267)&gt;1,"2重登録","OK"))</f>
        <v>OK</v>
      </c>
      <c r="M267" s="193" t="s">
        <v>216</v>
      </c>
      <c r="N267" s="54"/>
      <c r="O267" s="106" t="s">
        <v>1076</v>
      </c>
      <c r="P267" s="106" t="s">
        <v>1076</v>
      </c>
      <c r="Q267" s="54"/>
    </row>
    <row r="268" spans="1:17" s="1" customFormat="1">
      <c r="A268" s="189" t="s">
        <v>871</v>
      </c>
      <c r="B268" s="207" t="s">
        <v>1079</v>
      </c>
      <c r="C268" s="207" t="s">
        <v>1080</v>
      </c>
      <c r="D268" s="127" t="s">
        <v>577</v>
      </c>
      <c r="E268" s="56"/>
      <c r="F268" s="46" t="str">
        <f t="shared" si="29"/>
        <v>む２５</v>
      </c>
      <c r="G268" s="204" t="str">
        <f t="shared" si="33"/>
        <v>木村美香</v>
      </c>
      <c r="H268" s="192" t="s">
        <v>578</v>
      </c>
      <c r="I268" s="196" t="s">
        <v>3</v>
      </c>
      <c r="J268" s="205">
        <v>1962</v>
      </c>
      <c r="K268" s="57">
        <f t="shared" si="35"/>
        <v>60</v>
      </c>
      <c r="L268" s="58" t="str">
        <f>IF(G268="","",IF(COUNTIF($G$7:$G$563,G268)&gt;1,"2重登録","OK"))</f>
        <v>OK</v>
      </c>
      <c r="M268" s="162" t="s">
        <v>206</v>
      </c>
      <c r="N268" s="54"/>
      <c r="O268" s="106" t="s">
        <v>1076</v>
      </c>
      <c r="P268" s="106" t="s">
        <v>1076</v>
      </c>
      <c r="Q268" s="54"/>
    </row>
    <row r="269" spans="1:17" s="1" customFormat="1">
      <c r="A269" s="189" t="s">
        <v>1081</v>
      </c>
      <c r="B269" s="207" t="s">
        <v>1082</v>
      </c>
      <c r="C269" s="207" t="s">
        <v>1083</v>
      </c>
      <c r="D269" s="127" t="s">
        <v>577</v>
      </c>
      <c r="E269" s="56"/>
      <c r="F269" s="46" t="str">
        <f t="shared" si="29"/>
        <v>む２６</v>
      </c>
      <c r="G269" s="204" t="str">
        <f t="shared" si="33"/>
        <v>梶木和子</v>
      </c>
      <c r="H269" s="192" t="s">
        <v>578</v>
      </c>
      <c r="I269" s="196" t="s">
        <v>3</v>
      </c>
      <c r="J269" s="205">
        <v>1960</v>
      </c>
      <c r="K269" s="57">
        <f t="shared" si="35"/>
        <v>62</v>
      </c>
      <c r="L269" s="58" t="str">
        <f>IF(G269="","",IF(COUNTIF($G$7:$G$562,G269)&gt;1,"2重登録","OK"))</f>
        <v>OK</v>
      </c>
      <c r="M269" s="162" t="s">
        <v>573</v>
      </c>
      <c r="N269" s="54"/>
      <c r="O269" s="106" t="s">
        <v>1076</v>
      </c>
      <c r="P269" s="106" t="s">
        <v>1076</v>
      </c>
      <c r="Q269" s="54"/>
    </row>
    <row r="270" spans="1:17" s="1" customFormat="1">
      <c r="A270" s="189" t="s">
        <v>1084</v>
      </c>
      <c r="B270" s="208" t="s">
        <v>89</v>
      </c>
      <c r="C270" s="208" t="s">
        <v>1085</v>
      </c>
      <c r="D270" s="127" t="s">
        <v>577</v>
      </c>
      <c r="E270" s="162"/>
      <c r="F270" s="46" t="str">
        <f t="shared" si="29"/>
        <v>む２７</v>
      </c>
      <c r="G270" s="191" t="str">
        <f t="shared" si="33"/>
        <v>杉山春澄</v>
      </c>
      <c r="H270" s="192" t="s">
        <v>578</v>
      </c>
      <c r="I270" s="162" t="s">
        <v>0</v>
      </c>
      <c r="J270" s="162">
        <v>2004</v>
      </c>
      <c r="K270" s="57">
        <f t="shared" si="35"/>
        <v>18</v>
      </c>
      <c r="L270" s="58" t="str">
        <f t="shared" ref="L270:L276" si="37">IF(G270="","",IF(COUNTIF($G$7:$G$563,G270)&gt;1,"2重登録","OK"))</f>
        <v>OK</v>
      </c>
      <c r="M270" s="162" t="s">
        <v>573</v>
      </c>
      <c r="N270" s="54"/>
      <c r="O270" s="106" t="s">
        <v>1076</v>
      </c>
      <c r="P270" s="106" t="s">
        <v>1076</v>
      </c>
      <c r="Q270" s="54"/>
    </row>
    <row r="271" spans="1:17" s="1" customFormat="1">
      <c r="A271" s="189"/>
      <c r="B271" s="46"/>
      <c r="C271" s="46"/>
      <c r="D271" s="46"/>
      <c r="E271" s="46"/>
      <c r="F271" s="46"/>
      <c r="G271" s="46"/>
      <c r="H271" s="46"/>
      <c r="I271" s="46"/>
      <c r="J271" s="46"/>
      <c r="K271" s="49"/>
      <c r="L271" s="58" t="str">
        <f t="shared" si="37"/>
        <v/>
      </c>
      <c r="M271" s="46"/>
      <c r="N271" s="46"/>
      <c r="O271" s="54"/>
      <c r="P271" s="54"/>
      <c r="Q271" s="54"/>
    </row>
    <row r="272" spans="1:17" s="1" customFormat="1">
      <c r="A272" s="189"/>
      <c r="B272" s="46"/>
      <c r="C272" s="209"/>
      <c r="D272" s="136"/>
      <c r="E272" s="210"/>
      <c r="F272" s="109"/>
      <c r="G272" s="209"/>
      <c r="H272" s="127"/>
      <c r="I272" s="136"/>
      <c r="J272" s="211"/>
      <c r="K272" s="212"/>
      <c r="L272" s="58" t="str">
        <f t="shared" si="37"/>
        <v/>
      </c>
      <c r="M272" s="213"/>
      <c r="N272" s="54"/>
      <c r="O272" s="54"/>
      <c r="P272" s="54"/>
      <c r="Q272" s="54"/>
    </row>
    <row r="273" spans="1:17" s="1" customFormat="1">
      <c r="A273" s="189"/>
      <c r="B273" s="209"/>
      <c r="C273" s="209"/>
      <c r="D273" s="136"/>
      <c r="E273" s="210"/>
      <c r="F273" s="109"/>
      <c r="G273" s="209"/>
      <c r="H273" s="127"/>
      <c r="I273" s="136"/>
      <c r="J273" s="211"/>
      <c r="K273" s="212"/>
      <c r="L273" s="58" t="str">
        <f t="shared" si="37"/>
        <v/>
      </c>
      <c r="M273" s="213"/>
      <c r="N273" s="54"/>
      <c r="O273" s="54"/>
      <c r="P273" s="54"/>
      <c r="Q273" s="54"/>
    </row>
    <row r="274" spans="1:17" s="1" customFormat="1">
      <c r="A274" s="189"/>
      <c r="B274" s="209"/>
      <c r="C274" s="209"/>
      <c r="D274" s="136"/>
      <c r="E274" s="210"/>
      <c r="F274" s="109"/>
      <c r="G274" s="209"/>
      <c r="H274" s="127"/>
      <c r="I274" s="136"/>
      <c r="J274" s="211"/>
      <c r="K274" s="212"/>
      <c r="L274" s="58" t="str">
        <f t="shared" si="37"/>
        <v/>
      </c>
      <c r="M274" s="213"/>
      <c r="N274" s="54"/>
      <c r="O274" s="54"/>
      <c r="P274" s="54"/>
      <c r="Q274" s="54"/>
    </row>
    <row r="275" spans="1:17" s="1" customFormat="1">
      <c r="A275" s="189"/>
      <c r="B275" s="203"/>
      <c r="C275" s="203"/>
      <c r="D275" s="127"/>
      <c r="E275" s="56"/>
      <c r="F275" s="46"/>
      <c r="G275" s="56"/>
      <c r="H275" s="127"/>
      <c r="I275" s="127"/>
      <c r="J275" s="205"/>
      <c r="K275" s="57" t="str">
        <f>IF(J275="","",(2022-J275))</f>
        <v/>
      </c>
      <c r="L275" s="58" t="str">
        <f t="shared" si="37"/>
        <v/>
      </c>
      <c r="M275" s="127"/>
      <c r="N275" s="46"/>
      <c r="O275" s="46"/>
      <c r="P275" s="54"/>
      <c r="Q275" s="54"/>
    </row>
    <row r="276" spans="1:17" s="1" customFormat="1">
      <c r="A276" s="54"/>
      <c r="B276" s="54" t="s">
        <v>1086</v>
      </c>
      <c r="C276" s="54"/>
      <c r="D276" s="54" t="s">
        <v>627</v>
      </c>
      <c r="E276" s="54"/>
      <c r="F276" s="54"/>
      <c r="G276" s="54"/>
      <c r="H276" s="54"/>
      <c r="I276" s="54"/>
      <c r="J276" s="54"/>
      <c r="K276" s="54"/>
      <c r="L276" s="58" t="str">
        <f t="shared" si="37"/>
        <v/>
      </c>
      <c r="M276" s="54"/>
      <c r="N276"/>
      <c r="O276"/>
      <c r="P276"/>
      <c r="Q276"/>
    </row>
    <row r="277" spans="1:17" s="1" customFormat="1">
      <c r="A277" s="54"/>
      <c r="B277" s="46"/>
      <c r="C277" s="54"/>
      <c r="D277" s="54"/>
      <c r="E277" s="54"/>
      <c r="F277" s="54"/>
      <c r="G277" s="54" t="s">
        <v>168</v>
      </c>
      <c r="H277" s="366" t="s">
        <v>169</v>
      </c>
      <c r="I277" s="366"/>
      <c r="J277" s="366"/>
      <c r="K277" s="54"/>
      <c r="L277" s="58"/>
      <c r="M277" s="54"/>
      <c r="N277"/>
      <c r="O277"/>
      <c r="P277"/>
      <c r="Q277"/>
    </row>
    <row r="278" spans="1:17" s="1" customFormat="1">
      <c r="A278" s="54"/>
      <c r="B278" s="54" t="s">
        <v>1087</v>
      </c>
      <c r="C278" s="54"/>
      <c r="D278" s="59" t="s">
        <v>171</v>
      </c>
      <c r="E278" s="54"/>
      <c r="F278" s="54"/>
      <c r="G278" s="107">
        <f>COUNTIF(M280:M305,"東近江市")</f>
        <v>4</v>
      </c>
      <c r="H278" s="366">
        <v>0.45833333333333331</v>
      </c>
      <c r="I278" s="366"/>
      <c r="J278" s="366"/>
      <c r="K278" s="106"/>
      <c r="L278" s="58"/>
      <c r="M278" s="54"/>
      <c r="N278"/>
      <c r="O278"/>
      <c r="P278"/>
      <c r="Q278"/>
    </row>
    <row r="279" spans="1:17" customFormat="1">
      <c r="A279" s="54"/>
      <c r="B279" s="54" t="s">
        <v>1088</v>
      </c>
      <c r="C279" s="54"/>
      <c r="D279" s="179" t="s">
        <v>173</v>
      </c>
      <c r="E279" s="54"/>
      <c r="F279" s="54"/>
      <c r="G279" s="54"/>
      <c r="H279" s="54"/>
      <c r="I279" s="54"/>
      <c r="J279" s="54"/>
      <c r="K279" s="54"/>
      <c r="L279" s="58" t="str">
        <f t="shared" ref="L279:L290" si="38">IF(G279="","",IF(COUNTIF($G$7:$G$563,G279)&gt;1,"2重登録","OK"))</f>
        <v/>
      </c>
      <c r="M279" s="54"/>
    </row>
    <row r="280" spans="1:17" s="1" customFormat="1">
      <c r="A280" s="54" t="s">
        <v>1089</v>
      </c>
      <c r="B280" s="54" t="s">
        <v>1090</v>
      </c>
      <c r="C280" s="54" t="s">
        <v>1091</v>
      </c>
      <c r="D280" s="54" t="s">
        <v>1087</v>
      </c>
      <c r="E280" s="54"/>
      <c r="F280" s="46" t="str">
        <f t="shared" ref="F280:F290" si="39">A280</f>
        <v>ぷ０１</v>
      </c>
      <c r="G280" s="203" t="str">
        <f t="shared" ref="G280:G290" si="40">B280&amp;C280</f>
        <v>青井亘</v>
      </c>
      <c r="H280" s="54" t="s">
        <v>100</v>
      </c>
      <c r="I280" s="54" t="s">
        <v>0</v>
      </c>
      <c r="J280" s="54">
        <v>1954</v>
      </c>
      <c r="K280" s="57">
        <f t="shared" ref="K280:K290" si="41">IF(J280="","",(2022-J280))</f>
        <v>68</v>
      </c>
      <c r="L280" s="58" t="str">
        <f t="shared" si="38"/>
        <v>OK</v>
      </c>
      <c r="M280" s="54" t="s">
        <v>557</v>
      </c>
      <c r="N280"/>
      <c r="O280"/>
      <c r="P280"/>
      <c r="Q280"/>
    </row>
    <row r="281" spans="1:17" s="1" customFormat="1">
      <c r="A281" s="54" t="s">
        <v>1092</v>
      </c>
      <c r="B281" s="54" t="s">
        <v>1093</v>
      </c>
      <c r="C281" s="54" t="s">
        <v>1094</v>
      </c>
      <c r="D281" s="54" t="s">
        <v>1087</v>
      </c>
      <c r="E281" s="54"/>
      <c r="F281" s="46" t="str">
        <f t="shared" si="39"/>
        <v>ぷ０２</v>
      </c>
      <c r="G281" s="203" t="str">
        <f t="shared" si="40"/>
        <v>高田洋治</v>
      </c>
      <c r="H281" s="54" t="s">
        <v>100</v>
      </c>
      <c r="I281" s="54" t="s">
        <v>0</v>
      </c>
      <c r="J281" s="54">
        <v>1942</v>
      </c>
      <c r="K281" s="57">
        <f t="shared" si="41"/>
        <v>80</v>
      </c>
      <c r="L281" s="58" t="str">
        <f t="shared" si="38"/>
        <v>OK</v>
      </c>
      <c r="M281" s="54" t="s">
        <v>557</v>
      </c>
      <c r="N281"/>
      <c r="O281"/>
      <c r="P281"/>
      <c r="Q281"/>
    </row>
    <row r="282" spans="1:17">
      <c r="A282" s="54" t="s">
        <v>1095</v>
      </c>
      <c r="B282" s="54" t="s">
        <v>1096</v>
      </c>
      <c r="C282" s="54" t="s">
        <v>1097</v>
      </c>
      <c r="D282" s="54" t="s">
        <v>1087</v>
      </c>
      <c r="E282" s="54"/>
      <c r="F282" s="46" t="str">
        <f t="shared" si="39"/>
        <v>ぷ０３</v>
      </c>
      <c r="G282" s="203" t="str">
        <f t="shared" si="40"/>
        <v>羽田照夫</v>
      </c>
      <c r="H282" s="54" t="s">
        <v>100</v>
      </c>
      <c r="I282" s="54" t="s">
        <v>0</v>
      </c>
      <c r="J282" s="54">
        <v>1943</v>
      </c>
      <c r="K282" s="57">
        <f t="shared" si="41"/>
        <v>79</v>
      </c>
      <c r="L282" s="58" t="str">
        <f t="shared" si="38"/>
        <v>OK</v>
      </c>
      <c r="M282" s="54" t="s">
        <v>535</v>
      </c>
      <c r="N282"/>
      <c r="O282"/>
      <c r="P282"/>
      <c r="Q282"/>
    </row>
    <row r="283" spans="1:17">
      <c r="A283" s="54" t="s">
        <v>1098</v>
      </c>
      <c r="B283" s="54" t="s">
        <v>1099</v>
      </c>
      <c r="C283" s="54" t="s">
        <v>1100</v>
      </c>
      <c r="D283" s="54" t="s">
        <v>1087</v>
      </c>
      <c r="E283" s="54"/>
      <c r="F283" s="46" t="str">
        <f t="shared" si="39"/>
        <v>ぷ０４</v>
      </c>
      <c r="G283" s="203" t="str">
        <f t="shared" si="40"/>
        <v>藤本昌彦</v>
      </c>
      <c r="H283" s="54" t="s">
        <v>100</v>
      </c>
      <c r="I283" s="54" t="s">
        <v>0</v>
      </c>
      <c r="J283" s="54">
        <v>1939</v>
      </c>
      <c r="K283" s="57">
        <f t="shared" si="41"/>
        <v>83</v>
      </c>
      <c r="L283" s="58" t="str">
        <f t="shared" si="38"/>
        <v>OK</v>
      </c>
      <c r="M283" s="54" t="s">
        <v>557</v>
      </c>
      <c r="N283"/>
      <c r="O283"/>
      <c r="P283"/>
      <c r="Q283"/>
    </row>
    <row r="284" spans="1:17">
      <c r="A284" s="54" t="s">
        <v>1101</v>
      </c>
      <c r="B284" s="54" t="s">
        <v>1102</v>
      </c>
      <c r="C284" s="54" t="s">
        <v>1103</v>
      </c>
      <c r="D284" s="54" t="s">
        <v>1087</v>
      </c>
      <c r="E284" s="54"/>
      <c r="F284" s="46" t="str">
        <f t="shared" si="39"/>
        <v>ぷ０５</v>
      </c>
      <c r="G284" s="203" t="str">
        <f t="shared" si="40"/>
        <v>安田和彦</v>
      </c>
      <c r="H284" s="54" t="s">
        <v>100</v>
      </c>
      <c r="I284" s="54" t="s">
        <v>0</v>
      </c>
      <c r="J284" s="54">
        <v>1945</v>
      </c>
      <c r="K284" s="57">
        <f t="shared" si="41"/>
        <v>77</v>
      </c>
      <c r="L284" s="58" t="str">
        <f t="shared" si="38"/>
        <v>OK</v>
      </c>
      <c r="M284" s="54" t="s">
        <v>557</v>
      </c>
      <c r="N284"/>
      <c r="O284"/>
      <c r="P284"/>
      <c r="Q284"/>
    </row>
    <row r="285" spans="1:17">
      <c r="A285" s="54" t="s">
        <v>1104</v>
      </c>
      <c r="B285" s="54" t="s">
        <v>1105</v>
      </c>
      <c r="C285" s="54" t="s">
        <v>1106</v>
      </c>
      <c r="D285" s="54" t="s">
        <v>1087</v>
      </c>
      <c r="E285" s="54"/>
      <c r="F285" s="46" t="str">
        <f t="shared" si="39"/>
        <v>ぷ０６</v>
      </c>
      <c r="G285" s="203" t="str">
        <f t="shared" si="40"/>
        <v>吉田知司</v>
      </c>
      <c r="H285" s="54" t="s">
        <v>100</v>
      </c>
      <c r="I285" s="54" t="s">
        <v>0</v>
      </c>
      <c r="J285" s="54">
        <v>1948</v>
      </c>
      <c r="K285" s="57">
        <f t="shared" si="41"/>
        <v>74</v>
      </c>
      <c r="L285" s="58" t="str">
        <f t="shared" si="38"/>
        <v>OK</v>
      </c>
      <c r="M285" s="53" t="s">
        <v>525</v>
      </c>
      <c r="N285"/>
      <c r="O285"/>
      <c r="P285"/>
      <c r="Q285"/>
    </row>
    <row r="286" spans="1:17">
      <c r="A286" s="54" t="s">
        <v>1107</v>
      </c>
      <c r="B286" s="54" t="s">
        <v>1108</v>
      </c>
      <c r="C286" s="54" t="s">
        <v>1109</v>
      </c>
      <c r="D286" s="54" t="s">
        <v>1087</v>
      </c>
      <c r="E286" s="54"/>
      <c r="F286" s="46" t="str">
        <f t="shared" si="39"/>
        <v>ぷ０７</v>
      </c>
      <c r="G286" s="203" t="str">
        <f t="shared" si="40"/>
        <v>鈴木英夫</v>
      </c>
      <c r="H286" s="54" t="s">
        <v>100</v>
      </c>
      <c r="I286" s="54" t="s">
        <v>0</v>
      </c>
      <c r="J286" s="54">
        <v>1955</v>
      </c>
      <c r="K286" s="57">
        <f t="shared" si="41"/>
        <v>67</v>
      </c>
      <c r="L286" s="58" t="str">
        <f t="shared" si="38"/>
        <v>OK</v>
      </c>
      <c r="M286" s="53" t="s">
        <v>525</v>
      </c>
      <c r="N286"/>
      <c r="O286"/>
      <c r="P286"/>
      <c r="Q286"/>
    </row>
    <row r="287" spans="1:17">
      <c r="A287" s="54" t="s">
        <v>1110</v>
      </c>
      <c r="B287" s="54" t="s">
        <v>1111</v>
      </c>
      <c r="C287" s="54" t="s">
        <v>1112</v>
      </c>
      <c r="D287" s="54" t="s">
        <v>1087</v>
      </c>
      <c r="E287" s="54"/>
      <c r="F287" s="46" t="str">
        <f t="shared" si="39"/>
        <v>ぷ０８</v>
      </c>
      <c r="G287" s="203" t="str">
        <f t="shared" si="40"/>
        <v>谷口一男</v>
      </c>
      <c r="H287" s="54" t="s">
        <v>100</v>
      </c>
      <c r="I287" s="54" t="s">
        <v>0</v>
      </c>
      <c r="J287" s="54">
        <v>1947</v>
      </c>
      <c r="K287" s="57">
        <f t="shared" si="41"/>
        <v>75</v>
      </c>
      <c r="L287" s="58" t="str">
        <f t="shared" si="38"/>
        <v>OK</v>
      </c>
      <c r="M287" s="53" t="s">
        <v>525</v>
      </c>
      <c r="N287"/>
      <c r="O287"/>
      <c r="P287"/>
      <c r="Q287"/>
    </row>
    <row r="288" spans="1:17">
      <c r="A288" s="54" t="s">
        <v>1113</v>
      </c>
      <c r="B288" s="54" t="s">
        <v>1114</v>
      </c>
      <c r="C288" s="54" t="s">
        <v>1115</v>
      </c>
      <c r="D288" s="54" t="s">
        <v>1087</v>
      </c>
      <c r="E288" s="54"/>
      <c r="F288" s="46" t="str">
        <f t="shared" si="39"/>
        <v>ぷ０９</v>
      </c>
      <c r="G288" s="203" t="str">
        <f t="shared" si="40"/>
        <v>油利亨</v>
      </c>
      <c r="H288" s="54" t="s">
        <v>100</v>
      </c>
      <c r="I288" s="54" t="s">
        <v>0</v>
      </c>
      <c r="J288" s="54">
        <v>1955</v>
      </c>
      <c r="K288" s="57">
        <f t="shared" si="41"/>
        <v>67</v>
      </c>
      <c r="L288" s="58" t="str">
        <f t="shared" si="38"/>
        <v>OK</v>
      </c>
      <c r="M288" s="53" t="s">
        <v>525</v>
      </c>
      <c r="N288"/>
      <c r="O288"/>
      <c r="P288"/>
      <c r="Q288"/>
    </row>
    <row r="289" spans="1:17">
      <c r="A289" s="54" t="s">
        <v>1116</v>
      </c>
      <c r="B289" s="54" t="s">
        <v>1117</v>
      </c>
      <c r="C289" s="54" t="s">
        <v>1118</v>
      </c>
      <c r="D289" s="54" t="s">
        <v>1087</v>
      </c>
      <c r="E289" s="54"/>
      <c r="F289" s="46" t="str">
        <f t="shared" si="39"/>
        <v>ぷ１０</v>
      </c>
      <c r="G289" s="203" t="str">
        <f t="shared" si="40"/>
        <v>小柳寛明</v>
      </c>
      <c r="H289" s="54" t="s">
        <v>100</v>
      </c>
      <c r="I289" s="54" t="s">
        <v>0</v>
      </c>
      <c r="J289" s="54">
        <v>1953</v>
      </c>
      <c r="K289" s="57">
        <f t="shared" si="41"/>
        <v>69</v>
      </c>
      <c r="L289" s="58" t="str">
        <f t="shared" si="38"/>
        <v>OK</v>
      </c>
      <c r="M289" s="54" t="s">
        <v>232</v>
      </c>
      <c r="N289"/>
      <c r="O289"/>
      <c r="P289"/>
      <c r="Q289"/>
    </row>
    <row r="290" spans="1:17">
      <c r="A290" s="54" t="s">
        <v>1119</v>
      </c>
      <c r="B290" s="54" t="s">
        <v>1120</v>
      </c>
      <c r="C290" s="54" t="s">
        <v>1121</v>
      </c>
      <c r="D290" s="54" t="s">
        <v>1087</v>
      </c>
      <c r="E290" s="54"/>
      <c r="F290" s="46" t="str">
        <f t="shared" si="39"/>
        <v>ぷ１１</v>
      </c>
      <c r="G290" s="203" t="str">
        <f t="shared" si="40"/>
        <v>堀川敬二</v>
      </c>
      <c r="H290" s="54" t="s">
        <v>100</v>
      </c>
      <c r="I290" s="54" t="s">
        <v>0</v>
      </c>
      <c r="J290" s="54">
        <v>1952</v>
      </c>
      <c r="K290" s="57">
        <f t="shared" si="41"/>
        <v>70</v>
      </c>
      <c r="L290" s="58" t="str">
        <f t="shared" si="38"/>
        <v>OK</v>
      </c>
      <c r="M290" s="54" t="s">
        <v>557</v>
      </c>
      <c r="N290"/>
      <c r="O290"/>
      <c r="P290"/>
      <c r="Q290"/>
    </row>
    <row r="291" spans="1:17">
      <c r="A291" s="56"/>
      <c r="B291" s="56"/>
      <c r="E291" s="58"/>
      <c r="G291" s="110"/>
      <c r="H291" s="110"/>
      <c r="I291" s="111"/>
      <c r="J291" s="57"/>
      <c r="K291" s="59"/>
      <c r="L291" s="55"/>
      <c r="M291" s="54"/>
      <c r="N291" s="54"/>
      <c r="O291" s="54"/>
      <c r="P291" s="54"/>
      <c r="Q291" s="54"/>
    </row>
    <row r="292" spans="1:17">
      <c r="A292" s="122"/>
      <c r="B292" s="109"/>
      <c r="C292" s="109"/>
      <c r="D292" s="109"/>
      <c r="E292" s="109"/>
      <c r="F292" s="109"/>
      <c r="H292" s="109"/>
      <c r="I292" s="109"/>
      <c r="J292" s="214"/>
      <c r="L292" s="59"/>
      <c r="M292" s="109"/>
      <c r="N292" s="54"/>
      <c r="O292" s="54"/>
      <c r="P292" s="54"/>
      <c r="Q292" s="54"/>
    </row>
    <row r="293" spans="1:17" ht="22.5" customHeight="1">
      <c r="A293" s="122"/>
      <c r="B293" s="215"/>
      <c r="C293" s="215"/>
      <c r="D293" s="109"/>
      <c r="E293" s="109"/>
      <c r="F293" s="109"/>
      <c r="H293" s="109"/>
      <c r="I293" s="160"/>
      <c r="J293" s="214"/>
      <c r="L293" s="58"/>
      <c r="M293" s="109"/>
      <c r="N293" s="54"/>
      <c r="O293" s="54"/>
      <c r="P293" s="54"/>
      <c r="Q293" s="54"/>
    </row>
    <row r="294" spans="1:17" customFormat="1">
      <c r="A294" s="122"/>
      <c r="B294" s="215"/>
      <c r="C294" s="215"/>
      <c r="D294" s="109"/>
      <c r="E294" s="109" t="s">
        <v>628</v>
      </c>
      <c r="F294" s="109"/>
      <c r="G294" s="46"/>
      <c r="H294" s="109"/>
      <c r="I294" s="160"/>
      <c r="J294" s="214"/>
      <c r="K294" s="49"/>
      <c r="L294" s="58"/>
      <c r="M294" s="109"/>
      <c r="N294" s="54"/>
      <c r="O294" s="54"/>
      <c r="P294" s="54"/>
      <c r="Q294" s="54"/>
    </row>
    <row r="295" spans="1:17" customFormat="1">
      <c r="A295" s="16"/>
      <c r="B295" s="457" t="s">
        <v>1122</v>
      </c>
      <c r="C295" s="457"/>
      <c r="D295" s="458" t="s">
        <v>1123</v>
      </c>
      <c r="E295" s="458"/>
      <c r="F295" s="458"/>
      <c r="G295" s="458"/>
      <c r="H295" s="16" t="s">
        <v>168</v>
      </c>
      <c r="I295" s="455" t="s">
        <v>169</v>
      </c>
      <c r="J295" s="455"/>
      <c r="K295" s="455"/>
      <c r="L295" s="17" t="str">
        <f>IF(G295="","",IF(COUNTIF($G$3:$G$621,G295)&gt;1,"2重登録","OK"))</f>
        <v/>
      </c>
      <c r="M295" s="16"/>
      <c r="N295" s="16"/>
      <c r="O295" s="16"/>
      <c r="P295" s="16"/>
      <c r="Q295" s="16"/>
    </row>
    <row r="296" spans="1:17" customFormat="1">
      <c r="A296" s="16"/>
      <c r="B296" s="457"/>
      <c r="C296" s="457"/>
      <c r="D296" s="458"/>
      <c r="E296" s="458"/>
      <c r="F296" s="458"/>
      <c r="G296" s="458"/>
      <c r="H296" s="18">
        <f>COUNTIF(M299:M305,"東近江市")</f>
        <v>0</v>
      </c>
      <c r="I296" s="456">
        <f>(H296/RIGHT(F334,2))</f>
        <v>0</v>
      </c>
      <c r="J296" s="456"/>
      <c r="K296" s="456"/>
      <c r="L296" s="17" t="str">
        <f>IF(G296="","",IF(COUNTIF($G$3:$G$621,G296)&gt;1,"2重登録","OK"))</f>
        <v/>
      </c>
      <c r="M296" s="16"/>
      <c r="N296" s="16"/>
      <c r="O296" s="16"/>
      <c r="P296" s="16"/>
      <c r="Q296" s="16"/>
    </row>
    <row r="297" spans="1:17" customFormat="1">
      <c r="A297" s="16"/>
      <c r="B297" s="19" t="s">
        <v>1124</v>
      </c>
      <c r="C297" s="19"/>
      <c r="D297" s="102" t="s">
        <v>171</v>
      </c>
      <c r="E297" s="16" t="s">
        <v>1125</v>
      </c>
      <c r="F297" s="17"/>
      <c r="G297" s="16"/>
      <c r="H297" s="16"/>
      <c r="I297" s="16"/>
      <c r="J297" s="20"/>
      <c r="K297" s="21" t="str">
        <f>IF(J297="","",(2012-J297))</f>
        <v/>
      </c>
      <c r="L297" s="17" t="str">
        <f>IF(G297="","",IF(COUNTIF($G$3:$G$621,G297)&gt;1,"2重登録","OK"))</f>
        <v/>
      </c>
      <c r="M297" s="16"/>
      <c r="N297" s="16"/>
      <c r="O297" s="16"/>
      <c r="P297" s="16"/>
      <c r="Q297" s="16"/>
    </row>
    <row r="298" spans="1:17" customFormat="1">
      <c r="A298" s="16"/>
      <c r="B298" s="459" t="s">
        <v>1126</v>
      </c>
      <c r="C298" s="459"/>
      <c r="D298" s="16" t="s">
        <v>173</v>
      </c>
      <c r="E298" s="16" t="s">
        <v>1127</v>
      </c>
      <c r="F298" s="17"/>
      <c r="G298" s="16"/>
      <c r="H298" s="16"/>
      <c r="I298" s="16"/>
      <c r="J298" s="20"/>
      <c r="K298" s="21" t="str">
        <f>IF(J298="","",(2012-J298))</f>
        <v/>
      </c>
      <c r="L298" s="17"/>
      <c r="M298" s="16"/>
      <c r="N298" s="16"/>
      <c r="O298" s="16"/>
      <c r="P298" s="16"/>
      <c r="Q298" s="16"/>
    </row>
    <row r="299" spans="1:17" customFormat="1">
      <c r="A299" s="30" t="s">
        <v>1128</v>
      </c>
      <c r="B299" s="63" t="s">
        <v>629</v>
      </c>
      <c r="C299" s="19" t="s">
        <v>1129</v>
      </c>
      <c r="D299" s="16" t="s">
        <v>1124</v>
      </c>
      <c r="E299" s="16"/>
      <c r="F299" s="17" t="str">
        <f t="shared" ref="F299:F305" si="42">A299</f>
        <v>じ０１</v>
      </c>
      <c r="G299" s="16" t="str">
        <f t="shared" ref="G299:G305" si="43">B299&amp;C299</f>
        <v>国村昌生</v>
      </c>
      <c r="H299" s="105" t="s">
        <v>1126</v>
      </c>
      <c r="I299" s="105" t="s">
        <v>0</v>
      </c>
      <c r="J299" s="23">
        <v>1983</v>
      </c>
      <c r="K299" s="21">
        <f t="shared" ref="K299:K310" si="44">IF(J299="","",(2022-J299))</f>
        <v>39</v>
      </c>
      <c r="L299" s="17" t="str">
        <f t="shared" ref="L299:L305" si="45">IF(G299="","",IF(COUNTIF($G$3:$G$621,G299)&gt;1,"2重登録","OK"))</f>
        <v>OK</v>
      </c>
      <c r="M299" s="22" t="s">
        <v>253</v>
      </c>
      <c r="N299" s="16"/>
      <c r="O299" s="16"/>
      <c r="P299" s="16"/>
      <c r="Q299" s="16"/>
    </row>
    <row r="300" spans="1:17" customFormat="1">
      <c r="A300" s="30" t="s">
        <v>1130</v>
      </c>
      <c r="B300" s="16" t="s">
        <v>634</v>
      </c>
      <c r="C300" s="16" t="s">
        <v>635</v>
      </c>
      <c r="D300" s="16" t="s">
        <v>1124</v>
      </c>
      <c r="E300" s="16"/>
      <c r="F300" s="16" t="str">
        <f t="shared" si="42"/>
        <v>じ０２</v>
      </c>
      <c r="G300" s="16" t="str">
        <f t="shared" si="43"/>
        <v>白井秀幸</v>
      </c>
      <c r="H300" s="105" t="s">
        <v>1126</v>
      </c>
      <c r="I300" s="105" t="s">
        <v>0</v>
      </c>
      <c r="J300" s="20">
        <v>1988</v>
      </c>
      <c r="K300" s="21">
        <f t="shared" si="44"/>
        <v>34</v>
      </c>
      <c r="L300" s="17" t="str">
        <f t="shared" si="45"/>
        <v>OK</v>
      </c>
      <c r="M300" s="22" t="s">
        <v>875</v>
      </c>
      <c r="N300" s="16"/>
      <c r="O300" s="16"/>
      <c r="P300" s="16"/>
      <c r="Q300" s="16"/>
    </row>
    <row r="301" spans="1:17" s="216" customFormat="1">
      <c r="A301" s="30" t="s">
        <v>1131</v>
      </c>
      <c r="B301" s="63" t="s">
        <v>863</v>
      </c>
      <c r="C301" s="19" t="s">
        <v>636</v>
      </c>
      <c r="D301" s="16" t="s">
        <v>1124</v>
      </c>
      <c r="E301" s="16"/>
      <c r="F301" s="17" t="str">
        <f t="shared" si="42"/>
        <v>じ０３</v>
      </c>
      <c r="G301" s="16" t="str">
        <f t="shared" si="43"/>
        <v>中川雄介</v>
      </c>
      <c r="H301" s="105" t="s">
        <v>1126</v>
      </c>
      <c r="I301" s="105" t="s">
        <v>0</v>
      </c>
      <c r="J301" s="23">
        <v>1984</v>
      </c>
      <c r="K301" s="21">
        <f t="shared" si="44"/>
        <v>38</v>
      </c>
      <c r="L301" s="17" t="str">
        <f t="shared" si="45"/>
        <v>OK</v>
      </c>
      <c r="M301" s="22" t="s">
        <v>253</v>
      </c>
      <c r="N301" s="16"/>
      <c r="O301" s="16"/>
      <c r="P301" s="16"/>
      <c r="Q301" s="16"/>
    </row>
    <row r="302" spans="1:17" s="216" customFormat="1">
      <c r="A302" s="30" t="s">
        <v>1132</v>
      </c>
      <c r="B302" s="19" t="s">
        <v>632</v>
      </c>
      <c r="C302" s="19" t="s">
        <v>1133</v>
      </c>
      <c r="D302" s="16" t="s">
        <v>1124</v>
      </c>
      <c r="E302" s="16"/>
      <c r="F302" s="17" t="str">
        <f t="shared" si="42"/>
        <v>じ０４</v>
      </c>
      <c r="G302" s="16" t="str">
        <f t="shared" si="43"/>
        <v>永友康貴</v>
      </c>
      <c r="H302" s="105" t="s">
        <v>1126</v>
      </c>
      <c r="I302" s="105" t="s">
        <v>0</v>
      </c>
      <c r="J302" s="23">
        <v>1992</v>
      </c>
      <c r="K302" s="21">
        <f t="shared" si="44"/>
        <v>30</v>
      </c>
      <c r="L302" s="17" t="str">
        <f t="shared" si="45"/>
        <v>OK</v>
      </c>
      <c r="M302" s="22" t="s">
        <v>875</v>
      </c>
      <c r="N302" s="16"/>
      <c r="O302" s="16"/>
      <c r="P302" s="16"/>
      <c r="Q302" s="16"/>
    </row>
    <row r="303" spans="1:17" customFormat="1">
      <c r="A303" s="30" t="s">
        <v>1134</v>
      </c>
      <c r="B303" s="63" t="s">
        <v>1135</v>
      </c>
      <c r="C303" s="19" t="s">
        <v>214</v>
      </c>
      <c r="D303" s="16" t="s">
        <v>1124</v>
      </c>
      <c r="E303" s="16"/>
      <c r="F303" s="17" t="str">
        <f t="shared" si="42"/>
        <v>じ０５</v>
      </c>
      <c r="G303" s="16" t="str">
        <f t="shared" si="43"/>
        <v>中嶋徹</v>
      </c>
      <c r="H303" s="105" t="s">
        <v>1126</v>
      </c>
      <c r="I303" s="105" t="s">
        <v>0</v>
      </c>
      <c r="J303" s="23">
        <v>1986</v>
      </c>
      <c r="K303" s="21">
        <f t="shared" si="44"/>
        <v>36</v>
      </c>
      <c r="L303" s="17" t="str">
        <f t="shared" si="45"/>
        <v>OK</v>
      </c>
      <c r="M303" s="22" t="s">
        <v>261</v>
      </c>
      <c r="N303" s="16"/>
      <c r="O303" s="16"/>
      <c r="P303" s="16"/>
      <c r="Q303" s="16"/>
    </row>
    <row r="304" spans="1:17" ht="15.75" customHeight="1">
      <c r="A304" s="30" t="s">
        <v>1136</v>
      </c>
      <c r="B304" s="29" t="s">
        <v>1137</v>
      </c>
      <c r="C304" s="29" t="s">
        <v>1138</v>
      </c>
      <c r="D304" s="16" t="s">
        <v>1124</v>
      </c>
      <c r="E304" s="16"/>
      <c r="F304" s="17" t="str">
        <f t="shared" si="42"/>
        <v>じ０６</v>
      </c>
      <c r="G304" s="16" t="str">
        <f t="shared" si="43"/>
        <v>河野祐司</v>
      </c>
      <c r="H304" s="105" t="s">
        <v>1126</v>
      </c>
      <c r="I304" s="105" t="s">
        <v>0</v>
      </c>
      <c r="J304" s="23">
        <v>1977</v>
      </c>
      <c r="K304" s="21">
        <f t="shared" si="44"/>
        <v>45</v>
      </c>
      <c r="L304" s="17" t="str">
        <f t="shared" si="45"/>
        <v>OK</v>
      </c>
      <c r="M304" s="22" t="s">
        <v>633</v>
      </c>
      <c r="N304" s="16"/>
      <c r="O304" s="16"/>
      <c r="P304" s="16"/>
      <c r="Q304" s="16"/>
    </row>
    <row r="305" spans="1:17">
      <c r="A305" s="30" t="s">
        <v>1139</v>
      </c>
      <c r="B305" s="63" t="s">
        <v>1137</v>
      </c>
      <c r="C305" s="19" t="s">
        <v>1140</v>
      </c>
      <c r="D305" s="16" t="s">
        <v>1124</v>
      </c>
      <c r="E305" s="16" t="s">
        <v>605</v>
      </c>
      <c r="F305" s="17" t="str">
        <f t="shared" si="42"/>
        <v>じ０７</v>
      </c>
      <c r="G305" s="16" t="str">
        <f t="shared" si="43"/>
        <v>河野冬磨</v>
      </c>
      <c r="H305" s="105" t="s">
        <v>1126</v>
      </c>
      <c r="I305" s="105" t="s">
        <v>0</v>
      </c>
      <c r="J305" s="23">
        <v>2008</v>
      </c>
      <c r="K305" s="21">
        <f t="shared" si="44"/>
        <v>14</v>
      </c>
      <c r="L305" s="17" t="str">
        <f t="shared" si="45"/>
        <v>OK</v>
      </c>
      <c r="M305" s="22" t="s">
        <v>179</v>
      </c>
      <c r="N305" s="16"/>
      <c r="O305" s="16"/>
      <c r="P305" s="16"/>
      <c r="Q305" s="16"/>
    </row>
    <row r="306" spans="1:17">
      <c r="A306" s="122"/>
      <c r="B306" s="127"/>
      <c r="C306" s="127"/>
      <c r="F306" s="58"/>
      <c r="H306" s="110"/>
      <c r="I306" s="110"/>
      <c r="J306" s="111"/>
      <c r="K306" s="57" t="str">
        <f t="shared" si="44"/>
        <v/>
      </c>
      <c r="L306" s="58" t="str">
        <f>IF(G306="","",IF(COUNTIF($G$3:$G$629,G306)&gt;1,"2重登録","OK"))</f>
        <v/>
      </c>
      <c r="M306" s="124"/>
    </row>
    <row r="307" spans="1:17">
      <c r="A307" s="122"/>
      <c r="B307" s="217"/>
      <c r="C307" s="217"/>
      <c r="F307" s="58"/>
      <c r="H307" s="110"/>
      <c r="I307" s="110"/>
      <c r="J307" s="111"/>
      <c r="K307" s="57" t="str">
        <f t="shared" si="44"/>
        <v/>
      </c>
      <c r="L307" s="58" t="str">
        <f>IF(G307="","",IF(COUNTIF($G$3:$G$629,G307)&gt;1,"2重登録","OK"))</f>
        <v/>
      </c>
      <c r="M307" s="55"/>
      <c r="N307" s="54"/>
      <c r="O307" s="54"/>
    </row>
    <row r="308" spans="1:17">
      <c r="A308" s="122"/>
      <c r="B308" s="217"/>
      <c r="C308" s="217"/>
      <c r="F308" s="58"/>
      <c r="H308" s="110"/>
      <c r="I308" s="110"/>
      <c r="J308" s="111"/>
      <c r="K308" s="57" t="str">
        <f t="shared" si="44"/>
        <v/>
      </c>
      <c r="L308" s="58" t="str">
        <f>IF(G308="","",IF(COUNTIF($G$3:$G$629,G308)&gt;1,"2重登録","OK"))</f>
        <v/>
      </c>
      <c r="M308" s="55"/>
      <c r="N308" s="54"/>
      <c r="O308" s="54"/>
    </row>
    <row r="309" spans="1:17">
      <c r="A309" s="122"/>
      <c r="B309" s="218"/>
      <c r="C309" s="218"/>
      <c r="D309" s="56"/>
      <c r="E309" s="127"/>
      <c r="H309" s="110"/>
      <c r="I309" s="127"/>
      <c r="J309" s="205"/>
      <c r="K309" s="57" t="str">
        <f t="shared" si="44"/>
        <v/>
      </c>
      <c r="L309" s="58" t="str">
        <f>IF(G309="","",IF(COUNTIF($G$3:$G$629,G309)&gt;1,"2重登録","OK"))</f>
        <v/>
      </c>
      <c r="P309" s="54"/>
      <c r="Q309" s="54"/>
    </row>
    <row r="310" spans="1:17" customFormat="1">
      <c r="A310" s="122"/>
      <c r="B310" s="52"/>
      <c r="C310" s="52"/>
      <c r="D310" s="46"/>
      <c r="E310" s="46"/>
      <c r="F310" s="58"/>
      <c r="G310" s="46"/>
      <c r="H310" s="46"/>
      <c r="I310" s="160"/>
      <c r="J310" s="111"/>
      <c r="K310" s="57" t="str">
        <f t="shared" si="44"/>
        <v/>
      </c>
      <c r="L310" s="58" t="str">
        <f>IF(G310="","",IF(COUNTIF($G$3:$G$629,G310)&gt;1,"2重登録","OK"))</f>
        <v/>
      </c>
      <c r="M310" s="124"/>
      <c r="N310" s="46"/>
      <c r="O310" s="46"/>
      <c r="P310" s="54"/>
      <c r="Q310" s="54"/>
    </row>
    <row r="311" spans="1:17" customFormat="1">
      <c r="A311" s="31"/>
      <c r="B311" s="366" t="s">
        <v>637</v>
      </c>
      <c r="C311" s="366"/>
      <c r="D311" s="366" t="s">
        <v>638</v>
      </c>
      <c r="E311" s="366"/>
      <c r="F311" s="366"/>
      <c r="G311" s="366"/>
      <c r="H311" s="454"/>
      <c r="I311" s="454"/>
      <c r="J311" s="20"/>
      <c r="K311" s="20"/>
      <c r="L311" s="17"/>
      <c r="M311" s="16"/>
      <c r="N311" s="16"/>
      <c r="O311" s="16"/>
      <c r="P311" s="16"/>
      <c r="Q311" s="16"/>
    </row>
    <row r="312" spans="1:17" customFormat="1">
      <c r="A312" s="31"/>
      <c r="B312" s="366"/>
      <c r="C312" s="366"/>
      <c r="D312" s="366"/>
      <c r="E312" s="366"/>
      <c r="F312" s="366"/>
      <c r="G312" s="366"/>
      <c r="H312" s="454"/>
      <c r="I312" s="454"/>
      <c r="J312" s="20"/>
      <c r="K312" s="20"/>
      <c r="L312" s="17"/>
      <c r="M312" s="16"/>
      <c r="N312" s="16"/>
      <c r="O312" s="16"/>
      <c r="P312" s="16"/>
      <c r="Q312" s="16"/>
    </row>
    <row r="313" spans="1:17" customFormat="1">
      <c r="A313" s="31"/>
      <c r="B313" s="16"/>
      <c r="C313" s="16"/>
      <c r="D313" s="19"/>
      <c r="E313" s="16"/>
      <c r="F313" s="17"/>
      <c r="G313" s="16" t="s">
        <v>168</v>
      </c>
      <c r="H313" s="455" t="s">
        <v>169</v>
      </c>
      <c r="I313" s="455"/>
      <c r="J313" s="455"/>
      <c r="K313" s="17"/>
      <c r="L313" s="17"/>
      <c r="M313" s="16"/>
      <c r="N313" s="16"/>
      <c r="O313" s="16"/>
      <c r="P313" s="16"/>
      <c r="Q313" s="16"/>
    </row>
    <row r="314" spans="1:17" customFormat="1">
      <c r="A314" s="31"/>
      <c r="B314" s="455" t="s">
        <v>641</v>
      </c>
      <c r="C314" s="455"/>
      <c r="D314" s="39" t="s">
        <v>173</v>
      </c>
      <c r="E314" s="16"/>
      <c r="F314" s="17"/>
      <c r="G314" s="18">
        <f>COUNTIF(M316:M360,"東近江市")</f>
        <v>6</v>
      </c>
      <c r="H314" s="456">
        <f>(G314/RIGHT(A347,2))</f>
        <v>0.1875</v>
      </c>
      <c r="I314" s="456"/>
      <c r="J314" s="456"/>
      <c r="K314" s="17"/>
      <c r="L314" s="17"/>
      <c r="M314" s="16"/>
      <c r="N314" s="16"/>
      <c r="O314" s="16"/>
      <c r="P314" s="16"/>
      <c r="Q314" s="16"/>
    </row>
    <row r="315" spans="1:17" customFormat="1">
      <c r="A315" s="31"/>
      <c r="B315" s="16" t="s">
        <v>1141</v>
      </c>
      <c r="C315" s="104"/>
      <c r="D315" s="2" t="s">
        <v>171</v>
      </c>
      <c r="E315" s="2"/>
      <c r="F315" s="2"/>
      <c r="G315" s="18"/>
      <c r="H315" s="16"/>
      <c r="I315" s="101"/>
      <c r="J315" s="101"/>
      <c r="K315" s="17"/>
      <c r="L315" s="17"/>
      <c r="M315" s="16"/>
      <c r="N315" s="16"/>
      <c r="O315" s="16"/>
      <c r="P315" s="16"/>
      <c r="Q315" s="16"/>
    </row>
    <row r="316" spans="1:17" customFormat="1">
      <c r="A316" s="70" t="s">
        <v>1142</v>
      </c>
      <c r="B316" s="219" t="s">
        <v>1143</v>
      </c>
      <c r="C316" s="219" t="s">
        <v>1144</v>
      </c>
      <c r="D316" s="29" t="s">
        <v>106</v>
      </c>
      <c r="E316" s="16"/>
      <c r="F316" s="16" t="str">
        <f t="shared" ref="F316:F363" si="46">A316</f>
        <v>う０１</v>
      </c>
      <c r="G316" s="16" t="str">
        <f t="shared" ref="G316:G365" si="47">B316&amp;C316</f>
        <v>阿部泰孝</v>
      </c>
      <c r="H316" s="29" t="s">
        <v>641</v>
      </c>
      <c r="I316" s="105" t="s">
        <v>0</v>
      </c>
      <c r="J316" s="220">
        <v>1970</v>
      </c>
      <c r="K316" s="20">
        <f>IF(J316="","",(2022-J316))</f>
        <v>52</v>
      </c>
      <c r="L316" s="17" t="str">
        <f t="shared" ref="L316:L339" si="48">IF(G316="","",IF(COUNTIF($G$15:$G$385,G316)&gt;1,"2重登録","OK"))</f>
        <v>OK</v>
      </c>
      <c r="M316" s="72" t="s">
        <v>294</v>
      </c>
      <c r="N316" s="16"/>
      <c r="O316" s="16"/>
      <c r="P316" s="16"/>
      <c r="Q316" s="16"/>
    </row>
    <row r="317" spans="1:17" customFormat="1" ht="14.25">
      <c r="A317" s="70" t="s">
        <v>876</v>
      </c>
      <c r="B317" s="221" t="s">
        <v>639</v>
      </c>
      <c r="C317" s="221" t="s">
        <v>640</v>
      </c>
      <c r="D317" s="29" t="s">
        <v>106</v>
      </c>
      <c r="E317" s="16"/>
      <c r="F317" s="16" t="str">
        <f t="shared" si="46"/>
        <v>う０２</v>
      </c>
      <c r="G317" s="19" t="str">
        <f t="shared" si="47"/>
        <v>石岡良典</v>
      </c>
      <c r="H317" s="29" t="s">
        <v>641</v>
      </c>
      <c r="I317" s="29" t="s">
        <v>0</v>
      </c>
      <c r="J317" s="222">
        <v>1978</v>
      </c>
      <c r="K317" s="20">
        <f t="shared" ref="K317:K365" si="49">IF(J317="","",(2022-J317))</f>
        <v>44</v>
      </c>
      <c r="L317" s="17" t="str">
        <f t="shared" si="48"/>
        <v>OK</v>
      </c>
      <c r="M317" s="221" t="s">
        <v>557</v>
      </c>
      <c r="N317" s="16"/>
      <c r="O317" s="16"/>
      <c r="P317" s="16"/>
      <c r="Q317" s="16"/>
    </row>
    <row r="318" spans="1:17" customFormat="1" ht="14.25">
      <c r="A318" s="70" t="s">
        <v>644</v>
      </c>
      <c r="B318" s="223" t="s">
        <v>693</v>
      </c>
      <c r="C318" s="223" t="s">
        <v>636</v>
      </c>
      <c r="D318" s="29" t="s">
        <v>106</v>
      </c>
      <c r="E318" s="16"/>
      <c r="F318" s="16" t="str">
        <f t="shared" si="46"/>
        <v>う０３</v>
      </c>
      <c r="G318" s="16" t="str">
        <f t="shared" si="47"/>
        <v>牛道雄介</v>
      </c>
      <c r="H318" s="29" t="s">
        <v>641</v>
      </c>
      <c r="I318" s="105" t="s">
        <v>0</v>
      </c>
      <c r="J318" s="224">
        <v>1978</v>
      </c>
      <c r="K318" s="20">
        <f t="shared" si="49"/>
        <v>44</v>
      </c>
      <c r="L318" s="17" t="str">
        <f t="shared" si="48"/>
        <v>OK</v>
      </c>
      <c r="M318" s="225" t="s">
        <v>201</v>
      </c>
      <c r="N318" s="16"/>
      <c r="O318" s="16"/>
      <c r="P318" s="16"/>
      <c r="Q318" s="16"/>
    </row>
    <row r="319" spans="1:17" customFormat="1" ht="14.25">
      <c r="A319" s="70" t="s">
        <v>645</v>
      </c>
      <c r="B319" s="54" t="s">
        <v>885</v>
      </c>
      <c r="C319" s="54" t="s">
        <v>886</v>
      </c>
      <c r="D319" s="29" t="s">
        <v>106</v>
      </c>
      <c r="E319" s="16"/>
      <c r="F319" s="16" t="str">
        <f t="shared" si="46"/>
        <v>う０４</v>
      </c>
      <c r="G319" s="16" t="str">
        <f t="shared" si="47"/>
        <v>岡村治孝</v>
      </c>
      <c r="H319" s="29" t="s">
        <v>641</v>
      </c>
      <c r="I319" s="29" t="s">
        <v>0</v>
      </c>
      <c r="J319" s="226">
        <v>1971</v>
      </c>
      <c r="K319" s="20">
        <f t="shared" si="49"/>
        <v>51</v>
      </c>
      <c r="L319" s="17" t="str">
        <f t="shared" si="48"/>
        <v>OK</v>
      </c>
      <c r="M319" s="225" t="s">
        <v>442</v>
      </c>
      <c r="N319" s="16"/>
      <c r="O319" s="16"/>
      <c r="P319" s="16"/>
      <c r="Q319" s="16"/>
    </row>
    <row r="320" spans="1:17" customFormat="1" ht="14.25">
      <c r="A320" s="70" t="s">
        <v>648</v>
      </c>
      <c r="B320" s="219" t="s">
        <v>687</v>
      </c>
      <c r="C320" s="219" t="s">
        <v>688</v>
      </c>
      <c r="D320" s="29" t="s">
        <v>106</v>
      </c>
      <c r="E320" s="16"/>
      <c r="F320" s="16" t="str">
        <f t="shared" si="46"/>
        <v>う０５</v>
      </c>
      <c r="G320" s="16" t="str">
        <f t="shared" si="47"/>
        <v>奥内栄治</v>
      </c>
      <c r="H320" s="29" t="s">
        <v>641</v>
      </c>
      <c r="I320" s="29" t="s">
        <v>0</v>
      </c>
      <c r="J320" s="222">
        <v>1969</v>
      </c>
      <c r="K320" s="20">
        <f t="shared" si="49"/>
        <v>53</v>
      </c>
      <c r="L320" s="17" t="str">
        <f t="shared" si="48"/>
        <v>OK</v>
      </c>
      <c r="M320" s="221" t="s">
        <v>557</v>
      </c>
      <c r="N320" s="16"/>
      <c r="O320" s="16"/>
      <c r="P320" s="16"/>
      <c r="Q320" s="16"/>
    </row>
    <row r="321" spans="1:17" customFormat="1" ht="14.25">
      <c r="A321" s="70" t="s">
        <v>651</v>
      </c>
      <c r="B321" s="219" t="s">
        <v>642</v>
      </c>
      <c r="C321" s="219" t="s">
        <v>643</v>
      </c>
      <c r="D321" s="29" t="s">
        <v>106</v>
      </c>
      <c r="E321" s="16"/>
      <c r="F321" s="16" t="str">
        <f t="shared" si="46"/>
        <v>う０６</v>
      </c>
      <c r="G321" s="16" t="str">
        <f t="shared" si="47"/>
        <v>小倉俊郎</v>
      </c>
      <c r="H321" s="29" t="s">
        <v>641</v>
      </c>
      <c r="I321" s="29" t="s">
        <v>0</v>
      </c>
      <c r="J321" s="222">
        <v>1959</v>
      </c>
      <c r="K321" s="20">
        <f t="shared" si="49"/>
        <v>63</v>
      </c>
      <c r="L321" s="17" t="str">
        <f t="shared" si="48"/>
        <v>OK</v>
      </c>
      <c r="M321" s="66" t="s">
        <v>354</v>
      </c>
      <c r="N321" s="16"/>
      <c r="O321" s="16"/>
      <c r="P321" s="16"/>
      <c r="Q321" s="16"/>
    </row>
    <row r="322" spans="1:17" customFormat="1" ht="14.25">
      <c r="A322" s="70" t="s">
        <v>652</v>
      </c>
      <c r="B322" s="67" t="s">
        <v>107</v>
      </c>
      <c r="C322" s="67" t="s">
        <v>108</v>
      </c>
      <c r="D322" s="29" t="s">
        <v>106</v>
      </c>
      <c r="E322" s="16"/>
      <c r="F322" s="16" t="str">
        <f t="shared" si="46"/>
        <v>う０７</v>
      </c>
      <c r="G322" s="16" t="str">
        <f t="shared" si="47"/>
        <v>片岡一寿</v>
      </c>
      <c r="H322" s="29" t="s">
        <v>641</v>
      </c>
      <c r="I322" s="29" t="s">
        <v>0</v>
      </c>
      <c r="J322" s="227">
        <v>1971</v>
      </c>
      <c r="K322" s="20">
        <f t="shared" si="49"/>
        <v>51</v>
      </c>
      <c r="L322" s="17" t="str">
        <f t="shared" si="48"/>
        <v>OK</v>
      </c>
      <c r="M322" s="68" t="s">
        <v>354</v>
      </c>
      <c r="N322" s="16"/>
      <c r="O322" s="16"/>
      <c r="P322" s="16"/>
      <c r="Q322" s="16"/>
    </row>
    <row r="323" spans="1:17" customFormat="1" ht="14.25">
      <c r="A323" s="70" t="s">
        <v>653</v>
      </c>
      <c r="B323" s="51" t="s">
        <v>1145</v>
      </c>
      <c r="C323" s="51" t="s">
        <v>1146</v>
      </c>
      <c r="D323" s="29" t="s">
        <v>106</v>
      </c>
      <c r="E323" s="16"/>
      <c r="F323" s="16" t="str">
        <f t="shared" si="46"/>
        <v>う０８</v>
      </c>
      <c r="G323" s="16" t="str">
        <f t="shared" si="47"/>
        <v>加藤仁</v>
      </c>
      <c r="H323" s="29" t="s">
        <v>641</v>
      </c>
      <c r="I323" s="16" t="s">
        <v>118</v>
      </c>
      <c r="J323" s="228">
        <v>1974</v>
      </c>
      <c r="K323" s="20">
        <f t="shared" si="49"/>
        <v>48</v>
      </c>
      <c r="L323" s="17" t="str">
        <f t="shared" si="48"/>
        <v>OK</v>
      </c>
      <c r="M323" s="54" t="s">
        <v>307</v>
      </c>
      <c r="N323" s="16"/>
      <c r="O323" s="16"/>
      <c r="P323" s="16"/>
      <c r="Q323" s="16"/>
    </row>
    <row r="324" spans="1:17" customFormat="1" ht="14.25">
      <c r="A324" s="70" t="s">
        <v>654</v>
      </c>
      <c r="B324" s="51" t="s">
        <v>877</v>
      </c>
      <c r="C324" s="51" t="s">
        <v>878</v>
      </c>
      <c r="D324" s="29" t="s">
        <v>106</v>
      </c>
      <c r="E324" s="16"/>
      <c r="F324" s="16" t="str">
        <f t="shared" si="46"/>
        <v>う０９</v>
      </c>
      <c r="G324" s="16" t="str">
        <f t="shared" si="47"/>
        <v>金子高之</v>
      </c>
      <c r="H324" s="29" t="s">
        <v>641</v>
      </c>
      <c r="I324" s="105" t="s">
        <v>0</v>
      </c>
      <c r="J324" s="226">
        <v>1994</v>
      </c>
      <c r="K324" s="20">
        <f t="shared" si="49"/>
        <v>28</v>
      </c>
      <c r="L324" s="17" t="str">
        <f t="shared" si="48"/>
        <v>OK</v>
      </c>
      <c r="M324" s="229" t="s">
        <v>216</v>
      </c>
      <c r="N324" s="16"/>
      <c r="O324" s="16"/>
      <c r="P324" s="16"/>
      <c r="Q324" s="16"/>
    </row>
    <row r="325" spans="1:17" customFormat="1">
      <c r="A325" s="70" t="s">
        <v>657</v>
      </c>
      <c r="B325" s="54" t="s">
        <v>1147</v>
      </c>
      <c r="C325" s="54" t="s">
        <v>1148</v>
      </c>
      <c r="D325" s="29" t="s">
        <v>106</v>
      </c>
      <c r="E325" s="16"/>
      <c r="F325" s="16" t="str">
        <f t="shared" si="46"/>
        <v>う１０</v>
      </c>
      <c r="G325" s="16" t="str">
        <f t="shared" si="47"/>
        <v>亀井正嗣</v>
      </c>
      <c r="H325" s="29" t="s">
        <v>641</v>
      </c>
      <c r="I325" s="105" t="s">
        <v>0</v>
      </c>
      <c r="J325" s="220">
        <v>1970</v>
      </c>
      <c r="K325" s="20">
        <f t="shared" si="49"/>
        <v>52</v>
      </c>
      <c r="L325" s="17" t="str">
        <f t="shared" si="48"/>
        <v>OK</v>
      </c>
      <c r="M325" s="221" t="s">
        <v>557</v>
      </c>
      <c r="N325" s="16"/>
      <c r="O325" s="16"/>
      <c r="P325" s="16"/>
      <c r="Q325" s="16"/>
    </row>
    <row r="326" spans="1:17" customFormat="1" ht="14.25">
      <c r="A326" s="70" t="s">
        <v>659</v>
      </c>
      <c r="B326" s="70" t="s">
        <v>655</v>
      </c>
      <c r="C326" s="223" t="s">
        <v>656</v>
      </c>
      <c r="D326" s="29" t="s">
        <v>106</v>
      </c>
      <c r="E326" s="16"/>
      <c r="F326" s="16" t="str">
        <f t="shared" si="46"/>
        <v>う１１</v>
      </c>
      <c r="G326" s="16" t="str">
        <f t="shared" si="47"/>
        <v>久保田勉</v>
      </c>
      <c r="H326" s="29" t="s">
        <v>641</v>
      </c>
      <c r="I326" s="71" t="s">
        <v>0</v>
      </c>
      <c r="J326" s="230">
        <v>1967</v>
      </c>
      <c r="K326" s="20">
        <f t="shared" si="49"/>
        <v>55</v>
      </c>
      <c r="L326" s="17" t="str">
        <f t="shared" si="48"/>
        <v>OK</v>
      </c>
      <c r="M326" s="68" t="s">
        <v>658</v>
      </c>
      <c r="N326" s="16"/>
      <c r="O326" s="16"/>
      <c r="P326" s="16"/>
      <c r="Q326" s="16"/>
    </row>
    <row r="327" spans="1:17" customFormat="1" ht="14.25">
      <c r="A327" s="70" t="s">
        <v>660</v>
      </c>
      <c r="B327" s="67" t="s">
        <v>109</v>
      </c>
      <c r="C327" s="67" t="s">
        <v>110</v>
      </c>
      <c r="D327" s="29" t="s">
        <v>106</v>
      </c>
      <c r="E327" s="16"/>
      <c r="F327" s="16" t="str">
        <f t="shared" si="46"/>
        <v>う１２</v>
      </c>
      <c r="G327" s="16" t="str">
        <f t="shared" si="47"/>
        <v>竹田圭佑</v>
      </c>
      <c r="H327" s="29" t="s">
        <v>641</v>
      </c>
      <c r="I327" s="29" t="s">
        <v>0</v>
      </c>
      <c r="J327" s="227">
        <v>1982</v>
      </c>
      <c r="K327" s="20">
        <f t="shared" si="49"/>
        <v>40</v>
      </c>
      <c r="L327" s="17" t="str">
        <f t="shared" si="48"/>
        <v>OK</v>
      </c>
      <c r="M327" s="68" t="s">
        <v>176</v>
      </c>
      <c r="N327" s="16"/>
      <c r="O327" s="16"/>
      <c r="P327" s="16"/>
      <c r="Q327" s="16"/>
    </row>
    <row r="328" spans="1:17" customFormat="1" ht="14.25">
      <c r="A328" s="70" t="s">
        <v>663</v>
      </c>
      <c r="B328" s="219" t="s">
        <v>661</v>
      </c>
      <c r="C328" s="219" t="s">
        <v>662</v>
      </c>
      <c r="D328" s="29" t="s">
        <v>106</v>
      </c>
      <c r="E328" s="16"/>
      <c r="F328" s="16" t="str">
        <f t="shared" si="46"/>
        <v>う１３</v>
      </c>
      <c r="G328" s="16" t="str">
        <f t="shared" si="47"/>
        <v>堤内昭仁</v>
      </c>
      <c r="H328" s="29" t="s">
        <v>641</v>
      </c>
      <c r="I328" s="16" t="s">
        <v>0</v>
      </c>
      <c r="J328" s="231">
        <v>1977</v>
      </c>
      <c r="K328" s="20">
        <f t="shared" si="49"/>
        <v>45</v>
      </c>
      <c r="L328" s="17" t="str">
        <f t="shared" si="48"/>
        <v>OK</v>
      </c>
      <c r="M328" s="16" t="s">
        <v>201</v>
      </c>
      <c r="N328" s="16"/>
      <c r="O328" s="16"/>
      <c r="P328" s="16"/>
      <c r="Q328" s="16"/>
    </row>
    <row r="329" spans="1:17" customFormat="1" ht="14.25">
      <c r="A329" s="70" t="s">
        <v>666</v>
      </c>
      <c r="B329" s="219" t="s">
        <v>698</v>
      </c>
      <c r="C329" s="219" t="s">
        <v>699</v>
      </c>
      <c r="D329" s="29" t="s">
        <v>106</v>
      </c>
      <c r="E329" s="16"/>
      <c r="F329" s="16" t="str">
        <f t="shared" si="46"/>
        <v>う１４</v>
      </c>
      <c r="G329" s="16" t="str">
        <f t="shared" si="47"/>
        <v>土肥将博</v>
      </c>
      <c r="H329" s="29" t="s">
        <v>641</v>
      </c>
      <c r="I329" s="105" t="s">
        <v>0</v>
      </c>
      <c r="J329" s="224">
        <v>1964</v>
      </c>
      <c r="K329" s="20">
        <f t="shared" si="49"/>
        <v>58</v>
      </c>
      <c r="L329" s="17" t="str">
        <f t="shared" si="48"/>
        <v>OK</v>
      </c>
      <c r="M329" s="221" t="s">
        <v>557</v>
      </c>
      <c r="N329" s="16"/>
      <c r="O329" s="16"/>
      <c r="P329" s="16"/>
      <c r="Q329" s="16"/>
    </row>
    <row r="330" spans="1:17" customFormat="1" ht="14.25">
      <c r="A330" s="70" t="s">
        <v>668</v>
      </c>
      <c r="B330" s="219" t="s">
        <v>664</v>
      </c>
      <c r="C330" s="219" t="s">
        <v>665</v>
      </c>
      <c r="D330" s="29" t="s">
        <v>106</v>
      </c>
      <c r="E330" s="16"/>
      <c r="F330" s="16" t="str">
        <f t="shared" si="46"/>
        <v>う１５</v>
      </c>
      <c r="G330" s="19" t="str">
        <f t="shared" si="47"/>
        <v>中田富憲</v>
      </c>
      <c r="H330" s="29" t="s">
        <v>641</v>
      </c>
      <c r="I330" s="29" t="s">
        <v>0</v>
      </c>
      <c r="J330" s="222">
        <v>1961</v>
      </c>
      <c r="K330" s="20">
        <f t="shared" si="49"/>
        <v>61</v>
      </c>
      <c r="L330" s="17" t="str">
        <f t="shared" si="48"/>
        <v>OK</v>
      </c>
      <c r="M330" s="72" t="s">
        <v>354</v>
      </c>
      <c r="N330" s="16"/>
      <c r="O330" s="16"/>
      <c r="P330" s="16"/>
      <c r="Q330" s="16"/>
    </row>
    <row r="331" spans="1:17" customFormat="1" ht="14.25">
      <c r="A331" s="70" t="s">
        <v>671</v>
      </c>
      <c r="B331" s="69" t="s">
        <v>646</v>
      </c>
      <c r="C331" s="69" t="s">
        <v>647</v>
      </c>
      <c r="D331" s="29" t="s">
        <v>106</v>
      </c>
      <c r="E331" s="16"/>
      <c r="F331" s="16" t="str">
        <f t="shared" si="46"/>
        <v>う１６</v>
      </c>
      <c r="G331" s="19" t="str">
        <f t="shared" si="47"/>
        <v>長谷出 浩</v>
      </c>
      <c r="H331" s="29" t="s">
        <v>641</v>
      </c>
      <c r="I331" s="16" t="s">
        <v>0</v>
      </c>
      <c r="J331" s="231">
        <v>1960</v>
      </c>
      <c r="K331" s="20">
        <f t="shared" si="49"/>
        <v>62</v>
      </c>
      <c r="L331" s="17" t="str">
        <f t="shared" si="48"/>
        <v>OK</v>
      </c>
      <c r="M331" s="61" t="s">
        <v>216</v>
      </c>
      <c r="N331" s="16"/>
      <c r="O331" s="16"/>
      <c r="P331" s="16"/>
      <c r="Q331" s="16"/>
    </row>
    <row r="332" spans="1:17" customFormat="1" ht="14.25">
      <c r="A332" s="70" t="s">
        <v>673</v>
      </c>
      <c r="B332" s="219" t="s">
        <v>667</v>
      </c>
      <c r="C332" s="219" t="s">
        <v>492</v>
      </c>
      <c r="D332" s="29" t="s">
        <v>106</v>
      </c>
      <c r="E332" s="16"/>
      <c r="F332" s="16" t="str">
        <f t="shared" si="46"/>
        <v>う１７</v>
      </c>
      <c r="G332" s="19" t="str">
        <f t="shared" si="47"/>
        <v>深田健太郎</v>
      </c>
      <c r="H332" s="29" t="s">
        <v>641</v>
      </c>
      <c r="I332" s="29" t="s">
        <v>0</v>
      </c>
      <c r="J332" s="222">
        <v>1997</v>
      </c>
      <c r="K332" s="20">
        <f t="shared" si="49"/>
        <v>25</v>
      </c>
      <c r="L332" s="17" t="str">
        <f t="shared" si="48"/>
        <v>OK</v>
      </c>
      <c r="M332" s="68" t="s">
        <v>294</v>
      </c>
      <c r="N332" s="16"/>
      <c r="O332" s="16"/>
      <c r="P332" s="16"/>
      <c r="Q332" s="16"/>
    </row>
    <row r="333" spans="1:17" customFormat="1" ht="14.25">
      <c r="A333" s="70" t="s">
        <v>674</v>
      </c>
      <c r="B333" s="54" t="s">
        <v>14</v>
      </c>
      <c r="C333" s="54" t="s">
        <v>15</v>
      </c>
      <c r="D333" s="29" t="s">
        <v>106</v>
      </c>
      <c r="E333" s="16"/>
      <c r="F333" s="16" t="str">
        <f t="shared" si="46"/>
        <v>う１８</v>
      </c>
      <c r="G333" s="19" t="str">
        <f t="shared" si="47"/>
        <v>松本啓吾</v>
      </c>
      <c r="H333" s="29" t="s">
        <v>641</v>
      </c>
      <c r="I333" s="105" t="s">
        <v>0</v>
      </c>
      <c r="J333" s="226">
        <v>1981</v>
      </c>
      <c r="K333" s="20">
        <f t="shared" si="49"/>
        <v>41</v>
      </c>
      <c r="L333" s="17" t="str">
        <f t="shared" si="48"/>
        <v>OK</v>
      </c>
      <c r="M333" s="225" t="s">
        <v>176</v>
      </c>
      <c r="N333" s="16"/>
      <c r="O333" s="16"/>
      <c r="P333" s="16"/>
      <c r="Q333" s="16"/>
    </row>
    <row r="334" spans="1:17" customFormat="1" ht="14.25">
      <c r="A334" s="70" t="s">
        <v>675</v>
      </c>
      <c r="B334" s="70" t="s">
        <v>472</v>
      </c>
      <c r="C334" s="70" t="s">
        <v>672</v>
      </c>
      <c r="D334" s="29" t="s">
        <v>106</v>
      </c>
      <c r="E334" s="16"/>
      <c r="F334" s="16" t="str">
        <f t="shared" si="46"/>
        <v>う１９</v>
      </c>
      <c r="G334" s="16" t="str">
        <f t="shared" si="47"/>
        <v>森健一</v>
      </c>
      <c r="H334" s="29" t="s">
        <v>641</v>
      </c>
      <c r="I334" s="71" t="s">
        <v>0</v>
      </c>
      <c r="J334" s="222">
        <v>1971</v>
      </c>
      <c r="K334" s="20">
        <f t="shared" si="49"/>
        <v>51</v>
      </c>
      <c r="L334" s="17" t="str">
        <f t="shared" si="48"/>
        <v>OK</v>
      </c>
      <c r="M334" s="72" t="s">
        <v>354</v>
      </c>
      <c r="N334" s="16"/>
      <c r="O334" s="16"/>
      <c r="P334" s="16"/>
      <c r="Q334" s="16"/>
    </row>
    <row r="335" spans="1:17" customFormat="1" ht="14.25">
      <c r="A335" s="70" t="s">
        <v>676</v>
      </c>
      <c r="B335" s="69" t="s">
        <v>649</v>
      </c>
      <c r="C335" s="69" t="s">
        <v>650</v>
      </c>
      <c r="D335" s="29" t="s">
        <v>106</v>
      </c>
      <c r="E335" s="16"/>
      <c r="F335" s="16" t="str">
        <f t="shared" si="46"/>
        <v>う２０</v>
      </c>
      <c r="G335" s="16" t="str">
        <f t="shared" si="47"/>
        <v>山崎  豊</v>
      </c>
      <c r="H335" s="29" t="s">
        <v>641</v>
      </c>
      <c r="I335" s="16" t="s">
        <v>0</v>
      </c>
      <c r="J335" s="231">
        <v>1975</v>
      </c>
      <c r="K335" s="20">
        <f t="shared" si="49"/>
        <v>47</v>
      </c>
      <c r="L335" s="17" t="str">
        <f t="shared" si="48"/>
        <v>OK</v>
      </c>
      <c r="M335" s="61" t="s">
        <v>216</v>
      </c>
      <c r="N335" s="16"/>
      <c r="O335" s="16"/>
      <c r="P335" s="16"/>
      <c r="Q335" s="16"/>
    </row>
    <row r="336" spans="1:17" s="103" customFormat="1" ht="14.25">
      <c r="A336" s="70" t="s">
        <v>677</v>
      </c>
      <c r="B336" s="51" t="s">
        <v>879</v>
      </c>
      <c r="C336" s="51" t="s">
        <v>880</v>
      </c>
      <c r="D336" s="29" t="s">
        <v>106</v>
      </c>
      <c r="E336" s="16"/>
      <c r="F336" s="16" t="str">
        <f t="shared" si="46"/>
        <v>う２１</v>
      </c>
      <c r="G336" s="16" t="str">
        <f t="shared" si="47"/>
        <v>山田佳明</v>
      </c>
      <c r="H336" s="29" t="s">
        <v>641</v>
      </c>
      <c r="I336" s="105" t="s">
        <v>0</v>
      </c>
      <c r="J336" s="226">
        <v>1986</v>
      </c>
      <c r="K336" s="20">
        <f t="shared" si="49"/>
        <v>36</v>
      </c>
      <c r="L336" s="17" t="str">
        <f t="shared" si="48"/>
        <v>OK</v>
      </c>
      <c r="M336" s="225" t="s">
        <v>881</v>
      </c>
      <c r="N336" s="16"/>
      <c r="O336" s="16"/>
      <c r="P336" s="16"/>
      <c r="Q336" s="16"/>
    </row>
    <row r="337" spans="1:17" s="103" customFormat="1" ht="14.25">
      <c r="A337" s="70" t="s">
        <v>678</v>
      </c>
      <c r="B337" s="67" t="s">
        <v>18</v>
      </c>
      <c r="C337" s="67" t="s">
        <v>111</v>
      </c>
      <c r="D337" s="29" t="s">
        <v>106</v>
      </c>
      <c r="E337" s="16"/>
      <c r="F337" s="16" t="str">
        <f t="shared" si="46"/>
        <v>う２２</v>
      </c>
      <c r="G337" s="16" t="str">
        <f t="shared" si="47"/>
        <v>山本昌紀</v>
      </c>
      <c r="H337" s="29" t="s">
        <v>641</v>
      </c>
      <c r="I337" s="29" t="s">
        <v>0</v>
      </c>
      <c r="J337" s="227">
        <v>1970</v>
      </c>
      <c r="K337" s="20">
        <f t="shared" si="49"/>
        <v>52</v>
      </c>
      <c r="L337" s="16" t="str">
        <f t="shared" si="48"/>
        <v>OK</v>
      </c>
      <c r="M337" s="68" t="s">
        <v>312</v>
      </c>
      <c r="N337" s="16"/>
      <c r="O337" s="16"/>
      <c r="P337" s="16"/>
      <c r="Q337" s="16"/>
    </row>
    <row r="338" spans="1:17" s="103" customFormat="1" ht="14.25">
      <c r="A338" s="70" t="s">
        <v>680</v>
      </c>
      <c r="B338" s="67" t="s">
        <v>18</v>
      </c>
      <c r="C338" s="67" t="s">
        <v>112</v>
      </c>
      <c r="D338" s="29" t="s">
        <v>106</v>
      </c>
      <c r="E338" s="16"/>
      <c r="F338" s="16" t="str">
        <f t="shared" si="46"/>
        <v>う２３</v>
      </c>
      <c r="G338" s="16" t="str">
        <f t="shared" si="47"/>
        <v>山本浩之</v>
      </c>
      <c r="H338" s="29" t="s">
        <v>641</v>
      </c>
      <c r="I338" s="29" t="s">
        <v>0</v>
      </c>
      <c r="J338" s="227">
        <v>1967</v>
      </c>
      <c r="K338" s="20">
        <f t="shared" si="49"/>
        <v>55</v>
      </c>
      <c r="L338" s="60" t="str">
        <f t="shared" si="48"/>
        <v>OK</v>
      </c>
      <c r="M338" s="68" t="s">
        <v>312</v>
      </c>
      <c r="N338" s="16"/>
      <c r="O338" s="16"/>
      <c r="P338" s="16"/>
      <c r="Q338" s="16"/>
    </row>
    <row r="339" spans="1:17" customFormat="1" ht="14.25">
      <c r="A339" s="70" t="s">
        <v>681</v>
      </c>
      <c r="B339" s="73" t="s">
        <v>510</v>
      </c>
      <c r="C339" s="73" t="s">
        <v>45</v>
      </c>
      <c r="D339" s="29" t="s">
        <v>106</v>
      </c>
      <c r="E339" s="16"/>
      <c r="F339" s="16" t="str">
        <f t="shared" si="46"/>
        <v>う２４</v>
      </c>
      <c r="G339" s="16" t="str">
        <f t="shared" si="47"/>
        <v>吉村淳</v>
      </c>
      <c r="H339" s="29" t="s">
        <v>641</v>
      </c>
      <c r="I339" s="71" t="s">
        <v>0</v>
      </c>
      <c r="J339" s="232">
        <v>1976</v>
      </c>
      <c r="K339" s="20">
        <f t="shared" si="49"/>
        <v>46</v>
      </c>
      <c r="L339" s="60" t="str">
        <f t="shared" si="48"/>
        <v>OK</v>
      </c>
      <c r="M339" s="68" t="s">
        <v>633</v>
      </c>
      <c r="N339" s="16"/>
      <c r="O339" s="16"/>
      <c r="P339" s="16"/>
      <c r="Q339" s="16"/>
    </row>
    <row r="340" spans="1:17" customFormat="1" ht="14.25">
      <c r="A340" s="70" t="s">
        <v>683</v>
      </c>
      <c r="B340" s="219" t="s">
        <v>690</v>
      </c>
      <c r="C340" s="219" t="s">
        <v>691</v>
      </c>
      <c r="D340" s="29" t="s">
        <v>106</v>
      </c>
      <c r="E340" s="16"/>
      <c r="F340" s="16" t="str">
        <f t="shared" si="46"/>
        <v>う２５</v>
      </c>
      <c r="G340" s="16" t="str">
        <f t="shared" si="47"/>
        <v>脇野佳邦</v>
      </c>
      <c r="H340" s="29" t="s">
        <v>641</v>
      </c>
      <c r="I340" s="29" t="s">
        <v>0</v>
      </c>
      <c r="J340" s="222">
        <v>1973</v>
      </c>
      <c r="K340" s="20">
        <f t="shared" si="49"/>
        <v>49</v>
      </c>
      <c r="L340" s="17" t="str">
        <f>IF(G340="","",IF(COUNTIF($G$15:$G$482,G340)&gt;1,"2重登録","OK"))</f>
        <v>OK</v>
      </c>
      <c r="M340" s="221" t="s">
        <v>557</v>
      </c>
      <c r="N340" s="16"/>
    </row>
    <row r="341" spans="1:17" customFormat="1" ht="14.25">
      <c r="A341" s="70" t="s">
        <v>684</v>
      </c>
      <c r="B341" s="75" t="s">
        <v>105</v>
      </c>
      <c r="C341" s="75" t="s">
        <v>679</v>
      </c>
      <c r="D341" s="29" t="s">
        <v>106</v>
      </c>
      <c r="E341" s="16"/>
      <c r="F341" s="16" t="str">
        <f t="shared" si="46"/>
        <v>う２６</v>
      </c>
      <c r="G341" s="16" t="str">
        <f t="shared" si="47"/>
        <v>高瀬眞志</v>
      </c>
      <c r="H341" s="29" t="s">
        <v>641</v>
      </c>
      <c r="I341" s="29" t="s">
        <v>0</v>
      </c>
      <c r="J341" s="233">
        <v>1959</v>
      </c>
      <c r="K341" s="20">
        <f t="shared" si="49"/>
        <v>63</v>
      </c>
      <c r="L341" s="16" t="str">
        <f>IF(G341="","",IF(COUNTIF($G$15:$G$385,G341)&gt;1,"2重登録","OK"))</f>
        <v>OK</v>
      </c>
      <c r="M341" s="68" t="s">
        <v>182</v>
      </c>
    </row>
    <row r="342" spans="1:17" customFormat="1" ht="14.25">
      <c r="A342" s="70" t="s">
        <v>685</v>
      </c>
      <c r="B342" s="62" t="s">
        <v>103</v>
      </c>
      <c r="C342" s="62" t="s">
        <v>104</v>
      </c>
      <c r="D342" s="29" t="s">
        <v>106</v>
      </c>
      <c r="E342" s="16"/>
      <c r="F342" s="16" t="str">
        <f t="shared" si="46"/>
        <v>う２７</v>
      </c>
      <c r="G342" s="16" t="str">
        <f t="shared" si="47"/>
        <v>竹下英伸</v>
      </c>
      <c r="H342" s="29" t="s">
        <v>641</v>
      </c>
      <c r="I342" s="16" t="s">
        <v>0</v>
      </c>
      <c r="J342" s="231">
        <v>1972</v>
      </c>
      <c r="K342" s="20">
        <f t="shared" si="49"/>
        <v>50</v>
      </c>
      <c r="L342" s="16" t="str">
        <f>IF(G342="","",IF(COUNTIF($G$15:$G$385,G342)&gt;1,"2重登録","OK"))</f>
        <v>OK</v>
      </c>
      <c r="M342" s="24" t="s">
        <v>216</v>
      </c>
    </row>
    <row r="343" spans="1:17" customFormat="1" ht="14.25">
      <c r="A343" s="70" t="s">
        <v>686</v>
      </c>
      <c r="B343" s="219" t="s">
        <v>103</v>
      </c>
      <c r="C343" s="219" t="s">
        <v>682</v>
      </c>
      <c r="D343" s="29" t="s">
        <v>106</v>
      </c>
      <c r="E343" s="234" t="s">
        <v>605</v>
      </c>
      <c r="F343" s="16" t="str">
        <f t="shared" si="46"/>
        <v>う２８</v>
      </c>
      <c r="G343" s="16" t="str">
        <f t="shared" si="47"/>
        <v>竹下恭平</v>
      </c>
      <c r="H343" s="29" t="s">
        <v>641</v>
      </c>
      <c r="I343" s="29" t="s">
        <v>0</v>
      </c>
      <c r="J343" s="222">
        <v>2008</v>
      </c>
      <c r="K343" s="20">
        <f t="shared" si="49"/>
        <v>14</v>
      </c>
      <c r="L343" s="17" t="str">
        <f>IF(G343="","",IF(COUNTIF($G$50:$G$507,G343)&gt;1,"2重登録","OK"))</f>
        <v>OK</v>
      </c>
      <c r="M343" s="74" t="s">
        <v>216</v>
      </c>
      <c r="N343" s="16"/>
      <c r="O343" s="16"/>
      <c r="P343" s="16"/>
      <c r="Q343" s="16"/>
    </row>
    <row r="344" spans="1:17" customFormat="1" ht="14.25">
      <c r="A344" s="70" t="s">
        <v>689</v>
      </c>
      <c r="B344" s="219" t="s">
        <v>669</v>
      </c>
      <c r="C344" s="219" t="s">
        <v>670</v>
      </c>
      <c r="D344" s="29" t="s">
        <v>106</v>
      </c>
      <c r="E344" s="16"/>
      <c r="F344" s="16" t="str">
        <f t="shared" si="46"/>
        <v>う２９</v>
      </c>
      <c r="G344" s="16" t="str">
        <f t="shared" si="47"/>
        <v>峰　祥靖</v>
      </c>
      <c r="H344" s="29" t="s">
        <v>641</v>
      </c>
      <c r="I344" s="29" t="s">
        <v>0</v>
      </c>
      <c r="J344" s="222">
        <v>1975</v>
      </c>
      <c r="K344" s="20">
        <f t="shared" si="49"/>
        <v>47</v>
      </c>
      <c r="L344" s="17" t="str">
        <f t="shared" ref="L344:L361" si="50">IF(G344="","",IF(COUNTIF($G$15:$G$385,G344)&gt;1,"2重登録","OK"))</f>
        <v>OK</v>
      </c>
      <c r="M344" s="221" t="s">
        <v>658</v>
      </c>
      <c r="N344" s="16"/>
      <c r="O344" s="16"/>
      <c r="P344" s="16"/>
      <c r="Q344" s="16"/>
    </row>
    <row r="345" spans="1:17" customFormat="1" ht="14.25">
      <c r="A345" s="70" t="s">
        <v>692</v>
      </c>
      <c r="B345" s="235" t="s">
        <v>695</v>
      </c>
      <c r="C345" s="235" t="s">
        <v>696</v>
      </c>
      <c r="D345" s="29" t="s">
        <v>106</v>
      </c>
      <c r="E345" s="16"/>
      <c r="F345" s="16" t="str">
        <f t="shared" si="46"/>
        <v>う３０</v>
      </c>
      <c r="G345" s="16" t="str">
        <f t="shared" si="47"/>
        <v>野村良平</v>
      </c>
      <c r="H345" s="29" t="s">
        <v>641</v>
      </c>
      <c r="I345" s="236" t="s">
        <v>0</v>
      </c>
      <c r="J345" s="237">
        <v>1989</v>
      </c>
      <c r="K345" s="20">
        <f t="shared" si="49"/>
        <v>33</v>
      </c>
      <c r="L345" s="17" t="str">
        <f t="shared" si="50"/>
        <v>OK</v>
      </c>
      <c r="M345" s="238" t="s">
        <v>533</v>
      </c>
      <c r="N345" s="38"/>
      <c r="O345" s="16"/>
      <c r="P345" s="16"/>
      <c r="Q345" s="16"/>
    </row>
    <row r="346" spans="1:17" customFormat="1" ht="14.25">
      <c r="A346" s="70" t="s">
        <v>694</v>
      </c>
      <c r="B346" s="219" t="s">
        <v>701</v>
      </c>
      <c r="C346" s="219" t="s">
        <v>882</v>
      </c>
      <c r="D346" s="29" t="s">
        <v>106</v>
      </c>
      <c r="E346" s="16"/>
      <c r="F346" s="16" t="str">
        <f t="shared" si="46"/>
        <v>う３１</v>
      </c>
      <c r="G346" s="16" t="str">
        <f t="shared" si="47"/>
        <v>利光龍司</v>
      </c>
      <c r="H346" s="29" t="s">
        <v>641</v>
      </c>
      <c r="I346" s="105" t="s">
        <v>0</v>
      </c>
      <c r="J346" s="224">
        <v>1972</v>
      </c>
      <c r="K346" s="20">
        <f t="shared" si="49"/>
        <v>50</v>
      </c>
      <c r="L346" s="17" t="str">
        <f t="shared" si="50"/>
        <v>OK</v>
      </c>
      <c r="M346" s="221" t="s">
        <v>234</v>
      </c>
      <c r="N346" s="16"/>
      <c r="O346" s="16"/>
      <c r="P346" s="16"/>
      <c r="Q346" s="16"/>
    </row>
    <row r="347" spans="1:17" customFormat="1" ht="14.25">
      <c r="A347" s="70" t="s">
        <v>697</v>
      </c>
      <c r="B347" s="77" t="s">
        <v>706</v>
      </c>
      <c r="C347" s="78" t="s">
        <v>707</v>
      </c>
      <c r="D347" s="29" t="s">
        <v>106</v>
      </c>
      <c r="E347" s="16"/>
      <c r="F347" s="16" t="str">
        <f t="shared" si="46"/>
        <v>う３２</v>
      </c>
      <c r="G347" s="16" t="str">
        <f t="shared" si="47"/>
        <v>植垣貴美子</v>
      </c>
      <c r="H347" s="29" t="s">
        <v>641</v>
      </c>
      <c r="I347" s="29" t="s">
        <v>3</v>
      </c>
      <c r="J347" s="239">
        <v>1965</v>
      </c>
      <c r="K347" s="20">
        <f t="shared" si="49"/>
        <v>57</v>
      </c>
      <c r="L347" s="17" t="str">
        <f t="shared" si="50"/>
        <v>OK</v>
      </c>
      <c r="M347" s="72" t="s">
        <v>294</v>
      </c>
      <c r="N347" s="16"/>
      <c r="O347" s="16"/>
      <c r="P347" s="16"/>
      <c r="Q347" s="16"/>
    </row>
    <row r="348" spans="1:17" customFormat="1" ht="14.25">
      <c r="A348" s="70" t="s">
        <v>700</v>
      </c>
      <c r="B348" s="53" t="s">
        <v>1149</v>
      </c>
      <c r="C348" s="53" t="s">
        <v>1150</v>
      </c>
      <c r="D348" s="29" t="s">
        <v>106</v>
      </c>
      <c r="E348" s="16"/>
      <c r="F348" s="16" t="str">
        <f t="shared" si="46"/>
        <v>う３３</v>
      </c>
      <c r="G348" s="16" t="str">
        <f t="shared" si="47"/>
        <v>牛道心</v>
      </c>
      <c r="H348" s="29" t="s">
        <v>641</v>
      </c>
      <c r="I348" s="16" t="s">
        <v>118</v>
      </c>
      <c r="J348" s="228">
        <v>1978</v>
      </c>
      <c r="K348" s="20">
        <f t="shared" si="49"/>
        <v>44</v>
      </c>
      <c r="L348" s="17" t="str">
        <f t="shared" si="50"/>
        <v>OK</v>
      </c>
      <c r="M348" s="54" t="s">
        <v>201</v>
      </c>
    </row>
    <row r="349" spans="1:17" customFormat="1" ht="14.25">
      <c r="A349" s="70" t="s">
        <v>702</v>
      </c>
      <c r="B349" s="53" t="s">
        <v>559</v>
      </c>
      <c r="C349" s="53" t="s">
        <v>60</v>
      </c>
      <c r="D349" s="29" t="s">
        <v>106</v>
      </c>
      <c r="E349" s="16"/>
      <c r="F349" s="16" t="str">
        <f t="shared" si="46"/>
        <v>う３４</v>
      </c>
      <c r="G349" s="16" t="str">
        <f t="shared" si="47"/>
        <v>梅田陽子</v>
      </c>
      <c r="H349" s="29" t="s">
        <v>641</v>
      </c>
      <c r="I349" s="105" t="s">
        <v>118</v>
      </c>
      <c r="J349" s="226">
        <v>1969</v>
      </c>
      <c r="K349" s="20">
        <f t="shared" si="49"/>
        <v>53</v>
      </c>
      <c r="L349" s="17" t="str">
        <f t="shared" si="50"/>
        <v>OK</v>
      </c>
      <c r="M349" s="225" t="s">
        <v>354</v>
      </c>
    </row>
    <row r="350" spans="1:17" customFormat="1" ht="14.25">
      <c r="A350" s="70" t="s">
        <v>703</v>
      </c>
      <c r="B350" s="26" t="s">
        <v>8</v>
      </c>
      <c r="C350" s="26" t="s">
        <v>887</v>
      </c>
      <c r="D350" s="29" t="s">
        <v>106</v>
      </c>
      <c r="E350" s="16"/>
      <c r="F350" s="16" t="str">
        <f t="shared" si="46"/>
        <v>う３５</v>
      </c>
      <c r="G350" s="16" t="str">
        <f t="shared" si="47"/>
        <v>谷口美佳</v>
      </c>
      <c r="H350" s="29" t="s">
        <v>641</v>
      </c>
      <c r="I350" s="16" t="s">
        <v>118</v>
      </c>
      <c r="J350" s="226">
        <v>1972</v>
      </c>
      <c r="K350" s="20">
        <f t="shared" si="49"/>
        <v>50</v>
      </c>
      <c r="L350" s="17" t="str">
        <f t="shared" si="50"/>
        <v>OK</v>
      </c>
      <c r="M350" s="225" t="s">
        <v>442</v>
      </c>
    </row>
    <row r="351" spans="1:17" customFormat="1" ht="14.25">
      <c r="A351" s="70" t="s">
        <v>704</v>
      </c>
      <c r="B351" s="76" t="s">
        <v>710</v>
      </c>
      <c r="C351" s="76" t="s">
        <v>51</v>
      </c>
      <c r="D351" s="29" t="s">
        <v>106</v>
      </c>
      <c r="E351" s="16"/>
      <c r="F351" s="16" t="str">
        <f t="shared" si="46"/>
        <v>う３６</v>
      </c>
      <c r="G351" s="16" t="str">
        <f t="shared" si="47"/>
        <v>辻佳子</v>
      </c>
      <c r="H351" s="29" t="s">
        <v>641</v>
      </c>
      <c r="I351" s="105" t="s">
        <v>118</v>
      </c>
      <c r="J351" s="233">
        <v>1973</v>
      </c>
      <c r="K351" s="20">
        <f t="shared" si="49"/>
        <v>49</v>
      </c>
      <c r="L351" s="17" t="str">
        <f t="shared" si="50"/>
        <v>OK</v>
      </c>
      <c r="M351" s="16" t="s">
        <v>176</v>
      </c>
    </row>
    <row r="352" spans="1:17" customFormat="1" ht="14.25">
      <c r="A352" s="70" t="s">
        <v>705</v>
      </c>
      <c r="B352" s="53" t="s">
        <v>114</v>
      </c>
      <c r="C352" s="53" t="s">
        <v>115</v>
      </c>
      <c r="D352" s="29" t="s">
        <v>106</v>
      </c>
      <c r="E352" s="16"/>
      <c r="F352" s="16" t="str">
        <f t="shared" si="46"/>
        <v>う３７</v>
      </c>
      <c r="G352" s="16" t="str">
        <f t="shared" si="47"/>
        <v>苗村直子</v>
      </c>
      <c r="H352" s="29" t="s">
        <v>641</v>
      </c>
      <c r="I352" s="105" t="s">
        <v>118</v>
      </c>
      <c r="J352" s="226">
        <v>1974</v>
      </c>
      <c r="K352" s="20">
        <f t="shared" si="49"/>
        <v>48</v>
      </c>
      <c r="L352" s="17" t="str">
        <f t="shared" si="50"/>
        <v>OK</v>
      </c>
      <c r="M352" s="225" t="s">
        <v>722</v>
      </c>
    </row>
    <row r="353" spans="1:17" ht="14.25">
      <c r="A353" s="70" t="s">
        <v>708</v>
      </c>
      <c r="B353" s="53" t="s">
        <v>1151</v>
      </c>
      <c r="C353" s="53" t="s">
        <v>1152</v>
      </c>
      <c r="D353" s="29" t="s">
        <v>106</v>
      </c>
      <c r="E353" s="16"/>
      <c r="F353" s="16" t="str">
        <f t="shared" si="46"/>
        <v>う３８</v>
      </c>
      <c r="G353" s="16" t="str">
        <f t="shared" si="47"/>
        <v>永松貴子</v>
      </c>
      <c r="H353" s="29" t="s">
        <v>641</v>
      </c>
      <c r="I353" s="16" t="s">
        <v>118</v>
      </c>
      <c r="J353" s="239">
        <v>1962</v>
      </c>
      <c r="K353" s="20">
        <f t="shared" si="49"/>
        <v>60</v>
      </c>
      <c r="L353" s="17" t="str">
        <f t="shared" si="50"/>
        <v>OK</v>
      </c>
      <c r="M353" s="238" t="s">
        <v>232</v>
      </c>
      <c r="N353"/>
      <c r="O353"/>
      <c r="P353"/>
      <c r="Q353"/>
    </row>
    <row r="354" spans="1:17" ht="14.25">
      <c r="A354" s="70" t="s">
        <v>709</v>
      </c>
      <c r="B354" s="79" t="s">
        <v>712</v>
      </c>
      <c r="C354" s="79" t="s">
        <v>713</v>
      </c>
      <c r="D354" s="29" t="s">
        <v>106</v>
      </c>
      <c r="E354" s="16"/>
      <c r="F354" s="16" t="str">
        <f t="shared" si="46"/>
        <v>う３９</v>
      </c>
      <c r="G354" s="16" t="str">
        <f t="shared" si="47"/>
        <v>西崎友香</v>
      </c>
      <c r="H354" s="29" t="s">
        <v>641</v>
      </c>
      <c r="I354" s="29" t="s">
        <v>3</v>
      </c>
      <c r="J354" s="227">
        <v>1980</v>
      </c>
      <c r="K354" s="20">
        <f t="shared" si="49"/>
        <v>42</v>
      </c>
      <c r="L354" s="17" t="str">
        <f t="shared" si="50"/>
        <v>OK</v>
      </c>
      <c r="M354" s="68" t="s">
        <v>176</v>
      </c>
      <c r="N354"/>
      <c r="O354"/>
      <c r="P354"/>
      <c r="Q354"/>
    </row>
    <row r="355" spans="1:17" ht="14.25">
      <c r="A355" s="70" t="s">
        <v>711</v>
      </c>
      <c r="B355" s="53" t="s">
        <v>1153</v>
      </c>
      <c r="C355" s="53" t="s">
        <v>1154</v>
      </c>
      <c r="D355" s="29" t="s">
        <v>106</v>
      </c>
      <c r="E355" s="16"/>
      <c r="F355" s="16" t="str">
        <f t="shared" si="46"/>
        <v>う４０</v>
      </c>
      <c r="G355" s="16" t="str">
        <f t="shared" si="47"/>
        <v>藤田博美</v>
      </c>
      <c r="H355" s="29" t="s">
        <v>641</v>
      </c>
      <c r="I355" s="16" t="s">
        <v>118</v>
      </c>
      <c r="J355" s="228">
        <v>1970</v>
      </c>
      <c r="K355" s="20">
        <f t="shared" si="49"/>
        <v>52</v>
      </c>
      <c r="L355" s="17" t="str">
        <f t="shared" si="50"/>
        <v>OK</v>
      </c>
      <c r="M355" s="238" t="s">
        <v>232</v>
      </c>
      <c r="N355"/>
      <c r="O355"/>
      <c r="P355"/>
      <c r="Q355"/>
    </row>
    <row r="356" spans="1:17" ht="14.25">
      <c r="A356" s="70" t="s">
        <v>714</v>
      </c>
      <c r="B356" s="240" t="s">
        <v>54</v>
      </c>
      <c r="C356" s="240" t="s">
        <v>55</v>
      </c>
      <c r="D356" s="29" t="s">
        <v>106</v>
      </c>
      <c r="E356"/>
      <c r="F356" s="16" t="str">
        <f t="shared" si="46"/>
        <v>う４１</v>
      </c>
      <c r="G356" s="16" t="str">
        <f t="shared" si="47"/>
        <v>藤村加代子</v>
      </c>
      <c r="H356" s="29" t="s">
        <v>641</v>
      </c>
      <c r="I356" s="105" t="s">
        <v>118</v>
      </c>
      <c r="J356" s="233">
        <v>1963</v>
      </c>
      <c r="K356" s="20">
        <f t="shared" si="49"/>
        <v>59</v>
      </c>
      <c r="L356" s="17" t="str">
        <f t="shared" si="50"/>
        <v>OK</v>
      </c>
      <c r="M356" s="16" t="s">
        <v>176</v>
      </c>
      <c r="N356"/>
      <c r="O356"/>
      <c r="P356"/>
      <c r="Q356"/>
    </row>
    <row r="357" spans="1:17" ht="14.25">
      <c r="A357" s="70" t="s">
        <v>715</v>
      </c>
      <c r="B357" s="80" t="s">
        <v>103</v>
      </c>
      <c r="C357" s="80" t="s">
        <v>717</v>
      </c>
      <c r="D357" s="29" t="s">
        <v>106</v>
      </c>
      <c r="E357"/>
      <c r="F357" s="16" t="str">
        <f t="shared" si="46"/>
        <v>う４２</v>
      </c>
      <c r="G357" s="16" t="str">
        <f t="shared" si="47"/>
        <v>竹下光代</v>
      </c>
      <c r="H357" s="29" t="s">
        <v>641</v>
      </c>
      <c r="I357" s="105" t="s">
        <v>118</v>
      </c>
      <c r="J357" s="233">
        <v>1974</v>
      </c>
      <c r="K357" s="20">
        <f t="shared" si="49"/>
        <v>48</v>
      </c>
      <c r="L357" s="17" t="str">
        <f t="shared" si="50"/>
        <v>OK</v>
      </c>
      <c r="M357" s="24" t="s">
        <v>216</v>
      </c>
      <c r="N357"/>
      <c r="O357"/>
      <c r="P357"/>
      <c r="Q357"/>
    </row>
    <row r="358" spans="1:17" ht="14.25">
      <c r="A358" s="70" t="s">
        <v>716</v>
      </c>
      <c r="B358" s="53" t="s">
        <v>116</v>
      </c>
      <c r="C358" s="53" t="s">
        <v>113</v>
      </c>
      <c r="D358" s="29" t="s">
        <v>106</v>
      </c>
      <c r="E358"/>
      <c r="F358" s="16" t="str">
        <f t="shared" si="46"/>
        <v>う４３</v>
      </c>
      <c r="G358" s="16" t="str">
        <f t="shared" si="47"/>
        <v>田中有紀</v>
      </c>
      <c r="H358" s="29" t="s">
        <v>641</v>
      </c>
      <c r="I358" s="105" t="s">
        <v>118</v>
      </c>
      <c r="J358" s="226">
        <v>1969</v>
      </c>
      <c r="K358" s="20">
        <f t="shared" si="49"/>
        <v>53</v>
      </c>
      <c r="L358" s="17" t="str">
        <f t="shared" si="50"/>
        <v>OK</v>
      </c>
      <c r="M358" s="225" t="s">
        <v>722</v>
      </c>
      <c r="N358"/>
      <c r="O358"/>
      <c r="P358"/>
      <c r="Q358"/>
    </row>
    <row r="359" spans="1:17" ht="16.5" customHeight="1">
      <c r="A359" s="70" t="s">
        <v>718</v>
      </c>
      <c r="B359" s="53" t="s">
        <v>116</v>
      </c>
      <c r="C359" s="53" t="s">
        <v>1155</v>
      </c>
      <c r="D359" s="29" t="s">
        <v>106</v>
      </c>
      <c r="E359"/>
      <c r="F359" s="16" t="str">
        <f t="shared" si="46"/>
        <v>う４４</v>
      </c>
      <c r="G359" s="16" t="str">
        <f t="shared" si="47"/>
        <v>田中都</v>
      </c>
      <c r="H359" s="29" t="s">
        <v>641</v>
      </c>
      <c r="I359" s="16" t="s">
        <v>118</v>
      </c>
      <c r="J359" s="228">
        <v>1970</v>
      </c>
      <c r="K359" s="20">
        <f t="shared" si="49"/>
        <v>52</v>
      </c>
      <c r="L359" s="17" t="str">
        <f t="shared" si="50"/>
        <v>OK</v>
      </c>
      <c r="M359" s="54" t="s">
        <v>1156</v>
      </c>
      <c r="N359"/>
      <c r="O359"/>
      <c r="P359"/>
      <c r="Q359"/>
    </row>
    <row r="360" spans="1:17" ht="14.25">
      <c r="A360" s="70" t="s">
        <v>719</v>
      </c>
      <c r="B360" s="241" t="s">
        <v>720</v>
      </c>
      <c r="C360" s="241" t="s">
        <v>721</v>
      </c>
      <c r="D360" s="29" t="s">
        <v>106</v>
      </c>
      <c r="E360"/>
      <c r="F360" s="16" t="str">
        <f t="shared" si="46"/>
        <v>う４５</v>
      </c>
      <c r="G360" s="16" t="str">
        <f t="shared" si="47"/>
        <v>姫井亜利沙</v>
      </c>
      <c r="H360" s="29" t="s">
        <v>641</v>
      </c>
      <c r="I360" s="105" t="s">
        <v>118</v>
      </c>
      <c r="J360" s="226">
        <v>1982</v>
      </c>
      <c r="K360" s="20">
        <f t="shared" si="49"/>
        <v>40</v>
      </c>
      <c r="L360" s="17" t="str">
        <f t="shared" si="50"/>
        <v>OK</v>
      </c>
      <c r="M360" s="238" t="s">
        <v>232</v>
      </c>
      <c r="N360"/>
      <c r="O360"/>
      <c r="P360"/>
      <c r="Q360"/>
    </row>
    <row r="361" spans="1:17" ht="14.25">
      <c r="A361" s="70" t="s">
        <v>891</v>
      </c>
      <c r="B361" s="241" t="s">
        <v>20</v>
      </c>
      <c r="C361" s="241" t="s">
        <v>1157</v>
      </c>
      <c r="D361" s="29" t="s">
        <v>106</v>
      </c>
      <c r="E361"/>
      <c r="F361" s="16" t="str">
        <f t="shared" si="46"/>
        <v>う４６</v>
      </c>
      <c r="G361" s="16" t="str">
        <f t="shared" si="47"/>
        <v>伊吹邦子</v>
      </c>
      <c r="H361" s="29" t="s">
        <v>641</v>
      </c>
      <c r="I361" s="105" t="s">
        <v>118</v>
      </c>
      <c r="J361" s="226">
        <v>1969</v>
      </c>
      <c r="K361" s="20">
        <f t="shared" si="49"/>
        <v>53</v>
      </c>
      <c r="L361" s="17" t="str">
        <f t="shared" si="50"/>
        <v>OK</v>
      </c>
      <c r="M361" s="238" t="s">
        <v>232</v>
      </c>
      <c r="P361" s="54"/>
      <c r="Q361" s="54"/>
    </row>
    <row r="362" spans="1:17" ht="14.25">
      <c r="A362" s="70" t="s">
        <v>1158</v>
      </c>
      <c r="B362" s="242" t="s">
        <v>1159</v>
      </c>
      <c r="C362" s="242" t="s">
        <v>1160</v>
      </c>
      <c r="D362" s="29" t="s">
        <v>106</v>
      </c>
      <c r="E362"/>
      <c r="F362" s="16" t="str">
        <f t="shared" si="46"/>
        <v>う４７</v>
      </c>
      <c r="G362" s="16" t="str">
        <f t="shared" si="47"/>
        <v>岩花功</v>
      </c>
      <c r="H362" s="29" t="s">
        <v>641</v>
      </c>
      <c r="I362" s="105" t="s">
        <v>66</v>
      </c>
      <c r="J362" s="226">
        <v>1962</v>
      </c>
      <c r="K362" s="20">
        <f t="shared" si="49"/>
        <v>60</v>
      </c>
      <c r="L362" s="17" t="str">
        <f>IF(G362="","",IF(COUNTIF($G$15:$G$376,G362)&gt;1,"2重登録","OK"))</f>
        <v>OK</v>
      </c>
      <c r="M362" s="238" t="s">
        <v>253</v>
      </c>
      <c r="O362" s="54"/>
      <c r="P362" s="54"/>
      <c r="Q362" s="54"/>
    </row>
    <row r="363" spans="1:17" ht="14.25">
      <c r="A363" s="70" t="s">
        <v>1161</v>
      </c>
      <c r="B363" s="242" t="s">
        <v>1147</v>
      </c>
      <c r="C363" s="242" t="s">
        <v>1162</v>
      </c>
      <c r="D363" s="29" t="s">
        <v>106</v>
      </c>
      <c r="E363"/>
      <c r="F363" s="16" t="str">
        <f t="shared" si="46"/>
        <v>う４８</v>
      </c>
      <c r="G363" s="16" t="str">
        <f t="shared" si="47"/>
        <v>亀井皓太</v>
      </c>
      <c r="H363" s="29" t="s">
        <v>641</v>
      </c>
      <c r="I363" s="105" t="s">
        <v>66</v>
      </c>
      <c r="J363" s="226">
        <v>2003</v>
      </c>
      <c r="K363" s="20">
        <f t="shared" si="49"/>
        <v>19</v>
      </c>
      <c r="L363" s="17" t="str">
        <f>IF(G363="","",IF(COUNTIF($G$15:$G$376,G363)&gt;1,"2重登録","OK"))</f>
        <v>OK</v>
      </c>
      <c r="M363" s="238" t="s">
        <v>307</v>
      </c>
      <c r="N363"/>
      <c r="O363"/>
      <c r="P363"/>
      <c r="Q363"/>
    </row>
    <row r="364" spans="1:17" customFormat="1" ht="14.25">
      <c r="A364" s="70" t="s">
        <v>1163</v>
      </c>
      <c r="B364" s="16" t="s">
        <v>892</v>
      </c>
      <c r="C364" s="16" t="s">
        <v>893</v>
      </c>
      <c r="D364" s="29" t="s">
        <v>106</v>
      </c>
      <c r="E364" s="16"/>
      <c r="F364" s="65" t="s">
        <v>891</v>
      </c>
      <c r="G364" s="221" t="str">
        <f t="shared" si="47"/>
        <v>林哲学</v>
      </c>
      <c r="H364" s="29" t="s">
        <v>641</v>
      </c>
      <c r="I364" s="29" t="s">
        <v>0</v>
      </c>
      <c r="J364" s="226">
        <v>1995</v>
      </c>
      <c r="K364" s="20">
        <f t="shared" si="49"/>
        <v>27</v>
      </c>
      <c r="L364" s="17" t="str">
        <f>IF(G364="","",IF(COUNTIF($G$15:$G$376,G364)&gt;1,"2重登録","OK"))</f>
        <v>OK</v>
      </c>
      <c r="M364" s="238" t="s">
        <v>343</v>
      </c>
    </row>
    <row r="365" spans="1:17" customFormat="1" ht="14.25">
      <c r="A365" s="70" t="s">
        <v>1164</v>
      </c>
      <c r="B365" s="51" t="s">
        <v>883</v>
      </c>
      <c r="C365" s="51" t="s">
        <v>884</v>
      </c>
      <c r="D365" s="29" t="s">
        <v>106</v>
      </c>
      <c r="E365" s="100"/>
      <c r="F365" s="65" t="s">
        <v>716</v>
      </c>
      <c r="G365" s="221" t="str">
        <f t="shared" si="47"/>
        <v>池本敦貴</v>
      </c>
      <c r="H365" s="29" t="s">
        <v>641</v>
      </c>
      <c r="I365" s="29" t="s">
        <v>0</v>
      </c>
      <c r="J365" s="226">
        <v>1993</v>
      </c>
      <c r="K365" s="20">
        <f t="shared" si="49"/>
        <v>29</v>
      </c>
      <c r="L365" s="17" t="str">
        <f>IF(G365="","",IF(COUNTIF($G$15:$G$376,G365)&gt;1,"2重登録","OK"))</f>
        <v>OK</v>
      </c>
      <c r="M365" s="238" t="s">
        <v>176</v>
      </c>
    </row>
    <row r="366" spans="1:17" ht="14.25">
      <c r="A366" s="70"/>
      <c r="B366" s="241"/>
      <c r="C366" s="241"/>
      <c r="D366" s="29"/>
      <c r="E366"/>
      <c r="F366" s="16"/>
      <c r="G366" s="16"/>
      <c r="H366" s="29"/>
      <c r="I366" s="105"/>
      <c r="J366" s="226"/>
      <c r="K366" s="20"/>
      <c r="L366" s="17"/>
      <c r="M366" s="238"/>
      <c r="P366" s="54"/>
      <c r="Q366" s="54"/>
    </row>
    <row r="367" spans="1:17" ht="14.25">
      <c r="A367" s="70"/>
      <c r="B367" s="241"/>
      <c r="C367" s="241"/>
      <c r="D367" s="29"/>
      <c r="E367"/>
      <c r="F367" s="16"/>
      <c r="G367" s="16"/>
      <c r="H367" s="29"/>
      <c r="I367" s="105"/>
      <c r="J367" s="226"/>
      <c r="K367" s="20"/>
      <c r="L367" s="17"/>
      <c r="M367" s="238"/>
      <c r="P367" s="54"/>
      <c r="Q367" s="54"/>
    </row>
    <row r="368" spans="1:17">
      <c r="A368" s="122"/>
      <c r="G368" s="46" t="s">
        <v>168</v>
      </c>
      <c r="H368" s="447" t="s">
        <v>169</v>
      </c>
      <c r="I368" s="447"/>
      <c r="J368" s="447"/>
      <c r="L368" s="58"/>
    </row>
    <row r="369" spans="1:26" customFormat="1">
      <c r="A369" s="122"/>
      <c r="B369" s="46"/>
      <c r="C369" s="46"/>
      <c r="D369" s="46"/>
      <c r="E369" s="46"/>
      <c r="F369" s="46"/>
      <c r="G369" s="243">
        <f>COUNTIF($M$371:$M$378,"東近江市")</f>
        <v>2</v>
      </c>
      <c r="H369" s="448">
        <f>(G369/RIGHT($A$375,2))</f>
        <v>0.4</v>
      </c>
      <c r="I369" s="448"/>
      <c r="J369" s="448"/>
      <c r="K369" s="49"/>
      <c r="L369" s="58"/>
      <c r="M369" s="46"/>
      <c r="N369" s="46"/>
      <c r="O369" s="46"/>
      <c r="P369" s="46"/>
      <c r="Q369" s="46"/>
      <c r="R369" s="244"/>
      <c r="S369" s="244"/>
      <c r="T369" s="244"/>
      <c r="U369" s="244"/>
      <c r="V369" s="244"/>
      <c r="W369" s="244"/>
      <c r="X369" s="244"/>
      <c r="Y369" s="244"/>
      <c r="Z369" s="244"/>
    </row>
    <row r="370" spans="1:26" customFormat="1">
      <c r="A370" s="122"/>
      <c r="B370" s="46"/>
      <c r="C370" s="46"/>
      <c r="D370" s="46"/>
      <c r="E370" s="46"/>
      <c r="F370" s="46"/>
      <c r="G370" s="46"/>
      <c r="H370" s="46"/>
      <c r="I370" s="46"/>
      <c r="J370" s="49"/>
      <c r="K370" s="49"/>
      <c r="L370" s="58" t="str">
        <f>IF(G370="","",IF(COUNTIF($G$3:$G$629,G370)&gt;1,"2重登録","OK"))</f>
        <v/>
      </c>
      <c r="M370" s="46"/>
      <c r="N370" s="46"/>
      <c r="O370" s="46"/>
      <c r="P370" s="46"/>
      <c r="Q370" s="46"/>
      <c r="R370" s="244"/>
      <c r="S370" s="244"/>
      <c r="T370" s="244"/>
      <c r="U370" s="244"/>
      <c r="V370" s="244"/>
      <c r="W370" s="244"/>
      <c r="X370" s="244"/>
      <c r="Y370" s="244"/>
      <c r="Z370" s="244"/>
    </row>
    <row r="371" spans="1:26" customFormat="1" ht="21" customHeight="1">
      <c r="A371" s="109" t="s">
        <v>723</v>
      </c>
      <c r="B371" s="56" t="s">
        <v>736</v>
      </c>
      <c r="C371" s="56" t="s">
        <v>7</v>
      </c>
      <c r="D371" s="46" t="s">
        <v>735</v>
      </c>
      <c r="E371" s="46"/>
      <c r="F371" s="58" t="str">
        <f>A371</f>
        <v>こ０１</v>
      </c>
      <c r="G371" s="46" t="str">
        <f>B371&amp;C371</f>
        <v>國本太郎</v>
      </c>
      <c r="H371" s="110" t="e">
        <f>#N/A</f>
        <v>#N/A</v>
      </c>
      <c r="I371" s="110" t="s">
        <v>0</v>
      </c>
      <c r="J371" s="111">
        <v>1974</v>
      </c>
      <c r="K371" s="57">
        <f>IF(J371="","",(2022-J371))</f>
        <v>48</v>
      </c>
      <c r="L371" s="58" t="str">
        <f>IF(G371="","",IF(COUNTIF($G$3:$G$620,G371)&gt;1,"2重登録","OK"))</f>
        <v>OK</v>
      </c>
      <c r="M371" s="55" t="s">
        <v>525</v>
      </c>
      <c r="N371" s="46"/>
      <c r="O371" s="46"/>
      <c r="P371" s="46"/>
      <c r="Q371" s="46"/>
      <c r="R371" s="244"/>
      <c r="S371" s="244"/>
      <c r="T371" s="244"/>
      <c r="U371" s="244"/>
      <c r="V371" s="244"/>
      <c r="W371" s="244"/>
      <c r="X371" s="244"/>
      <c r="Y371" s="244"/>
      <c r="Z371" s="244"/>
    </row>
    <row r="372" spans="1:26" customFormat="1" ht="21" customHeight="1">
      <c r="A372" s="122" t="s">
        <v>888</v>
      </c>
      <c r="B372" s="56" t="s">
        <v>733</v>
      </c>
      <c r="C372" s="56" t="s">
        <v>439</v>
      </c>
      <c r="D372" s="46" t="s">
        <v>726</v>
      </c>
      <c r="E372" s="46"/>
      <c r="F372" s="245" t="str">
        <f>A372</f>
        <v>こ０２</v>
      </c>
      <c r="G372" s="46" t="str">
        <f>B372&amp;C372</f>
        <v>松原礼</v>
      </c>
      <c r="H372" s="46" t="s">
        <v>726</v>
      </c>
      <c r="I372" s="127" t="s">
        <v>66</v>
      </c>
      <c r="J372" s="111">
        <v>1987</v>
      </c>
      <c r="K372" s="246">
        <f>2022-J372</f>
        <v>35</v>
      </c>
      <c r="L372" s="58" t="str">
        <f>IF(G372="","",IF(COUNTIF($G$3:$G$629,G372)&gt;1,"2重登録","OK"))</f>
        <v>OK</v>
      </c>
      <c r="M372" s="46" t="s">
        <v>734</v>
      </c>
      <c r="N372" s="46"/>
      <c r="O372" s="46"/>
      <c r="P372" s="46"/>
      <c r="Q372" s="46"/>
      <c r="R372" s="244"/>
      <c r="S372" s="244"/>
      <c r="T372" s="244"/>
      <c r="U372" s="244"/>
      <c r="V372" s="244"/>
      <c r="W372" s="244"/>
      <c r="X372" s="244"/>
      <c r="Y372" s="244"/>
      <c r="Z372" s="244"/>
    </row>
    <row r="373" spans="1:26" customFormat="1" ht="21" customHeight="1">
      <c r="A373" s="122" t="s">
        <v>728</v>
      </c>
      <c r="B373" s="56" t="s">
        <v>879</v>
      </c>
      <c r="C373" s="56" t="s">
        <v>889</v>
      </c>
      <c r="D373" s="46" t="s">
        <v>726</v>
      </c>
      <c r="E373" s="46"/>
      <c r="F373" s="245" t="str">
        <f>A373</f>
        <v>こ０３</v>
      </c>
      <c r="G373" s="46" t="str">
        <f>B373&amp;C373</f>
        <v>山田直八</v>
      </c>
      <c r="H373" s="46" t="s">
        <v>726</v>
      </c>
      <c r="I373" s="127" t="s">
        <v>66</v>
      </c>
      <c r="J373" s="111">
        <v>1972</v>
      </c>
      <c r="K373" s="246">
        <f>2022-J373</f>
        <v>50</v>
      </c>
      <c r="L373" s="58" t="str">
        <f>IF(G373="","",IF(COUNTIF($G$3:$G$629,G373)&gt;1,"2重登録","OK"))</f>
        <v>OK</v>
      </c>
      <c r="M373" s="46" t="s">
        <v>890</v>
      </c>
      <c r="N373" s="46"/>
      <c r="O373" s="46"/>
      <c r="P373" s="46"/>
      <c r="Q373" s="46"/>
      <c r="R373" s="244"/>
      <c r="S373" s="244"/>
      <c r="T373" s="244"/>
      <c r="U373" s="244"/>
      <c r="V373" s="244"/>
      <c r="W373" s="244"/>
      <c r="X373" s="244"/>
      <c r="Y373" s="244"/>
      <c r="Z373" s="244"/>
    </row>
    <row r="374" spans="1:26" customFormat="1" ht="21" customHeight="1">
      <c r="A374" s="122" t="s">
        <v>730</v>
      </c>
      <c r="B374" s="16" t="s">
        <v>1165</v>
      </c>
      <c r="C374" s="16" t="s">
        <v>1166</v>
      </c>
      <c r="D374" s="16" t="s">
        <v>726</v>
      </c>
      <c r="E374" s="16"/>
      <c r="F374" s="65" t="str">
        <f>A374</f>
        <v>こ０４</v>
      </c>
      <c r="G374" s="16" t="str">
        <f>B374&amp;C374</f>
        <v>中島康之</v>
      </c>
      <c r="H374" s="16" t="s">
        <v>726</v>
      </c>
      <c r="I374" s="29" t="s">
        <v>66</v>
      </c>
      <c r="J374" s="20">
        <v>1980</v>
      </c>
      <c r="K374" s="64">
        <f>2022-J374</f>
        <v>42</v>
      </c>
      <c r="L374" s="17" t="str">
        <f>IF(G374="","",IF(COUNTIF($G$2:$G$624,G374)&gt;1,"2重登録","OK"))</f>
        <v>OK</v>
      </c>
      <c r="M374" s="26" t="s">
        <v>317</v>
      </c>
      <c r="N374" s="16"/>
      <c r="O374" s="16"/>
      <c r="P374" s="16"/>
      <c r="Q374" s="16"/>
      <c r="R374" s="244"/>
      <c r="S374" s="244"/>
      <c r="T374" s="244"/>
      <c r="U374" s="244"/>
      <c r="V374" s="244"/>
      <c r="W374" s="244"/>
      <c r="X374" s="244"/>
      <c r="Y374" s="244"/>
      <c r="Z374" s="244"/>
    </row>
    <row r="375" spans="1:26" customFormat="1" ht="21" customHeight="1">
      <c r="A375" s="122" t="s">
        <v>1167</v>
      </c>
      <c r="B375" s="16" t="s">
        <v>1168</v>
      </c>
      <c r="C375" s="16" t="s">
        <v>1169</v>
      </c>
      <c r="D375" s="16" t="s">
        <v>726</v>
      </c>
      <c r="E375" s="16"/>
      <c r="F375" s="65" t="str">
        <f>A375</f>
        <v>こ０５</v>
      </c>
      <c r="G375" s="16" t="str">
        <f>B375&amp;C375</f>
        <v>北川昌弘</v>
      </c>
      <c r="H375" s="16" t="s">
        <v>726</v>
      </c>
      <c r="I375" s="27" t="s">
        <v>66</v>
      </c>
      <c r="J375" s="20">
        <v>1979</v>
      </c>
      <c r="K375" s="64">
        <f>2022-J375</f>
        <v>43</v>
      </c>
      <c r="L375" s="17" t="str">
        <f>IF(G375="","",IF(COUNTIF($G$2:$G$624,G375)&gt;1,"2重登録","OK"))</f>
        <v>OK</v>
      </c>
      <c r="M375" s="16" t="s">
        <v>727</v>
      </c>
      <c r="N375" s="16"/>
      <c r="O375" s="2"/>
      <c r="P375" s="16"/>
      <c r="Q375" s="16"/>
      <c r="R375" s="244"/>
      <c r="S375" s="244"/>
      <c r="T375" s="244"/>
      <c r="U375" s="244"/>
      <c r="V375" s="244"/>
      <c r="W375" s="244"/>
      <c r="X375" s="244"/>
      <c r="Y375" s="244"/>
      <c r="Z375" s="244"/>
    </row>
    <row r="376" spans="1:26" customFormat="1" ht="18.75" customHeight="1">
      <c r="A376" s="122"/>
      <c r="B376" s="56"/>
      <c r="C376" s="56"/>
      <c r="D376" s="46"/>
      <c r="E376" s="46"/>
      <c r="F376" s="245"/>
      <c r="G376" s="46"/>
      <c r="H376" s="46"/>
      <c r="I376" s="127"/>
      <c r="J376" s="111"/>
      <c r="K376" s="246"/>
      <c r="L376" s="58"/>
      <c r="M376" s="46"/>
      <c r="N376" s="46"/>
      <c r="O376" s="46"/>
      <c r="P376" s="46"/>
      <c r="Q376" s="46"/>
      <c r="R376" s="244"/>
      <c r="S376" s="244"/>
      <c r="T376" s="244"/>
      <c r="U376" s="244"/>
      <c r="V376" s="244"/>
      <c r="W376" s="244"/>
      <c r="X376" s="244"/>
      <c r="Y376" s="244"/>
      <c r="Z376" s="244"/>
    </row>
    <row r="377" spans="1:26" customFormat="1" ht="18.75" customHeight="1">
      <c r="A377" s="124"/>
      <c r="B377" s="56"/>
      <c r="C377" s="56"/>
      <c r="D377" s="46"/>
      <c r="E377" s="46"/>
      <c r="F377" s="245"/>
      <c r="G377" s="46"/>
      <c r="H377" s="110"/>
      <c r="I377" s="110"/>
      <c r="J377" s="111"/>
      <c r="K377" s="57"/>
      <c r="L377" s="58"/>
      <c r="M377" s="124"/>
      <c r="N377" s="46"/>
      <c r="O377" s="46"/>
      <c r="P377" s="46"/>
      <c r="Q377" s="46"/>
      <c r="R377" s="244"/>
      <c r="S377" s="244"/>
      <c r="T377" s="244"/>
      <c r="U377" s="244"/>
      <c r="V377" s="244"/>
      <c r="W377" s="244"/>
      <c r="X377" s="244"/>
      <c r="Y377" s="244"/>
      <c r="Z377" s="244"/>
    </row>
    <row r="378" spans="1:26" customFormat="1" ht="18.75" customHeight="1">
      <c r="A378" s="124"/>
      <c r="B378" s="46"/>
      <c r="C378" s="46"/>
      <c r="D378" s="46"/>
      <c r="E378" s="46"/>
      <c r="F378" s="245"/>
      <c r="G378" s="46"/>
      <c r="H378" s="46"/>
      <c r="I378" s="48"/>
      <c r="J378" s="49"/>
      <c r="K378" s="246"/>
      <c r="L378" s="58"/>
      <c r="M378" s="46"/>
      <c r="N378" s="46"/>
      <c r="O378" s="59"/>
      <c r="P378" s="46"/>
      <c r="Q378" s="46"/>
      <c r="R378" s="244"/>
      <c r="S378" s="244"/>
      <c r="T378" s="244"/>
      <c r="U378" s="244"/>
      <c r="V378" s="244"/>
      <c r="W378" s="244"/>
      <c r="X378" s="244"/>
      <c r="Y378" s="244"/>
      <c r="Z378" s="244"/>
    </row>
    <row r="379" spans="1:26" customFormat="1" ht="18.75" customHeight="1">
      <c r="A379" s="124"/>
      <c r="B379" s="247"/>
      <c r="C379" s="247"/>
      <c r="D379" s="46"/>
      <c r="E379" s="247"/>
      <c r="F379" s="245"/>
      <c r="G379" s="247"/>
      <c r="H379" s="46"/>
      <c r="I379" s="248"/>
      <c r="J379" s="249"/>
      <c r="K379" s="250"/>
      <c r="L379" s="58"/>
      <c r="M379" s="247"/>
      <c r="N379" s="247"/>
      <c r="O379" s="247"/>
      <c r="P379" s="46"/>
      <c r="Q379" s="46"/>
      <c r="R379" s="244"/>
      <c r="S379" s="244"/>
      <c r="T379" s="244"/>
      <c r="U379" s="244"/>
      <c r="V379" s="244"/>
      <c r="W379" s="244"/>
      <c r="X379" s="244"/>
      <c r="Y379" s="244"/>
      <c r="Z379" s="244"/>
    </row>
    <row r="380" spans="1:26" customFormat="1">
      <c r="A380" s="124"/>
      <c r="B380" s="46"/>
      <c r="C380" s="46"/>
      <c r="D380" s="46"/>
      <c r="E380" s="46"/>
      <c r="F380" s="46"/>
      <c r="G380" s="46"/>
      <c r="H380" s="46"/>
      <c r="I380" s="48"/>
      <c r="J380" s="49"/>
      <c r="K380" s="246"/>
      <c r="L380" s="58"/>
      <c r="M380" s="46"/>
      <c r="N380" s="46"/>
      <c r="O380" s="59"/>
      <c r="P380" s="247"/>
      <c r="Q380" s="247"/>
      <c r="R380" s="244"/>
      <c r="S380" s="244"/>
      <c r="T380" s="244"/>
      <c r="U380" s="244"/>
      <c r="V380" s="244"/>
      <c r="W380" s="244"/>
      <c r="X380" s="244"/>
      <c r="Y380" s="244"/>
      <c r="Z380" s="244"/>
    </row>
    <row r="381" spans="1:26" customFormat="1">
      <c r="A381" s="251"/>
      <c r="B381" s="186"/>
      <c r="C381" s="449">
        <f>RIGHT(A147,2)+RIGHT(A31,2)+RIGHT(A270,2)+RIGHT(A305,2)+RIGHT(A206,2)+RIGHT(A360,2)+RIGHT(A236,2)+RIGHT(A113,2)+RIGHT(A64,2)+RIGHT(A375,2)</f>
        <v>261</v>
      </c>
      <c r="D381" s="449"/>
      <c r="E381" s="449"/>
      <c r="F381" s="58"/>
      <c r="G381" s="450">
        <f>$H$154+$G$211+$G$314+$H$74+G125+$H$2+H296+H37+$G$369+H242</f>
        <v>41</v>
      </c>
      <c r="H381" s="450"/>
      <c r="I381" s="46"/>
      <c r="J381" s="49"/>
      <c r="K381" s="49"/>
      <c r="L381" s="58"/>
      <c r="M381" s="46"/>
      <c r="N381" s="59"/>
      <c r="O381" s="59"/>
      <c r="P381" s="59"/>
      <c r="Q381" s="59"/>
      <c r="R381" s="244"/>
      <c r="S381" s="244"/>
      <c r="T381" s="244"/>
      <c r="U381" s="244"/>
      <c r="V381" s="244"/>
      <c r="W381" s="244"/>
      <c r="X381" s="244"/>
      <c r="Y381" s="244"/>
      <c r="Z381" s="244"/>
    </row>
    <row r="382" spans="1:26" customFormat="1">
      <c r="A382" s="124"/>
      <c r="B382" s="186"/>
      <c r="C382" s="449"/>
      <c r="D382" s="449"/>
      <c r="E382" s="449"/>
      <c r="F382" s="58"/>
      <c r="G382" s="450"/>
      <c r="H382" s="450"/>
      <c r="I382" s="46"/>
      <c r="J382" s="49"/>
      <c r="K382" s="49"/>
      <c r="L382" s="46"/>
      <c r="M382" s="46"/>
      <c r="N382" s="59"/>
      <c r="O382" s="59"/>
      <c r="P382" s="59"/>
      <c r="Q382" s="59"/>
      <c r="R382" s="244"/>
      <c r="S382" s="244"/>
      <c r="T382" s="244"/>
      <c r="U382" s="244"/>
      <c r="V382" s="244"/>
      <c r="W382" s="244"/>
      <c r="X382" s="244"/>
      <c r="Y382" s="244"/>
      <c r="Z382" s="244"/>
    </row>
    <row r="383" spans="1:26" customFormat="1">
      <c r="A383" s="124"/>
      <c r="B383" s="46"/>
      <c r="C383" s="46" t="s">
        <v>1170</v>
      </c>
      <c r="D383" s="46"/>
      <c r="E383" s="46"/>
      <c r="F383" s="46"/>
      <c r="G383" s="155"/>
      <c r="H383" s="155"/>
      <c r="I383" s="46"/>
      <c r="J383" s="49"/>
      <c r="K383" s="49"/>
      <c r="L383" s="46"/>
      <c r="M383" s="46"/>
      <c r="N383" s="59"/>
      <c r="O383" s="59"/>
      <c r="P383" s="59"/>
      <c r="Q383" s="59"/>
      <c r="R383" s="244"/>
      <c r="S383" s="244"/>
      <c r="T383" s="244"/>
      <c r="U383" s="244"/>
      <c r="V383" s="244"/>
      <c r="W383" s="244"/>
      <c r="X383" s="244"/>
      <c r="Y383" s="244"/>
      <c r="Z383" s="244"/>
    </row>
    <row r="384" spans="1:26" customFormat="1">
      <c r="A384" s="124"/>
      <c r="B384" s="46"/>
      <c r="C384" s="46"/>
      <c r="D384" s="451"/>
      <c r="E384" s="46"/>
      <c r="F384" s="46"/>
      <c r="G384" s="452" t="s">
        <v>737</v>
      </c>
      <c r="H384" s="452"/>
      <c r="I384" s="46"/>
      <c r="J384" s="49"/>
      <c r="K384" s="49"/>
      <c r="L384" s="46"/>
      <c r="M384" s="46"/>
      <c r="N384" s="59"/>
      <c r="O384" s="59"/>
      <c r="P384" s="59"/>
      <c r="Q384" s="59"/>
      <c r="R384" s="244"/>
      <c r="S384" s="244"/>
      <c r="T384" s="244"/>
      <c r="U384" s="244"/>
      <c r="V384" s="244"/>
      <c r="W384" s="244"/>
      <c r="X384" s="244"/>
      <c r="Y384" s="244"/>
      <c r="Z384" s="244"/>
    </row>
    <row r="385" spans="1:26" customFormat="1" ht="13.5" customHeight="1">
      <c r="A385" s="124"/>
      <c r="B385" s="46"/>
      <c r="C385" s="451"/>
      <c r="D385" s="451"/>
      <c r="E385" s="46"/>
      <c r="F385" s="46"/>
      <c r="G385" s="452"/>
      <c r="H385" s="452"/>
      <c r="I385" s="46"/>
      <c r="J385" s="49"/>
      <c r="K385" s="49"/>
      <c r="L385" s="46"/>
      <c r="M385" s="46"/>
      <c r="N385" s="59"/>
      <c r="O385" s="59"/>
      <c r="P385" s="59"/>
      <c r="Q385" s="59"/>
      <c r="R385" s="244"/>
      <c r="S385" s="244"/>
      <c r="T385" s="244"/>
      <c r="U385" s="244"/>
      <c r="V385" s="244"/>
      <c r="W385" s="244"/>
      <c r="X385" s="244"/>
      <c r="Y385" s="244"/>
      <c r="Z385" s="244"/>
    </row>
    <row r="386" spans="1:26" customFormat="1" ht="13.5" customHeight="1">
      <c r="A386" s="124"/>
      <c r="B386" s="46"/>
      <c r="C386" s="451"/>
      <c r="D386" s="46"/>
      <c r="E386" s="46"/>
      <c r="F386" s="46"/>
      <c r="G386" s="453">
        <f>$G$381/$C$381</f>
        <v>0.15708812260536398</v>
      </c>
      <c r="H386" s="453"/>
      <c r="I386" s="46"/>
      <c r="J386" s="49"/>
      <c r="K386" s="49"/>
      <c r="L386" s="46"/>
      <c r="M386" s="46"/>
      <c r="N386" s="59"/>
      <c r="O386" s="59"/>
      <c r="P386" s="59"/>
      <c r="Q386" s="59"/>
      <c r="R386" s="244"/>
      <c r="S386" s="244"/>
      <c r="T386" s="244"/>
      <c r="U386" s="244"/>
      <c r="V386" s="244"/>
      <c r="W386" s="244"/>
      <c r="X386" s="244"/>
      <c r="Y386" s="244"/>
      <c r="Z386" s="244"/>
    </row>
    <row r="387" spans="1:26" customFormat="1" ht="13.5" customHeight="1">
      <c r="A387" s="124"/>
      <c r="B387" s="46"/>
      <c r="C387" s="46"/>
      <c r="D387" s="46"/>
      <c r="E387" s="46"/>
      <c r="F387" s="46"/>
      <c r="G387" s="453"/>
      <c r="H387" s="453"/>
      <c r="I387" s="46"/>
      <c r="J387" s="49"/>
      <c r="K387" s="49"/>
      <c r="L387" s="46"/>
      <c r="M387" s="46"/>
      <c r="N387" s="59"/>
      <c r="O387" s="59"/>
      <c r="P387" s="59"/>
      <c r="Q387" s="59"/>
      <c r="R387" s="244"/>
      <c r="S387" s="244"/>
      <c r="T387" s="244"/>
      <c r="U387" s="244"/>
      <c r="V387" s="244"/>
      <c r="W387" s="244"/>
      <c r="X387" s="244"/>
      <c r="Y387" s="244"/>
      <c r="Z387" s="244"/>
    </row>
    <row r="388" spans="1:26" customFormat="1" ht="13.5" customHeight="1">
      <c r="A388" s="124"/>
      <c r="B388" s="46"/>
      <c r="C388" s="252"/>
      <c r="D388" s="46"/>
      <c r="E388" s="46"/>
      <c r="F388" s="46"/>
      <c r="G388" s="46"/>
      <c r="H388" s="46"/>
      <c r="I388" s="46"/>
      <c r="J388" s="49"/>
      <c r="K388" s="49"/>
      <c r="L388" s="46"/>
      <c r="M388" s="46"/>
      <c r="N388" s="59"/>
      <c r="O388" s="46"/>
      <c r="P388" s="59"/>
      <c r="Q388" s="59"/>
      <c r="R388" s="244"/>
      <c r="S388" s="244"/>
      <c r="T388" s="244"/>
      <c r="U388" s="244"/>
      <c r="V388" s="244"/>
      <c r="W388" s="244"/>
      <c r="X388" s="244"/>
      <c r="Y388" s="244"/>
      <c r="Z388" s="244"/>
    </row>
    <row r="389" spans="1:26" customFormat="1" ht="13.5" customHeight="1">
      <c r="A389" s="124"/>
      <c r="B389" s="46"/>
      <c r="C389" s="46"/>
      <c r="D389" s="46"/>
      <c r="E389" s="46"/>
      <c r="F389" s="46"/>
      <c r="G389" s="46"/>
      <c r="H389" s="46"/>
      <c r="I389" s="46"/>
      <c r="J389" s="49"/>
      <c r="K389" s="49"/>
      <c r="L389" s="46"/>
      <c r="M389" s="46"/>
      <c r="N389" s="59"/>
      <c r="O389" s="46"/>
      <c r="P389" s="59"/>
      <c r="Q389" s="59"/>
      <c r="R389" s="244"/>
      <c r="S389" s="244"/>
      <c r="T389" s="244"/>
      <c r="U389" s="244"/>
      <c r="V389" s="244"/>
      <c r="W389" s="244"/>
      <c r="X389" s="244"/>
      <c r="Y389" s="244"/>
      <c r="Z389" s="244"/>
    </row>
    <row r="390" spans="1:26" customFormat="1" ht="13.5" customHeight="1">
      <c r="A390" s="124"/>
      <c r="B390" s="46"/>
      <c r="C390" s="46"/>
      <c r="D390" s="46"/>
      <c r="E390" s="46"/>
      <c r="F390" s="46"/>
      <c r="G390" s="46"/>
      <c r="H390" s="46"/>
      <c r="I390" s="46"/>
      <c r="J390" s="49"/>
      <c r="K390" s="49"/>
      <c r="L390" s="46"/>
      <c r="M390" s="46"/>
      <c r="N390" s="46"/>
      <c r="O390" s="46"/>
      <c r="P390" s="46"/>
      <c r="Q390" s="46"/>
      <c r="R390" s="244"/>
      <c r="S390" s="244"/>
      <c r="T390" s="244"/>
      <c r="U390" s="244"/>
      <c r="V390" s="244"/>
      <c r="W390" s="244"/>
      <c r="X390" s="244"/>
      <c r="Y390" s="244"/>
      <c r="Z390" s="244"/>
    </row>
    <row r="391" spans="1:26" customFormat="1" ht="13.5" customHeight="1">
      <c r="A391" s="124"/>
      <c r="B391" s="46"/>
      <c r="C391" s="46"/>
      <c r="D391" s="46"/>
      <c r="E391" s="46"/>
      <c r="F391" s="46"/>
      <c r="G391" s="46"/>
      <c r="H391" s="46"/>
      <c r="I391" s="46"/>
      <c r="J391" s="49"/>
      <c r="K391" s="49"/>
      <c r="L391" s="46"/>
      <c r="M391" s="46"/>
      <c r="N391" s="46"/>
      <c r="O391" s="46"/>
      <c r="P391" s="46"/>
      <c r="Q391" s="46"/>
      <c r="R391" s="244"/>
      <c r="S391" s="244"/>
      <c r="T391" s="244"/>
      <c r="U391" s="244"/>
      <c r="V391" s="244"/>
      <c r="W391" s="244"/>
      <c r="X391" s="244"/>
      <c r="Y391" s="244"/>
      <c r="Z391" s="244"/>
    </row>
    <row r="392" spans="1:26" customFormat="1" ht="13.5" customHeight="1">
      <c r="A392" s="124"/>
      <c r="B392" s="46"/>
      <c r="C392" s="46"/>
      <c r="D392" s="46"/>
      <c r="E392" s="46"/>
      <c r="F392" s="46"/>
      <c r="G392" s="46"/>
      <c r="H392" s="46"/>
      <c r="I392" s="46"/>
      <c r="J392" s="49"/>
      <c r="K392" s="49"/>
      <c r="L392" s="46"/>
      <c r="M392" s="46"/>
      <c r="N392" s="46"/>
      <c r="O392" s="46"/>
      <c r="P392" s="46"/>
      <c r="Q392" s="46"/>
    </row>
    <row r="393" spans="1:26" customFormat="1" ht="13.5" customHeight="1">
      <c r="A393" s="124"/>
      <c r="B393" s="46"/>
      <c r="C393" s="46"/>
      <c r="D393" s="46"/>
      <c r="E393" s="46"/>
      <c r="F393" s="46"/>
      <c r="G393" s="46"/>
      <c r="H393" s="46"/>
      <c r="I393" s="46"/>
      <c r="J393" s="49"/>
      <c r="K393" s="49"/>
      <c r="L393" s="46"/>
      <c r="M393" s="46"/>
      <c r="N393" s="46"/>
      <c r="O393" s="46"/>
      <c r="P393" s="46"/>
      <c r="Q393" s="46"/>
    </row>
    <row r="394" spans="1:26" customFormat="1" ht="13.5" customHeight="1">
      <c r="A394" s="124"/>
      <c r="B394" s="46"/>
      <c r="C394" s="46"/>
      <c r="D394" s="46"/>
      <c r="E394" s="46"/>
      <c r="F394" s="46"/>
      <c r="G394" s="46"/>
      <c r="H394" s="46"/>
      <c r="I394" s="46"/>
      <c r="J394" s="49"/>
      <c r="K394" s="49"/>
      <c r="L394" s="46"/>
      <c r="M394" s="46"/>
      <c r="N394" s="46"/>
      <c r="O394" s="46"/>
      <c r="P394" s="46"/>
      <c r="Q394" s="46"/>
    </row>
    <row r="395" spans="1:26" customFormat="1" ht="13.5" customHeight="1">
      <c r="A395" s="124"/>
      <c r="B395" s="46"/>
      <c r="C395" s="46"/>
      <c r="D395" s="46"/>
      <c r="E395" s="46"/>
      <c r="F395" s="46"/>
      <c r="G395" s="46"/>
      <c r="H395" s="46"/>
      <c r="I395" s="46"/>
      <c r="J395" s="49"/>
      <c r="K395" s="49"/>
      <c r="L395" s="46"/>
      <c r="M395" s="46"/>
      <c r="N395" s="46"/>
      <c r="O395" s="46"/>
      <c r="P395" s="46"/>
      <c r="Q395" s="46"/>
      <c r="R395" s="244"/>
      <c r="S395" s="244"/>
      <c r="T395" s="244"/>
      <c r="U395" s="244"/>
      <c r="V395" s="244"/>
      <c r="W395" s="244"/>
      <c r="X395" s="244"/>
      <c r="Y395" s="244"/>
      <c r="Z395" s="244"/>
    </row>
    <row r="396" spans="1:26" customFormat="1" ht="13.5" customHeight="1">
      <c r="A396" s="124"/>
      <c r="B396" s="46"/>
      <c r="C396" s="46"/>
      <c r="D396" s="46"/>
      <c r="E396" s="46"/>
      <c r="F396" s="46"/>
      <c r="G396" s="46"/>
      <c r="H396" s="46"/>
      <c r="I396" s="46"/>
      <c r="J396" s="49"/>
      <c r="K396" s="49"/>
      <c r="L396" s="46"/>
      <c r="M396" s="46"/>
      <c r="N396" s="46"/>
      <c r="O396" s="46"/>
      <c r="P396" s="46"/>
      <c r="Q396" s="46"/>
      <c r="R396" s="244"/>
      <c r="S396" s="244"/>
      <c r="T396" s="244"/>
      <c r="U396" s="244"/>
      <c r="V396" s="244"/>
      <c r="W396" s="244"/>
      <c r="X396" s="244"/>
      <c r="Y396" s="244"/>
      <c r="Z396" s="244"/>
    </row>
    <row r="398" spans="1:26" s="54" customFormat="1" ht="13.5" customHeight="1">
      <c r="A398" s="124"/>
      <c r="B398" s="46"/>
      <c r="C398" s="46"/>
      <c r="D398" s="46"/>
      <c r="E398" s="46"/>
      <c r="F398" s="46"/>
      <c r="G398" s="46"/>
      <c r="H398" s="46"/>
      <c r="I398" s="46"/>
      <c r="J398" s="49"/>
      <c r="K398" s="49"/>
      <c r="L398" s="46"/>
      <c r="M398" s="46"/>
      <c r="N398" s="46"/>
      <c r="O398" s="46"/>
      <c r="P398" s="46"/>
      <c r="Q398" s="46"/>
    </row>
    <row r="399" spans="1:26" s="54" customFormat="1" ht="13.5" customHeight="1">
      <c r="A399" s="124"/>
      <c r="B399" s="46"/>
      <c r="C399" s="46"/>
      <c r="D399" s="46"/>
      <c r="E399" s="46"/>
      <c r="F399" s="46"/>
      <c r="G399" s="46"/>
      <c r="H399" s="46"/>
      <c r="I399" s="46"/>
      <c r="J399" s="49"/>
      <c r="K399" s="49"/>
      <c r="L399" s="46"/>
      <c r="M399" s="46"/>
      <c r="N399" s="46"/>
      <c r="O399" s="46"/>
      <c r="P399" s="46"/>
      <c r="Q399" s="46"/>
    </row>
    <row r="400" spans="1:26" s="54" customFormat="1" ht="13.5" customHeight="1">
      <c r="A400" s="124"/>
      <c r="B400" s="46"/>
      <c r="C400" s="46"/>
      <c r="D400" s="46"/>
      <c r="E400" s="46"/>
      <c r="F400" s="46"/>
      <c r="G400" s="46"/>
      <c r="H400" s="46"/>
      <c r="I400" s="46"/>
      <c r="J400" s="49"/>
      <c r="K400" s="49"/>
      <c r="L400" s="46"/>
      <c r="M400" s="46"/>
      <c r="N400" s="46"/>
      <c r="O400" s="46"/>
      <c r="P400" s="46"/>
      <c r="Q400" s="46"/>
    </row>
    <row r="401" spans="1:20" s="54" customFormat="1" ht="13.5" customHeight="1">
      <c r="A401" s="124"/>
      <c r="B401" s="46"/>
      <c r="C401" s="46"/>
      <c r="D401" s="46"/>
      <c r="E401" s="46"/>
      <c r="F401" s="46"/>
      <c r="G401" s="46"/>
      <c r="H401" s="46"/>
      <c r="I401" s="46"/>
      <c r="J401" s="49"/>
      <c r="K401" s="49"/>
      <c r="L401" s="46"/>
      <c r="M401" s="46"/>
      <c r="N401" s="46"/>
      <c r="O401" s="46"/>
      <c r="P401" s="46"/>
      <c r="Q401" s="46"/>
    </row>
    <row r="402" spans="1:20" s="54" customFormat="1" ht="13.5" customHeight="1">
      <c r="A402" s="124"/>
      <c r="B402" s="46"/>
      <c r="C402" s="46"/>
      <c r="D402" s="46"/>
      <c r="E402" s="46"/>
      <c r="F402" s="46"/>
      <c r="G402" s="46"/>
      <c r="H402" s="46"/>
      <c r="I402" s="46"/>
      <c r="J402" s="49"/>
      <c r="K402" s="49"/>
      <c r="L402" s="46"/>
      <c r="M402" s="46"/>
      <c r="N402" s="46"/>
      <c r="O402" s="46"/>
      <c r="P402" s="46"/>
      <c r="Q402" s="46"/>
    </row>
    <row r="403" spans="1:20" s="54" customFormat="1" ht="13.5" customHeight="1">
      <c r="A403" s="124"/>
      <c r="B403" s="46"/>
      <c r="C403" s="46"/>
      <c r="D403" s="46"/>
      <c r="E403" s="46"/>
      <c r="F403" s="46"/>
      <c r="G403" s="46"/>
      <c r="H403" s="46"/>
      <c r="I403" s="46"/>
      <c r="J403" s="49"/>
      <c r="K403" s="49"/>
      <c r="L403" s="46"/>
      <c r="M403" s="46"/>
      <c r="N403" s="46"/>
      <c r="O403" s="46"/>
      <c r="P403" s="46"/>
      <c r="Q403" s="46"/>
      <c r="R403" s="2"/>
      <c r="S403" s="2"/>
      <c r="T403" s="2"/>
    </row>
    <row r="404" spans="1:20" s="54" customFormat="1" ht="13.5" customHeight="1">
      <c r="A404" s="124"/>
      <c r="B404" s="46"/>
      <c r="C404" s="46"/>
      <c r="D404" s="46"/>
      <c r="E404" s="46"/>
      <c r="F404" s="46"/>
      <c r="G404" s="46"/>
      <c r="H404" s="46"/>
      <c r="I404" s="46"/>
      <c r="J404" s="49"/>
      <c r="K404" s="49"/>
      <c r="L404" s="46"/>
      <c r="M404" s="46"/>
      <c r="N404" s="46"/>
      <c r="O404" s="46"/>
      <c r="P404" s="46"/>
      <c r="Q404" s="46"/>
    </row>
    <row r="405" spans="1:20" s="54" customFormat="1" ht="13.5" customHeight="1">
      <c r="A405" s="124"/>
      <c r="B405" s="46"/>
      <c r="C405" s="46"/>
      <c r="D405" s="46"/>
      <c r="E405" s="46"/>
      <c r="F405" s="46"/>
      <c r="G405" s="46"/>
      <c r="H405" s="46"/>
      <c r="I405" s="46"/>
      <c r="J405" s="49"/>
      <c r="K405" s="49"/>
      <c r="L405" s="46"/>
      <c r="M405" s="46"/>
      <c r="N405" s="46"/>
      <c r="O405" s="46"/>
      <c r="P405" s="46"/>
      <c r="Q405" s="46"/>
      <c r="R405" s="2"/>
      <c r="S405" s="2"/>
      <c r="T405" s="2"/>
    </row>
    <row r="406" spans="1:20" s="54" customFormat="1" ht="13.5" customHeight="1">
      <c r="A406" s="124"/>
      <c r="B406" s="46"/>
      <c r="C406" s="46"/>
      <c r="D406" s="46"/>
      <c r="E406" s="46"/>
      <c r="F406" s="46"/>
      <c r="G406" s="46"/>
      <c r="H406" s="46"/>
      <c r="I406" s="46"/>
      <c r="J406" s="49"/>
      <c r="K406" s="49"/>
      <c r="L406" s="46"/>
      <c r="M406" s="46"/>
      <c r="N406" s="46"/>
      <c r="O406" s="46"/>
      <c r="P406" s="46"/>
      <c r="Q406" s="46"/>
      <c r="R406" s="2"/>
      <c r="S406" s="2"/>
      <c r="T406" s="2"/>
    </row>
    <row r="407" spans="1:20" s="54" customFormat="1" ht="13.5" customHeight="1">
      <c r="A407" s="124"/>
      <c r="B407" s="46"/>
      <c r="C407" s="46"/>
      <c r="D407" s="46"/>
      <c r="E407" s="46"/>
      <c r="F407" s="46"/>
      <c r="G407" s="46"/>
      <c r="H407" s="46"/>
      <c r="I407" s="46"/>
      <c r="J407" s="49"/>
      <c r="K407" s="49"/>
      <c r="L407" s="46"/>
      <c r="M407" s="46"/>
      <c r="N407" s="46"/>
      <c r="O407" s="46"/>
      <c r="P407" s="46"/>
      <c r="Q407" s="46"/>
      <c r="R407" s="2"/>
      <c r="S407" s="2"/>
      <c r="T407" s="2"/>
    </row>
    <row r="408" spans="1:20" s="54" customFormat="1" ht="13.5" customHeight="1">
      <c r="A408" s="124"/>
      <c r="B408" s="46"/>
      <c r="C408" s="46"/>
      <c r="D408" s="46"/>
      <c r="E408" s="46"/>
      <c r="F408" s="46"/>
      <c r="G408" s="46"/>
      <c r="H408" s="46"/>
      <c r="I408" s="46"/>
      <c r="J408" s="49"/>
      <c r="K408" s="49"/>
      <c r="L408" s="46"/>
      <c r="M408" s="46"/>
      <c r="N408" s="46"/>
      <c r="O408" s="46"/>
      <c r="P408" s="46"/>
      <c r="Q408" s="46"/>
    </row>
    <row r="409" spans="1:20" s="54" customFormat="1" ht="13.5" customHeight="1">
      <c r="A409" s="124"/>
      <c r="B409" s="46"/>
      <c r="C409" s="46"/>
      <c r="D409" s="46"/>
      <c r="E409" s="46"/>
      <c r="F409" s="46"/>
      <c r="G409" s="46"/>
      <c r="H409" s="46"/>
      <c r="I409" s="46"/>
      <c r="J409" s="49"/>
      <c r="K409" s="49"/>
      <c r="L409" s="46"/>
      <c r="M409" s="46"/>
      <c r="N409" s="46"/>
      <c r="O409" s="46"/>
      <c r="P409" s="46"/>
      <c r="Q409" s="46"/>
    </row>
    <row r="410" spans="1:20" s="54" customFormat="1" ht="13.5" customHeight="1">
      <c r="A410" s="124"/>
      <c r="B410" s="46"/>
      <c r="C410" s="46"/>
      <c r="D410" s="46"/>
      <c r="E410" s="46"/>
      <c r="F410" s="46"/>
      <c r="G410" s="46"/>
      <c r="H410" s="46"/>
      <c r="I410" s="46"/>
      <c r="J410" s="49"/>
      <c r="K410" s="49"/>
      <c r="L410" s="46"/>
      <c r="M410" s="46"/>
      <c r="N410" s="46"/>
      <c r="O410" s="46"/>
      <c r="P410" s="46"/>
      <c r="Q410" s="46"/>
    </row>
    <row r="411" spans="1:20" s="2" customFormat="1" ht="13.5" customHeight="1">
      <c r="A411" s="124"/>
      <c r="B411" s="46"/>
      <c r="C411" s="46"/>
      <c r="D411" s="46"/>
      <c r="E411" s="46"/>
      <c r="F411" s="46"/>
      <c r="G411" s="46"/>
      <c r="H411" s="46"/>
      <c r="I411" s="46"/>
      <c r="J411" s="49"/>
      <c r="K411" s="49"/>
      <c r="L411" s="46"/>
      <c r="M411" s="46"/>
      <c r="N411" s="46"/>
      <c r="O411" s="46"/>
      <c r="P411" s="46"/>
      <c r="Q411" s="46"/>
      <c r="R411" s="54"/>
      <c r="S411" s="54"/>
      <c r="T411" s="54"/>
    </row>
    <row r="412" spans="1:20" s="54" customFormat="1" ht="13.5" customHeight="1">
      <c r="A412" s="124"/>
      <c r="B412" s="46"/>
      <c r="C412" s="46"/>
      <c r="D412" s="46"/>
      <c r="E412" s="46"/>
      <c r="F412" s="46"/>
      <c r="G412" s="46"/>
      <c r="H412" s="46"/>
      <c r="I412" s="46"/>
      <c r="J412" s="49"/>
      <c r="K412" s="49"/>
      <c r="L412" s="46"/>
      <c r="M412" s="46"/>
      <c r="N412" s="46"/>
      <c r="O412" s="46"/>
      <c r="P412" s="46"/>
      <c r="Q412" s="46"/>
    </row>
    <row r="413" spans="1:20" s="54" customFormat="1" ht="13.5" customHeight="1">
      <c r="A413" s="124"/>
      <c r="B413" s="46"/>
      <c r="C413" s="46"/>
      <c r="D413" s="46"/>
      <c r="E413" s="46"/>
      <c r="F413" s="46"/>
      <c r="G413" s="46"/>
      <c r="H413" s="46"/>
      <c r="I413" s="46"/>
      <c r="J413" s="49"/>
      <c r="K413" s="49"/>
      <c r="L413" s="46"/>
      <c r="M413" s="46"/>
      <c r="N413" s="46"/>
      <c r="O413" s="46"/>
      <c r="P413" s="46"/>
      <c r="Q413" s="46"/>
    </row>
    <row r="414" spans="1:20" s="54" customFormat="1" ht="13.5" customHeight="1">
      <c r="A414" s="124"/>
      <c r="B414" s="46"/>
      <c r="C414" s="46"/>
      <c r="D414" s="46"/>
      <c r="E414" s="46"/>
      <c r="F414" s="46"/>
      <c r="G414" s="46"/>
      <c r="H414" s="46"/>
      <c r="I414" s="46"/>
      <c r="J414" s="49"/>
      <c r="K414" s="49"/>
      <c r="L414" s="46"/>
      <c r="M414" s="46"/>
      <c r="N414" s="46"/>
      <c r="O414" s="46"/>
      <c r="P414" s="46"/>
      <c r="Q414" s="46"/>
    </row>
    <row r="415" spans="1:20" s="54" customFormat="1" ht="13.5" customHeight="1">
      <c r="A415" s="124"/>
      <c r="B415" s="46"/>
      <c r="C415" s="46"/>
      <c r="D415" s="46"/>
      <c r="E415" s="46"/>
      <c r="F415" s="46"/>
      <c r="G415" s="46"/>
      <c r="H415" s="46"/>
      <c r="I415" s="46"/>
      <c r="J415" s="49"/>
      <c r="K415" s="49"/>
      <c r="L415" s="46"/>
      <c r="M415" s="46"/>
      <c r="N415" s="46"/>
      <c r="O415" s="46"/>
      <c r="P415" s="46"/>
      <c r="Q415" s="46"/>
    </row>
    <row r="416" spans="1:20" s="54" customFormat="1" ht="13.5" customHeight="1">
      <c r="A416" s="124"/>
      <c r="B416" s="46"/>
      <c r="C416" s="46"/>
      <c r="D416" s="46"/>
      <c r="E416" s="46"/>
      <c r="F416" s="46"/>
      <c r="G416" s="46"/>
      <c r="H416" s="46"/>
      <c r="I416" s="46"/>
      <c r="J416" s="49"/>
      <c r="K416" s="49"/>
      <c r="L416" s="46"/>
      <c r="M416" s="46"/>
      <c r="N416" s="46"/>
      <c r="O416" s="46"/>
      <c r="P416" s="46"/>
      <c r="Q416" s="46"/>
      <c r="R416" s="2"/>
      <c r="S416" s="2"/>
      <c r="T416" s="2"/>
    </row>
    <row r="417" spans="1:20" s="54" customFormat="1" ht="13.5" customHeight="1">
      <c r="A417" s="124"/>
      <c r="B417" s="46"/>
      <c r="C417" s="46"/>
      <c r="D417" s="46"/>
      <c r="E417" s="46"/>
      <c r="F417" s="46"/>
      <c r="G417" s="46"/>
      <c r="H417" s="46"/>
      <c r="I417" s="46"/>
      <c r="J417" s="49"/>
      <c r="K417" s="49"/>
      <c r="L417" s="46"/>
      <c r="M417" s="46"/>
      <c r="N417" s="46"/>
      <c r="O417" s="46"/>
      <c r="P417" s="46"/>
      <c r="Q417" s="46"/>
    </row>
    <row r="418" spans="1:20" s="54" customFormat="1" ht="13.5" customHeight="1">
      <c r="A418" s="124"/>
      <c r="B418" s="46"/>
      <c r="C418" s="46"/>
      <c r="D418" s="46"/>
      <c r="E418" s="46"/>
      <c r="F418" s="46"/>
      <c r="G418" s="46"/>
      <c r="H418" s="46"/>
      <c r="I418" s="46"/>
      <c r="J418" s="49"/>
      <c r="K418" s="49"/>
      <c r="L418" s="46"/>
      <c r="M418" s="46"/>
      <c r="N418" s="46"/>
      <c r="O418" s="46"/>
      <c r="P418" s="46"/>
      <c r="Q418" s="46"/>
    </row>
    <row r="419" spans="1:20" s="54" customFormat="1" ht="13.5" customHeight="1">
      <c r="A419" s="124"/>
      <c r="B419" s="46"/>
      <c r="C419" s="46"/>
      <c r="D419" s="46"/>
      <c r="E419" s="46"/>
      <c r="F419" s="46"/>
      <c r="G419" s="46"/>
      <c r="H419" s="46"/>
      <c r="I419" s="46"/>
      <c r="J419" s="49"/>
      <c r="K419" s="49"/>
      <c r="L419" s="46"/>
      <c r="M419" s="46"/>
      <c r="N419" s="46"/>
      <c r="O419" s="46"/>
      <c r="P419" s="46"/>
      <c r="Q419" s="46"/>
    </row>
    <row r="420" spans="1:20" s="54" customFormat="1" ht="13.5" customHeight="1">
      <c r="A420" s="124"/>
      <c r="B420" s="46"/>
      <c r="C420" s="46"/>
      <c r="D420" s="46"/>
      <c r="E420" s="46"/>
      <c r="F420" s="46"/>
      <c r="G420" s="46"/>
      <c r="H420" s="46"/>
      <c r="I420" s="46"/>
      <c r="J420" s="49"/>
      <c r="K420" s="49"/>
      <c r="L420" s="46"/>
      <c r="M420" s="46"/>
      <c r="N420" s="46"/>
      <c r="O420" s="46"/>
      <c r="P420" s="46"/>
      <c r="Q420" s="46"/>
    </row>
    <row r="421" spans="1:20" s="54" customFormat="1" ht="13.5" customHeight="1">
      <c r="A421" s="124"/>
      <c r="B421" s="46"/>
      <c r="C421" s="46"/>
      <c r="D421" s="46"/>
      <c r="E421" s="46"/>
      <c r="F421" s="46"/>
      <c r="G421" s="46"/>
      <c r="H421" s="46"/>
      <c r="I421" s="46"/>
      <c r="J421" s="49"/>
      <c r="K421" s="49"/>
      <c r="L421" s="46"/>
      <c r="M421" s="46"/>
      <c r="N421" s="46"/>
      <c r="O421" s="46"/>
      <c r="P421" s="46"/>
      <c r="Q421" s="46"/>
    </row>
    <row r="422" spans="1:20" s="54" customFormat="1" ht="13.5" customHeight="1">
      <c r="A422" s="124"/>
      <c r="B422" s="46"/>
      <c r="C422" s="46"/>
      <c r="D422" s="46"/>
      <c r="E422" s="46"/>
      <c r="F422" s="46"/>
      <c r="G422" s="46"/>
      <c r="H422" s="46"/>
      <c r="I422" s="46"/>
      <c r="J422" s="49"/>
      <c r="K422" s="49"/>
      <c r="L422" s="46"/>
      <c r="M422" s="46"/>
      <c r="N422" s="46"/>
      <c r="O422" s="46"/>
      <c r="P422" s="46"/>
      <c r="Q422" s="46"/>
    </row>
    <row r="423" spans="1:20" s="54" customFormat="1" ht="13.5" customHeight="1">
      <c r="A423" s="124"/>
      <c r="B423" s="46"/>
      <c r="C423" s="46"/>
      <c r="D423" s="46"/>
      <c r="E423" s="46"/>
      <c r="F423" s="46"/>
      <c r="G423" s="46"/>
      <c r="H423" s="46"/>
      <c r="I423" s="46"/>
      <c r="J423" s="49"/>
      <c r="K423" s="49"/>
      <c r="L423" s="46"/>
      <c r="M423" s="46"/>
      <c r="N423" s="46"/>
      <c r="O423" s="46"/>
      <c r="P423" s="46"/>
      <c r="Q423" s="46"/>
    </row>
    <row r="424" spans="1:20" s="2" customFormat="1" ht="13.5" customHeight="1">
      <c r="A424" s="124"/>
      <c r="B424" s="46"/>
      <c r="C424" s="46"/>
      <c r="D424" s="46"/>
      <c r="E424" s="46"/>
      <c r="F424" s="46"/>
      <c r="G424" s="46"/>
      <c r="H424" s="46"/>
      <c r="I424" s="46"/>
      <c r="J424" s="49"/>
      <c r="K424" s="49"/>
      <c r="L424" s="46"/>
      <c r="M424" s="46"/>
      <c r="N424" s="46"/>
      <c r="O424" s="46"/>
      <c r="P424" s="46"/>
      <c r="Q424" s="46"/>
      <c r="R424" s="54"/>
      <c r="S424" s="54"/>
      <c r="T424" s="54"/>
    </row>
    <row r="425" spans="1:20" s="2" customFormat="1" ht="13.5" customHeight="1">
      <c r="A425" s="124"/>
      <c r="B425" s="46"/>
      <c r="C425" s="46"/>
      <c r="D425" s="46"/>
      <c r="E425" s="46"/>
      <c r="F425" s="46"/>
      <c r="G425" s="46"/>
      <c r="H425" s="46"/>
      <c r="I425" s="46"/>
      <c r="J425" s="49"/>
      <c r="K425" s="49"/>
      <c r="L425" s="46"/>
      <c r="M425" s="46"/>
      <c r="N425" s="46"/>
      <c r="O425" s="46"/>
      <c r="P425" s="46"/>
      <c r="Q425" s="46"/>
      <c r="R425" s="54"/>
      <c r="S425" s="54"/>
      <c r="T425" s="54"/>
    </row>
    <row r="426" spans="1:20" s="54" customFormat="1" ht="13.5" customHeight="1">
      <c r="A426" s="124"/>
      <c r="B426" s="46"/>
      <c r="C426" s="46"/>
      <c r="D426" s="46"/>
      <c r="E426" s="46"/>
      <c r="F426" s="46"/>
      <c r="G426" s="46"/>
      <c r="H426" s="46"/>
      <c r="I426" s="46"/>
      <c r="J426" s="49"/>
      <c r="K426" s="49"/>
      <c r="L426" s="46"/>
      <c r="M426" s="46"/>
      <c r="N426" s="46"/>
      <c r="O426" s="46"/>
      <c r="P426" s="46"/>
      <c r="Q426" s="46"/>
    </row>
    <row r="427" spans="1:20" s="54" customFormat="1" ht="13.5" customHeight="1">
      <c r="A427" s="124"/>
      <c r="B427" s="46"/>
      <c r="C427" s="46"/>
      <c r="D427" s="46"/>
      <c r="E427" s="46"/>
      <c r="F427" s="46"/>
      <c r="G427" s="46"/>
      <c r="H427" s="46"/>
      <c r="I427" s="46"/>
      <c r="J427" s="49"/>
      <c r="K427" s="49"/>
      <c r="L427" s="46"/>
      <c r="M427" s="46"/>
      <c r="N427" s="46"/>
      <c r="O427" s="46"/>
      <c r="P427" s="46"/>
      <c r="Q427" s="46"/>
    </row>
    <row r="428" spans="1:20" s="54" customFormat="1" ht="13.5" customHeight="1">
      <c r="A428" s="124"/>
      <c r="B428" s="46"/>
      <c r="C428" s="46"/>
      <c r="D428" s="46"/>
      <c r="E428" s="46"/>
      <c r="F428" s="46"/>
      <c r="G428" s="46"/>
      <c r="H428" s="46"/>
      <c r="I428" s="46"/>
      <c r="J428" s="49"/>
      <c r="K428" s="49"/>
      <c r="L428" s="46"/>
      <c r="M428" s="46"/>
      <c r="N428" s="46"/>
      <c r="O428" s="46"/>
      <c r="P428" s="46"/>
      <c r="Q428" s="46"/>
    </row>
    <row r="429" spans="1:20" s="54" customFormat="1" ht="13.5" customHeight="1">
      <c r="A429" s="124"/>
      <c r="B429" s="46"/>
      <c r="C429" s="46"/>
      <c r="D429" s="46"/>
      <c r="E429" s="46"/>
      <c r="F429" s="46"/>
      <c r="G429" s="46"/>
      <c r="H429" s="46"/>
      <c r="I429" s="46"/>
      <c r="J429" s="49"/>
      <c r="K429" s="49"/>
      <c r="L429" s="46"/>
      <c r="M429" s="46"/>
      <c r="N429" s="46"/>
      <c r="O429" s="46"/>
      <c r="P429" s="46"/>
      <c r="Q429" s="46"/>
    </row>
    <row r="430" spans="1:20" s="54" customFormat="1" ht="13.5" customHeight="1">
      <c r="A430" s="124"/>
      <c r="B430" s="46"/>
      <c r="C430" s="46"/>
      <c r="D430" s="46"/>
      <c r="E430" s="46"/>
      <c r="F430" s="46"/>
      <c r="G430" s="46"/>
      <c r="H430" s="46"/>
      <c r="I430" s="46"/>
      <c r="J430" s="49"/>
      <c r="K430" s="49"/>
      <c r="L430" s="46"/>
      <c r="M430" s="46"/>
      <c r="N430" s="46"/>
      <c r="O430" s="46"/>
      <c r="P430" s="46"/>
      <c r="Q430" s="46"/>
    </row>
    <row r="431" spans="1:20" s="54" customFormat="1" ht="13.5" customHeight="1">
      <c r="A431" s="124"/>
      <c r="B431" s="46"/>
      <c r="C431" s="46"/>
      <c r="D431" s="46"/>
      <c r="E431" s="46"/>
      <c r="F431" s="46"/>
      <c r="G431" s="46"/>
      <c r="H431" s="46"/>
      <c r="I431" s="46"/>
      <c r="J431" s="49"/>
      <c r="K431" s="49"/>
      <c r="L431" s="46"/>
      <c r="M431" s="46"/>
      <c r="N431" s="46"/>
      <c r="O431" s="46"/>
      <c r="P431" s="46"/>
      <c r="Q431" s="46"/>
    </row>
    <row r="432" spans="1:20" s="54" customFormat="1" ht="13.5" customHeight="1">
      <c r="A432" s="124"/>
      <c r="B432" s="46"/>
      <c r="C432" s="46"/>
      <c r="D432" s="46"/>
      <c r="E432" s="46"/>
      <c r="F432" s="46"/>
      <c r="G432" s="46"/>
      <c r="H432" s="46"/>
      <c r="I432" s="46"/>
      <c r="J432" s="49"/>
      <c r="K432" s="49"/>
      <c r="L432" s="46"/>
      <c r="M432" s="46"/>
      <c r="N432" s="46"/>
      <c r="O432" s="46"/>
      <c r="P432" s="46"/>
      <c r="Q432" s="46"/>
    </row>
    <row r="433" spans="1:17" s="54" customFormat="1" ht="13.5" customHeight="1">
      <c r="A433" s="124"/>
      <c r="B433" s="46"/>
      <c r="C433" s="46"/>
      <c r="D433" s="46"/>
      <c r="E433" s="46"/>
      <c r="F433" s="46"/>
      <c r="G433" s="46"/>
      <c r="H433" s="46"/>
      <c r="I433" s="46"/>
      <c r="J433" s="49"/>
      <c r="K433" s="49"/>
      <c r="L433" s="46"/>
      <c r="M433" s="46"/>
      <c r="N433" s="46"/>
      <c r="O433" s="46"/>
      <c r="P433" s="46"/>
      <c r="Q433" s="46"/>
    </row>
    <row r="434" spans="1:17" s="54" customFormat="1" ht="13.5" customHeight="1">
      <c r="A434" s="124"/>
      <c r="B434" s="46"/>
      <c r="C434" s="46"/>
      <c r="D434" s="46"/>
      <c r="E434" s="46"/>
      <c r="F434" s="46"/>
      <c r="G434" s="46"/>
      <c r="H434" s="46"/>
      <c r="I434" s="46"/>
      <c r="J434" s="49"/>
      <c r="K434" s="49"/>
      <c r="L434" s="46"/>
      <c r="M434" s="46"/>
      <c r="N434" s="46"/>
      <c r="O434" s="46"/>
      <c r="P434" s="46"/>
      <c r="Q434" s="46"/>
    </row>
    <row r="435" spans="1:17" s="54" customFormat="1" ht="13.5" customHeight="1">
      <c r="A435" s="124"/>
      <c r="B435" s="46"/>
      <c r="C435" s="46"/>
      <c r="D435" s="46"/>
      <c r="E435" s="46"/>
      <c r="F435" s="46"/>
      <c r="G435" s="46"/>
      <c r="H435" s="46"/>
      <c r="I435" s="46"/>
      <c r="J435" s="49"/>
      <c r="K435" s="49"/>
      <c r="L435" s="46"/>
      <c r="M435" s="46"/>
      <c r="N435" s="46"/>
      <c r="O435" s="46"/>
      <c r="P435" s="46"/>
      <c r="Q435" s="46"/>
    </row>
    <row r="436" spans="1:17" s="54" customFormat="1" ht="13.5" customHeight="1">
      <c r="A436" s="124"/>
      <c r="B436" s="46"/>
      <c r="C436" s="46"/>
      <c r="D436" s="46"/>
      <c r="E436" s="46"/>
      <c r="F436" s="46"/>
      <c r="G436" s="46"/>
      <c r="H436" s="46"/>
      <c r="I436" s="46"/>
      <c r="J436" s="49"/>
      <c r="K436" s="49"/>
      <c r="L436" s="46"/>
      <c r="M436" s="46"/>
      <c r="N436" s="46"/>
      <c r="O436" s="46"/>
      <c r="P436" s="46"/>
      <c r="Q436" s="46"/>
    </row>
    <row r="437" spans="1:17" s="54" customFormat="1" ht="13.5" customHeight="1">
      <c r="A437" s="124"/>
      <c r="B437" s="46"/>
      <c r="C437" s="46"/>
      <c r="D437" s="46"/>
      <c r="E437" s="46"/>
      <c r="F437" s="46"/>
      <c r="G437" s="46"/>
      <c r="H437" s="46"/>
      <c r="I437" s="46"/>
      <c r="J437" s="49"/>
      <c r="K437" s="49"/>
      <c r="L437" s="46"/>
      <c r="M437" s="46"/>
      <c r="N437" s="46"/>
      <c r="O437" s="46"/>
      <c r="P437" s="46"/>
      <c r="Q437" s="46"/>
    </row>
    <row r="438" spans="1:17" s="54" customFormat="1" ht="13.5" customHeight="1">
      <c r="A438" s="124"/>
      <c r="B438" s="46"/>
      <c r="C438" s="46"/>
      <c r="D438" s="46"/>
      <c r="E438" s="46"/>
      <c r="F438" s="46"/>
      <c r="G438" s="46"/>
      <c r="H438" s="46"/>
      <c r="I438" s="46"/>
      <c r="J438" s="49"/>
      <c r="K438" s="49"/>
      <c r="L438" s="46"/>
      <c r="M438" s="46"/>
      <c r="N438" s="46"/>
      <c r="O438" s="46"/>
      <c r="P438" s="46"/>
      <c r="Q438" s="46"/>
    </row>
    <row r="439" spans="1:17" s="54" customFormat="1" ht="13.5" customHeight="1">
      <c r="A439" s="124"/>
      <c r="B439" s="46"/>
      <c r="C439" s="46"/>
      <c r="D439" s="46"/>
      <c r="E439" s="46"/>
      <c r="F439" s="46"/>
      <c r="G439" s="46"/>
      <c r="H439" s="46"/>
      <c r="I439" s="46"/>
      <c r="J439" s="49"/>
      <c r="K439" s="49"/>
      <c r="L439" s="46"/>
      <c r="M439" s="46"/>
      <c r="N439" s="46"/>
      <c r="O439" s="46"/>
      <c r="P439" s="46"/>
      <c r="Q439" s="46"/>
    </row>
    <row r="440" spans="1:17" s="54" customFormat="1" ht="13.5" customHeight="1">
      <c r="A440" s="124"/>
      <c r="B440" s="46"/>
      <c r="C440" s="46"/>
      <c r="D440" s="46"/>
      <c r="E440" s="46"/>
      <c r="F440" s="46"/>
      <c r="G440" s="46"/>
      <c r="H440" s="46"/>
      <c r="I440" s="46"/>
      <c r="J440" s="49"/>
      <c r="K440" s="49"/>
      <c r="L440" s="46"/>
      <c r="M440" s="46"/>
      <c r="N440" s="46"/>
      <c r="O440" s="46"/>
      <c r="P440" s="46"/>
      <c r="Q440" s="46"/>
    </row>
    <row r="441" spans="1:17" s="54" customFormat="1" ht="13.5" customHeight="1">
      <c r="A441" s="124"/>
      <c r="B441" s="46"/>
      <c r="C441" s="46"/>
      <c r="D441" s="46"/>
      <c r="E441" s="46"/>
      <c r="F441" s="46"/>
      <c r="G441" s="46"/>
      <c r="H441" s="46"/>
      <c r="I441" s="46"/>
      <c r="J441" s="49"/>
      <c r="K441" s="49"/>
      <c r="L441" s="46"/>
      <c r="M441" s="46"/>
      <c r="N441" s="46"/>
      <c r="O441" s="46"/>
      <c r="P441" s="46"/>
      <c r="Q441" s="46"/>
    </row>
    <row r="442" spans="1:17" s="54" customFormat="1" ht="13.5" customHeight="1">
      <c r="A442" s="124"/>
      <c r="B442" s="46"/>
      <c r="C442" s="46"/>
      <c r="D442" s="46"/>
      <c r="E442" s="46"/>
      <c r="F442" s="46"/>
      <c r="G442" s="46"/>
      <c r="H442" s="46"/>
      <c r="I442" s="46"/>
      <c r="J442" s="49"/>
      <c r="K442" s="49"/>
      <c r="L442" s="46"/>
      <c r="M442" s="46"/>
      <c r="N442" s="46"/>
      <c r="O442" s="46"/>
      <c r="P442" s="46"/>
      <c r="Q442" s="46"/>
    </row>
    <row r="443" spans="1:17" s="54" customFormat="1" ht="13.5" customHeight="1">
      <c r="A443" s="124"/>
      <c r="B443" s="46"/>
      <c r="C443" s="46"/>
      <c r="D443" s="46"/>
      <c r="E443" s="46"/>
      <c r="F443" s="46"/>
      <c r="G443" s="46"/>
      <c r="H443" s="46"/>
      <c r="I443" s="46"/>
      <c r="J443" s="49"/>
      <c r="K443" s="49"/>
      <c r="L443" s="46"/>
      <c r="M443" s="46"/>
      <c r="N443" s="46"/>
      <c r="O443" s="46"/>
      <c r="P443" s="46"/>
      <c r="Q443" s="46"/>
    </row>
    <row r="444" spans="1:17" s="54" customFormat="1" ht="13.5" customHeight="1">
      <c r="A444" s="124"/>
      <c r="B444" s="46"/>
      <c r="C444" s="46"/>
      <c r="D444" s="46"/>
      <c r="E444" s="46"/>
      <c r="F444" s="46"/>
      <c r="G444" s="46"/>
      <c r="H444" s="46"/>
      <c r="I444" s="46"/>
      <c r="J444" s="49"/>
      <c r="K444" s="49"/>
      <c r="L444" s="46"/>
      <c r="M444" s="46"/>
      <c r="N444" s="46"/>
      <c r="O444" s="46"/>
      <c r="P444" s="46"/>
      <c r="Q444" s="46"/>
    </row>
    <row r="445" spans="1:17" s="54" customFormat="1" ht="13.5" customHeight="1">
      <c r="A445" s="124"/>
      <c r="B445" s="46"/>
      <c r="C445" s="46"/>
      <c r="D445" s="46"/>
      <c r="E445" s="46"/>
      <c r="F445" s="46"/>
      <c r="G445" s="46"/>
      <c r="H445" s="46"/>
      <c r="I445" s="46"/>
      <c r="J445" s="49"/>
      <c r="K445" s="49"/>
      <c r="L445" s="46"/>
      <c r="M445" s="46"/>
      <c r="N445" s="46"/>
      <c r="O445" s="46"/>
      <c r="P445" s="46"/>
      <c r="Q445" s="46"/>
    </row>
    <row r="446" spans="1:17" s="54" customFormat="1" ht="13.5" customHeight="1">
      <c r="A446" s="124"/>
      <c r="B446" s="46"/>
      <c r="C446" s="46"/>
      <c r="D446" s="46"/>
      <c r="E446" s="46"/>
      <c r="F446" s="46"/>
      <c r="G446" s="46"/>
      <c r="H446" s="46"/>
      <c r="I446" s="46"/>
      <c r="J446" s="49"/>
      <c r="K446" s="49"/>
      <c r="L446" s="46"/>
      <c r="M446" s="46"/>
      <c r="N446" s="46"/>
      <c r="O446" s="46"/>
      <c r="P446" s="46"/>
      <c r="Q446" s="46"/>
    </row>
    <row r="447" spans="1:17" s="54" customFormat="1" ht="13.5" customHeight="1">
      <c r="A447" s="124"/>
      <c r="B447" s="46"/>
      <c r="C447" s="46"/>
      <c r="D447" s="46"/>
      <c r="E447" s="46"/>
      <c r="F447" s="46"/>
      <c r="G447" s="46"/>
      <c r="H447" s="46"/>
      <c r="I447" s="46"/>
      <c r="J447" s="49"/>
      <c r="K447" s="49"/>
      <c r="L447" s="46"/>
      <c r="M447" s="46"/>
      <c r="N447" s="46"/>
      <c r="O447" s="46"/>
      <c r="P447" s="46"/>
      <c r="Q447" s="46"/>
    </row>
    <row r="448" spans="1:17" s="54" customFormat="1" ht="13.5" customHeight="1">
      <c r="A448" s="124"/>
      <c r="B448" s="46"/>
      <c r="C448" s="46"/>
      <c r="D448" s="46"/>
      <c r="E448" s="46"/>
      <c r="F448" s="46"/>
      <c r="G448" s="46"/>
      <c r="H448" s="46"/>
      <c r="I448" s="46"/>
      <c r="J448" s="49"/>
      <c r="K448" s="49"/>
      <c r="L448" s="46"/>
      <c r="M448" s="46"/>
      <c r="N448" s="46"/>
      <c r="O448" s="46"/>
      <c r="P448" s="46"/>
      <c r="Q448" s="46"/>
    </row>
    <row r="449" spans="1:17" s="103" customFormat="1" ht="13.5" customHeight="1">
      <c r="A449" s="124"/>
      <c r="B449" s="46"/>
      <c r="C449" s="46"/>
      <c r="D449" s="46"/>
      <c r="E449" s="46"/>
      <c r="F449" s="46"/>
      <c r="G449" s="46"/>
      <c r="H449" s="46"/>
      <c r="I449" s="46"/>
      <c r="J449" s="49"/>
      <c r="K449" s="49"/>
      <c r="L449" s="46"/>
      <c r="M449" s="46"/>
      <c r="N449" s="46"/>
      <c r="O449" s="46"/>
      <c r="P449" s="46"/>
      <c r="Q449" s="46"/>
    </row>
    <row r="450" spans="1:17" s="103" customFormat="1" ht="13.5" customHeight="1">
      <c r="A450" s="124"/>
      <c r="B450" s="46"/>
      <c r="C450" s="46"/>
      <c r="D450" s="46"/>
      <c r="E450" s="46"/>
      <c r="F450" s="46"/>
      <c r="G450" s="46"/>
      <c r="H450" s="46"/>
      <c r="I450" s="46"/>
      <c r="J450" s="49"/>
      <c r="K450" s="49"/>
      <c r="L450" s="46"/>
      <c r="M450" s="46"/>
      <c r="N450" s="46"/>
      <c r="O450" s="46"/>
      <c r="P450" s="46"/>
      <c r="Q450" s="46"/>
    </row>
    <row r="451" spans="1:17" s="103" customFormat="1" ht="13.5" customHeight="1">
      <c r="A451" s="124"/>
      <c r="B451" s="46"/>
      <c r="C451" s="46"/>
      <c r="D451" s="46"/>
      <c r="E451" s="46"/>
      <c r="F451" s="46"/>
      <c r="G451" s="46"/>
      <c r="H451" s="46"/>
      <c r="I451" s="46"/>
      <c r="J451" s="49"/>
      <c r="K451" s="49"/>
      <c r="L451" s="46"/>
      <c r="M451" s="46"/>
      <c r="N451" s="46"/>
      <c r="O451" s="46"/>
      <c r="P451" s="46"/>
      <c r="Q451" s="46"/>
    </row>
    <row r="496" spans="1:17" customFormat="1" ht="13.5" customHeight="1">
      <c r="A496" s="124"/>
      <c r="B496" s="46"/>
      <c r="C496" s="46"/>
      <c r="D496" s="46"/>
      <c r="E496" s="46"/>
      <c r="F496" s="46"/>
      <c r="G496" s="46"/>
      <c r="H496" s="46"/>
      <c r="I496" s="46"/>
      <c r="J496" s="49"/>
      <c r="K496" s="49"/>
      <c r="L496" s="46"/>
      <c r="M496" s="46"/>
      <c r="N496" s="46"/>
      <c r="O496" s="46"/>
      <c r="P496" s="46"/>
      <c r="Q496" s="46"/>
    </row>
    <row r="497" spans="1:17" s="2" customFormat="1" ht="13.5" customHeight="1">
      <c r="A497" s="124"/>
      <c r="B497" s="46"/>
      <c r="C497" s="46"/>
      <c r="D497" s="46"/>
      <c r="E497" s="46"/>
      <c r="F497" s="46"/>
      <c r="G497" s="46"/>
      <c r="H497" s="46"/>
      <c r="I497" s="46"/>
      <c r="J497" s="49"/>
      <c r="K497" s="49"/>
      <c r="L497" s="46"/>
      <c r="M497" s="46"/>
      <c r="N497" s="46"/>
      <c r="O497" s="46"/>
      <c r="P497" s="46"/>
      <c r="Q497" s="46"/>
    </row>
    <row r="498" spans="1:17" s="2" customFormat="1" ht="13.5" customHeight="1">
      <c r="A498" s="124"/>
      <c r="B498" s="46"/>
      <c r="C498" s="46"/>
      <c r="D498" s="46"/>
      <c r="E498" s="46"/>
      <c r="F498" s="46"/>
      <c r="G498" s="46"/>
      <c r="H498" s="46"/>
      <c r="I498" s="46"/>
      <c r="J498" s="49"/>
      <c r="K498" s="49"/>
      <c r="L498" s="46"/>
      <c r="M498" s="46"/>
      <c r="N498" s="46"/>
      <c r="O498" s="46"/>
      <c r="P498" s="46"/>
      <c r="Q498" s="46"/>
    </row>
    <row r="499" spans="1:17" s="2" customFormat="1" ht="13.5" customHeight="1">
      <c r="A499" s="124"/>
      <c r="B499" s="46"/>
      <c r="C499" s="46"/>
      <c r="D499" s="46"/>
      <c r="E499" s="46"/>
      <c r="F499" s="46"/>
      <c r="G499" s="46"/>
      <c r="H499" s="46"/>
      <c r="I499" s="46"/>
      <c r="J499" s="49"/>
      <c r="K499" s="49"/>
      <c r="L499" s="46"/>
      <c r="M499" s="46"/>
      <c r="N499" s="46"/>
      <c r="O499" s="46"/>
      <c r="P499" s="46"/>
      <c r="Q499" s="46"/>
    </row>
    <row r="500" spans="1:17" s="2" customFormat="1" ht="13.5" customHeight="1">
      <c r="A500" s="124"/>
      <c r="B500" s="46"/>
      <c r="C500" s="46"/>
      <c r="D500" s="46"/>
      <c r="E500" s="46"/>
      <c r="F500" s="46"/>
      <c r="G500" s="46"/>
      <c r="H500" s="46"/>
      <c r="I500" s="46"/>
      <c r="J500" s="49"/>
      <c r="K500" s="49"/>
      <c r="L500" s="46"/>
      <c r="M500" s="46"/>
      <c r="N500" s="46"/>
      <c r="O500" s="46"/>
      <c r="P500" s="46"/>
      <c r="Q500" s="46"/>
    </row>
    <row r="501" spans="1:17" s="2" customFormat="1" ht="13.5" customHeight="1">
      <c r="A501" s="124"/>
      <c r="B501" s="46"/>
      <c r="C501" s="46"/>
      <c r="D501" s="46"/>
      <c r="E501" s="46"/>
      <c r="F501" s="46"/>
      <c r="G501" s="46"/>
      <c r="H501" s="46"/>
      <c r="I501" s="46"/>
      <c r="J501" s="49"/>
      <c r="K501" s="49"/>
      <c r="L501" s="46"/>
      <c r="M501" s="46"/>
      <c r="N501" s="46"/>
      <c r="O501" s="46"/>
      <c r="P501" s="46"/>
      <c r="Q501" s="46"/>
    </row>
    <row r="502" spans="1:17" s="2" customFormat="1" ht="13.5" customHeight="1">
      <c r="A502" s="124"/>
      <c r="B502" s="46"/>
      <c r="C502" s="46"/>
      <c r="D502" s="46"/>
      <c r="E502" s="46"/>
      <c r="F502" s="46"/>
      <c r="G502" s="46"/>
      <c r="H502" s="46"/>
      <c r="I502" s="46"/>
      <c r="J502" s="49"/>
      <c r="K502" s="49"/>
      <c r="L502" s="46"/>
      <c r="M502" s="46"/>
      <c r="N502" s="46"/>
      <c r="O502" s="46"/>
      <c r="P502" s="46"/>
      <c r="Q502" s="46"/>
    </row>
    <row r="503" spans="1:17" s="2" customFormat="1" ht="13.5" customHeight="1">
      <c r="A503" s="124"/>
      <c r="B503" s="46"/>
      <c r="C503" s="46"/>
      <c r="D503" s="46"/>
      <c r="E503" s="46"/>
      <c r="F503" s="46"/>
      <c r="G503" s="46"/>
      <c r="H503" s="46"/>
      <c r="I503" s="46"/>
      <c r="J503" s="49"/>
      <c r="K503" s="49"/>
      <c r="L503" s="46"/>
      <c r="M503" s="46"/>
      <c r="N503" s="46"/>
      <c r="O503" s="46"/>
      <c r="P503" s="46"/>
      <c r="Q503" s="46"/>
    </row>
    <row r="504" spans="1:17" s="2" customFormat="1" ht="13.5" customHeight="1">
      <c r="A504" s="124"/>
      <c r="B504" s="46"/>
      <c r="C504" s="46"/>
      <c r="D504" s="46"/>
      <c r="E504" s="46"/>
      <c r="F504" s="46"/>
      <c r="G504" s="46"/>
      <c r="H504" s="46"/>
      <c r="I504" s="46"/>
      <c r="J504" s="49"/>
      <c r="K504" s="49"/>
      <c r="L504" s="46"/>
      <c r="M504" s="46"/>
      <c r="N504" s="46"/>
      <c r="O504" s="46"/>
      <c r="P504" s="46"/>
      <c r="Q504" s="46"/>
    </row>
    <row r="505" spans="1:17" s="2" customFormat="1" ht="13.5" customHeight="1">
      <c r="A505" s="124"/>
      <c r="B505" s="46"/>
      <c r="C505" s="46"/>
      <c r="D505" s="46"/>
      <c r="E505" s="46"/>
      <c r="F505" s="46"/>
      <c r="G505" s="46"/>
      <c r="H505" s="46"/>
      <c r="I505" s="46"/>
      <c r="J505" s="49"/>
      <c r="K505" s="49"/>
      <c r="L505" s="46"/>
      <c r="M505" s="46"/>
      <c r="N505" s="46"/>
      <c r="O505" s="46"/>
      <c r="P505" s="46"/>
      <c r="Q505" s="46"/>
    </row>
  </sheetData>
  <mergeCells count="59">
    <mergeCell ref="M234:N234"/>
    <mergeCell ref="K163:L163"/>
    <mergeCell ref="B165:H166"/>
    <mergeCell ref="C167:F168"/>
    <mergeCell ref="H210:J210"/>
    <mergeCell ref="B211:C211"/>
    <mergeCell ref="H124:J124"/>
    <mergeCell ref="B125:C125"/>
    <mergeCell ref="H125:J125"/>
    <mergeCell ref="B156:C156"/>
    <mergeCell ref="B163:C163"/>
    <mergeCell ref="F163:G163"/>
    <mergeCell ref="I163:J163"/>
    <mergeCell ref="I73:K73"/>
    <mergeCell ref="I74:K74"/>
    <mergeCell ref="B76:C76"/>
    <mergeCell ref="B122:C123"/>
    <mergeCell ref="D122:H123"/>
    <mergeCell ref="H277:J277"/>
    <mergeCell ref="H278:J278"/>
    <mergeCell ref="B36:C37"/>
    <mergeCell ref="D36:G37"/>
    <mergeCell ref="I36:K36"/>
    <mergeCell ref="I37:K37"/>
    <mergeCell ref="B153:C154"/>
    <mergeCell ref="D153:G154"/>
    <mergeCell ref="I153:K153"/>
    <mergeCell ref="I154:K154"/>
    <mergeCell ref="H211:J211"/>
    <mergeCell ref="I241:L241"/>
    <mergeCell ref="I242:L243"/>
    <mergeCell ref="B39:C39"/>
    <mergeCell ref="B73:C74"/>
    <mergeCell ref="D73:G74"/>
    <mergeCell ref="B1:C2"/>
    <mergeCell ref="D1:G2"/>
    <mergeCell ref="I1:K1"/>
    <mergeCell ref="I3:K3"/>
    <mergeCell ref="B4:C4"/>
    <mergeCell ref="I2:K2"/>
    <mergeCell ref="B295:C296"/>
    <mergeCell ref="D295:G296"/>
    <mergeCell ref="I295:K295"/>
    <mergeCell ref="I296:K296"/>
    <mergeCell ref="B298:C298"/>
    <mergeCell ref="B311:C312"/>
    <mergeCell ref="D311:G312"/>
    <mergeCell ref="H311:I312"/>
    <mergeCell ref="H313:J313"/>
    <mergeCell ref="B314:C314"/>
    <mergeCell ref="H314:J314"/>
    <mergeCell ref="H368:J368"/>
    <mergeCell ref="H369:J369"/>
    <mergeCell ref="C381:E382"/>
    <mergeCell ref="G381:H382"/>
    <mergeCell ref="D384:D385"/>
    <mergeCell ref="G384:H385"/>
    <mergeCell ref="C385:C386"/>
    <mergeCell ref="G386:H387"/>
  </mergeCells>
  <phoneticPr fontId="4"/>
  <conditionalFormatting sqref="M371">
    <cfRule type="cellIs" dxfId="34" priority="33" operator="equal">
      <formula>"東近江市"</formula>
    </cfRule>
  </conditionalFormatting>
  <conditionalFormatting sqref="I371">
    <cfRule type="cellIs" dxfId="33" priority="34" operator="equal">
      <formula>"女"</formula>
    </cfRule>
    <cfRule type="cellIs" dxfId="32" priority="35" operator="equal">
      <formula>"女"</formula>
    </cfRule>
  </conditionalFormatting>
  <conditionalFormatting sqref="I114:I116 G114:G116">
    <cfRule type="expression" dxfId="31" priority="32">
      <formula>COUNTIF($I114,"女")</formula>
    </cfRule>
  </conditionalFormatting>
  <conditionalFormatting sqref="B114:C116">
    <cfRule type="expression" dxfId="30" priority="31">
      <formula>COUNTIF($I114,"女")</formula>
    </cfRule>
  </conditionalFormatting>
  <conditionalFormatting sqref="M114:M116">
    <cfRule type="expression" dxfId="29" priority="30">
      <formula>COUNTIF($M114,"東近江市")</formula>
    </cfRule>
  </conditionalFormatting>
  <conditionalFormatting sqref="I74:I104 B74:C111 G74:G111 B112">
    <cfRule type="expression" dxfId="28" priority="25">
      <formula>COUNTIF($I74,"女")</formula>
    </cfRule>
  </conditionalFormatting>
  <conditionalFormatting sqref="M74:M105">
    <cfRule type="expression" dxfId="27" priority="26">
      <formula>COUNTIF($M74,"東近江市")</formula>
    </cfRule>
  </conditionalFormatting>
  <conditionalFormatting sqref="I106:I111">
    <cfRule type="expression" dxfId="26" priority="28">
      <formula>COUNTIF($I106,"女")</formula>
    </cfRule>
  </conditionalFormatting>
  <conditionalFormatting sqref="M106:M113">
    <cfRule type="expression" dxfId="25" priority="27">
      <formula>COUNTIF($M106,"東近江市")</formula>
    </cfRule>
  </conditionalFormatting>
  <conditionalFormatting sqref="I105">
    <cfRule type="expression" dxfId="24" priority="29">
      <formula>COUNTIF($I105,"女")</formula>
    </cfRule>
  </conditionalFormatting>
  <conditionalFormatting sqref="I112:I113">
    <cfRule type="expression" dxfId="23" priority="24">
      <formula>COUNTIF($I112,"女")</formula>
    </cfRule>
  </conditionalFormatting>
  <conditionalFormatting sqref="G112:G113">
    <cfRule type="expression" dxfId="22" priority="23">
      <formula>COUNTIF($I112,"女")</formula>
    </cfRule>
  </conditionalFormatting>
  <conditionalFormatting sqref="M364">
    <cfRule type="cellIs" dxfId="21" priority="22" operator="equal">
      <formula>"東近江市"</formula>
    </cfRule>
  </conditionalFormatting>
  <conditionalFormatting sqref="I364">
    <cfRule type="cellIs" dxfId="20" priority="20" operator="equal">
      <formula>"女"</formula>
    </cfRule>
    <cfRule type="cellIs" dxfId="19" priority="21" operator="equal">
      <formula>"女"</formula>
    </cfRule>
  </conditionalFormatting>
  <conditionalFormatting sqref="I97:I102 I62:I95 G62:G102 B62:C102">
    <cfRule type="expression" dxfId="18" priority="19">
      <formula>COUNTIF($I62,"女")</formula>
    </cfRule>
  </conditionalFormatting>
  <conditionalFormatting sqref="M97:M102 M62:M95">
    <cfRule type="expression" dxfId="17" priority="18">
      <formula>COUNTIF($M62,"東近江市")</formula>
    </cfRule>
  </conditionalFormatting>
  <conditionalFormatting sqref="I96">
    <cfRule type="expression" dxfId="16" priority="17">
      <formula>COUNTIF($I96,"女")</formula>
    </cfRule>
  </conditionalFormatting>
  <conditionalFormatting sqref="M96">
    <cfRule type="expression" dxfId="15" priority="16">
      <formula>COUNTIF($M96,"東近江市")</formula>
    </cfRule>
  </conditionalFormatting>
  <conditionalFormatting sqref="M377">
    <cfRule type="cellIs" dxfId="14" priority="15" operator="equal">
      <formula>"東近江市"</formula>
    </cfRule>
  </conditionalFormatting>
  <conditionalFormatting sqref="I377">
    <cfRule type="cellIs" dxfId="13" priority="13" operator="equal">
      <formula>"女"</formula>
    </cfRule>
    <cfRule type="cellIs" dxfId="12" priority="14" operator="equal">
      <formula>"女"</formula>
    </cfRule>
  </conditionalFormatting>
  <conditionalFormatting sqref="I117:I119 G117:G119">
    <cfRule type="expression" dxfId="11" priority="12">
      <formula>COUNTIF($I117,"女")</formula>
    </cfRule>
  </conditionalFormatting>
  <conditionalFormatting sqref="B117:C119">
    <cfRule type="expression" dxfId="10" priority="11">
      <formula>COUNTIF($I117,"女")</formula>
    </cfRule>
  </conditionalFormatting>
  <conditionalFormatting sqref="M117:M119">
    <cfRule type="expression" dxfId="9" priority="10">
      <formula>COUNTIF($M117,"東近江市")</formula>
    </cfRule>
  </conditionalFormatting>
  <conditionalFormatting sqref="M116">
    <cfRule type="expression" dxfId="8" priority="9">
      <formula>COUNTIF($M116,"東近江市")</formula>
    </cfRule>
  </conditionalFormatting>
  <conditionalFormatting sqref="I116">
    <cfRule type="expression" dxfId="7" priority="8">
      <formula>COUNTIF($I116,"女")</formula>
    </cfRule>
  </conditionalFormatting>
  <conditionalFormatting sqref="G116">
    <cfRule type="expression" dxfId="6" priority="7">
      <formula>COUNTIF($I116,"女")</formula>
    </cfRule>
  </conditionalFormatting>
  <conditionalFormatting sqref="B77:C81 B83:C83 B85:C87 B90 B89:C89 B91:C92 B110:C113 B101:C108 B94:C99 I77:I113 G77:G113">
    <cfRule type="expression" dxfId="5" priority="6">
      <formula>COUNTIF($I77,"女")</formula>
    </cfRule>
  </conditionalFormatting>
  <conditionalFormatting sqref="M77:M113">
    <cfRule type="expression" dxfId="4" priority="5">
      <formula>COUNTIF($M77,"東近江市")</formula>
    </cfRule>
  </conditionalFormatting>
  <conditionalFormatting sqref="B115:C115 I115 G115">
    <cfRule type="expression" dxfId="3" priority="4">
      <formula>COUNTIF($I115,"女")</formula>
    </cfRule>
  </conditionalFormatting>
  <conditionalFormatting sqref="M115">
    <cfRule type="expression" dxfId="2" priority="3">
      <formula>COUNTIF($M115,"東近江市")</formula>
    </cfRule>
  </conditionalFormatting>
  <conditionalFormatting sqref="B114:C114 I114 G114">
    <cfRule type="expression" dxfId="1" priority="2">
      <formula>COUNTIF($I114,"女")</formula>
    </cfRule>
  </conditionalFormatting>
  <conditionalFormatting sqref="M114">
    <cfRule type="expression" dxfId="0" priority="1">
      <formula>COUNTIF($M114,"東近江市")</formula>
    </cfRule>
  </conditionalFormatting>
  <dataValidations count="5">
    <dataValidation type="list" allowBlank="1" showInputMessage="1" showErrorMessage="1" sqref="E372:E373 JA372:JA373 SW372:SW373 ACS372:ACS373 AMO372:AMO373 AWK372:AWK373 BGG372:BGG373 BQC372:BQC373 BZY372:BZY373 CJU372:CJU373 CTQ372:CTQ373 DDM372:DDM373 DNI372:DNI373 DXE372:DXE373 EHA372:EHA373 EQW372:EQW373 FAS372:FAS373 FKO372:FKO373 FUK372:FUK373 GEG372:GEG373 GOC372:GOC373 GXY372:GXY373 HHU372:HHU373 HRQ372:HRQ373 IBM372:IBM373 ILI372:ILI373 IVE372:IVE373 JFA372:JFA373 JOW372:JOW373 JYS372:JYS373 KIO372:KIO373 KSK372:KSK373 LCG372:LCG373 LMC372:LMC373 LVY372:LVY373 MFU372:MFU373 MPQ372:MPQ373 MZM372:MZM373 NJI372:NJI373 NTE372:NTE373 ODA372:ODA373 OMW372:OMW373 OWS372:OWS373 PGO372:PGO373 PQK372:PQK373 QAG372:QAG373 QKC372:QKC373 QTY372:QTY373 RDU372:RDU373 RNQ372:RNQ373 RXM372:RXM373 SHI372:SHI373 SRE372:SRE373 TBA372:TBA373 TKW372:TKW373 TUS372:TUS373 UEO372:UEO373 UOK372:UOK373 UYG372:UYG373 VIC372:VIC373 VRY372:VRY373 WBU372:WBU373 WLQ372:WLQ373 WVM372:WVM373 E65908:E65909 JA65908:JA65909 SW65908:SW65909 ACS65908:ACS65909 AMO65908:AMO65909 AWK65908:AWK65909 BGG65908:BGG65909 BQC65908:BQC65909 BZY65908:BZY65909 CJU65908:CJU65909 CTQ65908:CTQ65909 DDM65908:DDM65909 DNI65908:DNI65909 DXE65908:DXE65909 EHA65908:EHA65909 EQW65908:EQW65909 FAS65908:FAS65909 FKO65908:FKO65909 FUK65908:FUK65909 GEG65908:GEG65909 GOC65908:GOC65909 GXY65908:GXY65909 HHU65908:HHU65909 HRQ65908:HRQ65909 IBM65908:IBM65909 ILI65908:ILI65909 IVE65908:IVE65909 JFA65908:JFA65909 JOW65908:JOW65909 JYS65908:JYS65909 KIO65908:KIO65909 KSK65908:KSK65909 LCG65908:LCG65909 LMC65908:LMC65909 LVY65908:LVY65909 MFU65908:MFU65909 MPQ65908:MPQ65909 MZM65908:MZM65909 NJI65908:NJI65909 NTE65908:NTE65909 ODA65908:ODA65909 OMW65908:OMW65909 OWS65908:OWS65909 PGO65908:PGO65909 PQK65908:PQK65909 QAG65908:QAG65909 QKC65908:QKC65909 QTY65908:QTY65909 RDU65908:RDU65909 RNQ65908:RNQ65909 RXM65908:RXM65909 SHI65908:SHI65909 SRE65908:SRE65909 TBA65908:TBA65909 TKW65908:TKW65909 TUS65908:TUS65909 UEO65908:UEO65909 UOK65908:UOK65909 UYG65908:UYG65909 VIC65908:VIC65909 VRY65908:VRY65909 WBU65908:WBU65909 WLQ65908:WLQ65909 WVM65908:WVM65909 E131444:E131445 JA131444:JA131445 SW131444:SW131445 ACS131444:ACS131445 AMO131444:AMO131445 AWK131444:AWK131445 BGG131444:BGG131445 BQC131444:BQC131445 BZY131444:BZY131445 CJU131444:CJU131445 CTQ131444:CTQ131445 DDM131444:DDM131445 DNI131444:DNI131445 DXE131444:DXE131445 EHA131444:EHA131445 EQW131444:EQW131445 FAS131444:FAS131445 FKO131444:FKO131445 FUK131444:FUK131445 GEG131444:GEG131445 GOC131444:GOC131445 GXY131444:GXY131445 HHU131444:HHU131445 HRQ131444:HRQ131445 IBM131444:IBM131445 ILI131444:ILI131445 IVE131444:IVE131445 JFA131444:JFA131445 JOW131444:JOW131445 JYS131444:JYS131445 KIO131444:KIO131445 KSK131444:KSK131445 LCG131444:LCG131445 LMC131444:LMC131445 LVY131444:LVY131445 MFU131444:MFU131445 MPQ131444:MPQ131445 MZM131444:MZM131445 NJI131444:NJI131445 NTE131444:NTE131445 ODA131444:ODA131445 OMW131444:OMW131445 OWS131444:OWS131445 PGO131444:PGO131445 PQK131444:PQK131445 QAG131444:QAG131445 QKC131444:QKC131445 QTY131444:QTY131445 RDU131444:RDU131445 RNQ131444:RNQ131445 RXM131444:RXM131445 SHI131444:SHI131445 SRE131444:SRE131445 TBA131444:TBA131445 TKW131444:TKW131445 TUS131444:TUS131445 UEO131444:UEO131445 UOK131444:UOK131445 UYG131444:UYG131445 VIC131444:VIC131445 VRY131444:VRY131445 WBU131444:WBU131445 WLQ131444:WLQ131445 WVM131444:WVM131445 E196980:E196981 JA196980:JA196981 SW196980:SW196981 ACS196980:ACS196981 AMO196980:AMO196981 AWK196980:AWK196981 BGG196980:BGG196981 BQC196980:BQC196981 BZY196980:BZY196981 CJU196980:CJU196981 CTQ196980:CTQ196981 DDM196980:DDM196981 DNI196980:DNI196981 DXE196980:DXE196981 EHA196980:EHA196981 EQW196980:EQW196981 FAS196980:FAS196981 FKO196980:FKO196981 FUK196980:FUK196981 GEG196980:GEG196981 GOC196980:GOC196981 GXY196980:GXY196981 HHU196980:HHU196981 HRQ196980:HRQ196981 IBM196980:IBM196981 ILI196980:ILI196981 IVE196980:IVE196981 JFA196980:JFA196981 JOW196980:JOW196981 JYS196980:JYS196981 KIO196980:KIO196981 KSK196980:KSK196981 LCG196980:LCG196981 LMC196980:LMC196981 LVY196980:LVY196981 MFU196980:MFU196981 MPQ196980:MPQ196981 MZM196980:MZM196981 NJI196980:NJI196981 NTE196980:NTE196981 ODA196980:ODA196981 OMW196980:OMW196981 OWS196980:OWS196981 PGO196980:PGO196981 PQK196980:PQK196981 QAG196980:QAG196981 QKC196980:QKC196981 QTY196980:QTY196981 RDU196980:RDU196981 RNQ196980:RNQ196981 RXM196980:RXM196981 SHI196980:SHI196981 SRE196980:SRE196981 TBA196980:TBA196981 TKW196980:TKW196981 TUS196980:TUS196981 UEO196980:UEO196981 UOK196980:UOK196981 UYG196980:UYG196981 VIC196980:VIC196981 VRY196980:VRY196981 WBU196980:WBU196981 WLQ196980:WLQ196981 WVM196980:WVM196981 E262516:E262517 JA262516:JA262517 SW262516:SW262517 ACS262516:ACS262517 AMO262516:AMO262517 AWK262516:AWK262517 BGG262516:BGG262517 BQC262516:BQC262517 BZY262516:BZY262517 CJU262516:CJU262517 CTQ262516:CTQ262517 DDM262516:DDM262517 DNI262516:DNI262517 DXE262516:DXE262517 EHA262516:EHA262517 EQW262516:EQW262517 FAS262516:FAS262517 FKO262516:FKO262517 FUK262516:FUK262517 GEG262516:GEG262517 GOC262516:GOC262517 GXY262516:GXY262517 HHU262516:HHU262517 HRQ262516:HRQ262517 IBM262516:IBM262517 ILI262516:ILI262517 IVE262516:IVE262517 JFA262516:JFA262517 JOW262516:JOW262517 JYS262516:JYS262517 KIO262516:KIO262517 KSK262516:KSK262517 LCG262516:LCG262517 LMC262516:LMC262517 LVY262516:LVY262517 MFU262516:MFU262517 MPQ262516:MPQ262517 MZM262516:MZM262517 NJI262516:NJI262517 NTE262516:NTE262517 ODA262516:ODA262517 OMW262516:OMW262517 OWS262516:OWS262517 PGO262516:PGO262517 PQK262516:PQK262517 QAG262516:QAG262517 QKC262516:QKC262517 QTY262516:QTY262517 RDU262516:RDU262517 RNQ262516:RNQ262517 RXM262516:RXM262517 SHI262516:SHI262517 SRE262516:SRE262517 TBA262516:TBA262517 TKW262516:TKW262517 TUS262516:TUS262517 UEO262516:UEO262517 UOK262516:UOK262517 UYG262516:UYG262517 VIC262516:VIC262517 VRY262516:VRY262517 WBU262516:WBU262517 WLQ262516:WLQ262517 WVM262516:WVM262517 E328052:E328053 JA328052:JA328053 SW328052:SW328053 ACS328052:ACS328053 AMO328052:AMO328053 AWK328052:AWK328053 BGG328052:BGG328053 BQC328052:BQC328053 BZY328052:BZY328053 CJU328052:CJU328053 CTQ328052:CTQ328053 DDM328052:DDM328053 DNI328052:DNI328053 DXE328052:DXE328053 EHA328052:EHA328053 EQW328052:EQW328053 FAS328052:FAS328053 FKO328052:FKO328053 FUK328052:FUK328053 GEG328052:GEG328053 GOC328052:GOC328053 GXY328052:GXY328053 HHU328052:HHU328053 HRQ328052:HRQ328053 IBM328052:IBM328053 ILI328052:ILI328053 IVE328052:IVE328053 JFA328052:JFA328053 JOW328052:JOW328053 JYS328052:JYS328053 KIO328052:KIO328053 KSK328052:KSK328053 LCG328052:LCG328053 LMC328052:LMC328053 LVY328052:LVY328053 MFU328052:MFU328053 MPQ328052:MPQ328053 MZM328052:MZM328053 NJI328052:NJI328053 NTE328052:NTE328053 ODA328052:ODA328053 OMW328052:OMW328053 OWS328052:OWS328053 PGO328052:PGO328053 PQK328052:PQK328053 QAG328052:QAG328053 QKC328052:QKC328053 QTY328052:QTY328053 RDU328052:RDU328053 RNQ328052:RNQ328053 RXM328052:RXM328053 SHI328052:SHI328053 SRE328052:SRE328053 TBA328052:TBA328053 TKW328052:TKW328053 TUS328052:TUS328053 UEO328052:UEO328053 UOK328052:UOK328053 UYG328052:UYG328053 VIC328052:VIC328053 VRY328052:VRY328053 WBU328052:WBU328053 WLQ328052:WLQ328053 WVM328052:WVM328053 E393588:E393589 JA393588:JA393589 SW393588:SW393589 ACS393588:ACS393589 AMO393588:AMO393589 AWK393588:AWK393589 BGG393588:BGG393589 BQC393588:BQC393589 BZY393588:BZY393589 CJU393588:CJU393589 CTQ393588:CTQ393589 DDM393588:DDM393589 DNI393588:DNI393589 DXE393588:DXE393589 EHA393588:EHA393589 EQW393588:EQW393589 FAS393588:FAS393589 FKO393588:FKO393589 FUK393588:FUK393589 GEG393588:GEG393589 GOC393588:GOC393589 GXY393588:GXY393589 HHU393588:HHU393589 HRQ393588:HRQ393589 IBM393588:IBM393589 ILI393588:ILI393589 IVE393588:IVE393589 JFA393588:JFA393589 JOW393588:JOW393589 JYS393588:JYS393589 KIO393588:KIO393589 KSK393588:KSK393589 LCG393588:LCG393589 LMC393588:LMC393589 LVY393588:LVY393589 MFU393588:MFU393589 MPQ393588:MPQ393589 MZM393588:MZM393589 NJI393588:NJI393589 NTE393588:NTE393589 ODA393588:ODA393589 OMW393588:OMW393589 OWS393588:OWS393589 PGO393588:PGO393589 PQK393588:PQK393589 QAG393588:QAG393589 QKC393588:QKC393589 QTY393588:QTY393589 RDU393588:RDU393589 RNQ393588:RNQ393589 RXM393588:RXM393589 SHI393588:SHI393589 SRE393588:SRE393589 TBA393588:TBA393589 TKW393588:TKW393589 TUS393588:TUS393589 UEO393588:UEO393589 UOK393588:UOK393589 UYG393588:UYG393589 VIC393588:VIC393589 VRY393588:VRY393589 WBU393588:WBU393589 WLQ393588:WLQ393589 WVM393588:WVM393589 E459124:E459125 JA459124:JA459125 SW459124:SW459125 ACS459124:ACS459125 AMO459124:AMO459125 AWK459124:AWK459125 BGG459124:BGG459125 BQC459124:BQC459125 BZY459124:BZY459125 CJU459124:CJU459125 CTQ459124:CTQ459125 DDM459124:DDM459125 DNI459124:DNI459125 DXE459124:DXE459125 EHA459124:EHA459125 EQW459124:EQW459125 FAS459124:FAS459125 FKO459124:FKO459125 FUK459124:FUK459125 GEG459124:GEG459125 GOC459124:GOC459125 GXY459124:GXY459125 HHU459124:HHU459125 HRQ459124:HRQ459125 IBM459124:IBM459125 ILI459124:ILI459125 IVE459124:IVE459125 JFA459124:JFA459125 JOW459124:JOW459125 JYS459124:JYS459125 KIO459124:KIO459125 KSK459124:KSK459125 LCG459124:LCG459125 LMC459124:LMC459125 LVY459124:LVY459125 MFU459124:MFU459125 MPQ459124:MPQ459125 MZM459124:MZM459125 NJI459124:NJI459125 NTE459124:NTE459125 ODA459124:ODA459125 OMW459124:OMW459125 OWS459124:OWS459125 PGO459124:PGO459125 PQK459124:PQK459125 QAG459124:QAG459125 QKC459124:QKC459125 QTY459124:QTY459125 RDU459124:RDU459125 RNQ459124:RNQ459125 RXM459124:RXM459125 SHI459124:SHI459125 SRE459124:SRE459125 TBA459124:TBA459125 TKW459124:TKW459125 TUS459124:TUS459125 UEO459124:UEO459125 UOK459124:UOK459125 UYG459124:UYG459125 VIC459124:VIC459125 VRY459124:VRY459125 WBU459124:WBU459125 WLQ459124:WLQ459125 WVM459124:WVM459125 E524660:E524661 JA524660:JA524661 SW524660:SW524661 ACS524660:ACS524661 AMO524660:AMO524661 AWK524660:AWK524661 BGG524660:BGG524661 BQC524660:BQC524661 BZY524660:BZY524661 CJU524660:CJU524661 CTQ524660:CTQ524661 DDM524660:DDM524661 DNI524660:DNI524661 DXE524660:DXE524661 EHA524660:EHA524661 EQW524660:EQW524661 FAS524660:FAS524661 FKO524660:FKO524661 FUK524660:FUK524661 GEG524660:GEG524661 GOC524660:GOC524661 GXY524660:GXY524661 HHU524660:HHU524661 HRQ524660:HRQ524661 IBM524660:IBM524661 ILI524660:ILI524661 IVE524660:IVE524661 JFA524660:JFA524661 JOW524660:JOW524661 JYS524660:JYS524661 KIO524660:KIO524661 KSK524660:KSK524661 LCG524660:LCG524661 LMC524660:LMC524661 LVY524660:LVY524661 MFU524660:MFU524661 MPQ524660:MPQ524661 MZM524660:MZM524661 NJI524660:NJI524661 NTE524660:NTE524661 ODA524660:ODA524661 OMW524660:OMW524661 OWS524660:OWS524661 PGO524660:PGO524661 PQK524660:PQK524661 QAG524660:QAG524661 QKC524660:QKC524661 QTY524660:QTY524661 RDU524660:RDU524661 RNQ524660:RNQ524661 RXM524660:RXM524661 SHI524660:SHI524661 SRE524660:SRE524661 TBA524660:TBA524661 TKW524660:TKW524661 TUS524660:TUS524661 UEO524660:UEO524661 UOK524660:UOK524661 UYG524660:UYG524661 VIC524660:VIC524661 VRY524660:VRY524661 WBU524660:WBU524661 WLQ524660:WLQ524661 WVM524660:WVM524661 E590196:E590197 JA590196:JA590197 SW590196:SW590197 ACS590196:ACS590197 AMO590196:AMO590197 AWK590196:AWK590197 BGG590196:BGG590197 BQC590196:BQC590197 BZY590196:BZY590197 CJU590196:CJU590197 CTQ590196:CTQ590197 DDM590196:DDM590197 DNI590196:DNI590197 DXE590196:DXE590197 EHA590196:EHA590197 EQW590196:EQW590197 FAS590196:FAS590197 FKO590196:FKO590197 FUK590196:FUK590197 GEG590196:GEG590197 GOC590196:GOC590197 GXY590196:GXY590197 HHU590196:HHU590197 HRQ590196:HRQ590197 IBM590196:IBM590197 ILI590196:ILI590197 IVE590196:IVE590197 JFA590196:JFA590197 JOW590196:JOW590197 JYS590196:JYS590197 KIO590196:KIO590197 KSK590196:KSK590197 LCG590196:LCG590197 LMC590196:LMC590197 LVY590196:LVY590197 MFU590196:MFU590197 MPQ590196:MPQ590197 MZM590196:MZM590197 NJI590196:NJI590197 NTE590196:NTE590197 ODA590196:ODA590197 OMW590196:OMW590197 OWS590196:OWS590197 PGO590196:PGO590197 PQK590196:PQK590197 QAG590196:QAG590197 QKC590196:QKC590197 QTY590196:QTY590197 RDU590196:RDU590197 RNQ590196:RNQ590197 RXM590196:RXM590197 SHI590196:SHI590197 SRE590196:SRE590197 TBA590196:TBA590197 TKW590196:TKW590197 TUS590196:TUS590197 UEO590196:UEO590197 UOK590196:UOK590197 UYG590196:UYG590197 VIC590196:VIC590197 VRY590196:VRY590197 WBU590196:WBU590197 WLQ590196:WLQ590197 WVM590196:WVM590197 E655732:E655733 JA655732:JA655733 SW655732:SW655733 ACS655732:ACS655733 AMO655732:AMO655733 AWK655732:AWK655733 BGG655732:BGG655733 BQC655732:BQC655733 BZY655732:BZY655733 CJU655732:CJU655733 CTQ655732:CTQ655733 DDM655732:DDM655733 DNI655732:DNI655733 DXE655732:DXE655733 EHA655732:EHA655733 EQW655732:EQW655733 FAS655732:FAS655733 FKO655732:FKO655733 FUK655732:FUK655733 GEG655732:GEG655733 GOC655732:GOC655733 GXY655732:GXY655733 HHU655732:HHU655733 HRQ655732:HRQ655733 IBM655732:IBM655733 ILI655732:ILI655733 IVE655732:IVE655733 JFA655732:JFA655733 JOW655732:JOW655733 JYS655732:JYS655733 KIO655732:KIO655733 KSK655732:KSK655733 LCG655732:LCG655733 LMC655732:LMC655733 LVY655732:LVY655733 MFU655732:MFU655733 MPQ655732:MPQ655733 MZM655732:MZM655733 NJI655732:NJI655733 NTE655732:NTE655733 ODA655732:ODA655733 OMW655732:OMW655733 OWS655732:OWS655733 PGO655732:PGO655733 PQK655732:PQK655733 QAG655732:QAG655733 QKC655732:QKC655733 QTY655732:QTY655733 RDU655732:RDU655733 RNQ655732:RNQ655733 RXM655732:RXM655733 SHI655732:SHI655733 SRE655732:SRE655733 TBA655732:TBA655733 TKW655732:TKW655733 TUS655732:TUS655733 UEO655732:UEO655733 UOK655732:UOK655733 UYG655732:UYG655733 VIC655732:VIC655733 VRY655732:VRY655733 WBU655732:WBU655733 WLQ655732:WLQ655733 WVM655732:WVM655733 E721268:E721269 JA721268:JA721269 SW721268:SW721269 ACS721268:ACS721269 AMO721268:AMO721269 AWK721268:AWK721269 BGG721268:BGG721269 BQC721268:BQC721269 BZY721268:BZY721269 CJU721268:CJU721269 CTQ721268:CTQ721269 DDM721268:DDM721269 DNI721268:DNI721269 DXE721268:DXE721269 EHA721268:EHA721269 EQW721268:EQW721269 FAS721268:FAS721269 FKO721268:FKO721269 FUK721268:FUK721269 GEG721268:GEG721269 GOC721268:GOC721269 GXY721268:GXY721269 HHU721268:HHU721269 HRQ721268:HRQ721269 IBM721268:IBM721269 ILI721268:ILI721269 IVE721268:IVE721269 JFA721268:JFA721269 JOW721268:JOW721269 JYS721268:JYS721269 KIO721268:KIO721269 KSK721268:KSK721269 LCG721268:LCG721269 LMC721268:LMC721269 LVY721268:LVY721269 MFU721268:MFU721269 MPQ721268:MPQ721269 MZM721268:MZM721269 NJI721268:NJI721269 NTE721268:NTE721269 ODA721268:ODA721269 OMW721268:OMW721269 OWS721268:OWS721269 PGO721268:PGO721269 PQK721268:PQK721269 QAG721268:QAG721269 QKC721268:QKC721269 QTY721268:QTY721269 RDU721268:RDU721269 RNQ721268:RNQ721269 RXM721268:RXM721269 SHI721268:SHI721269 SRE721268:SRE721269 TBA721268:TBA721269 TKW721268:TKW721269 TUS721268:TUS721269 UEO721268:UEO721269 UOK721268:UOK721269 UYG721268:UYG721269 VIC721268:VIC721269 VRY721268:VRY721269 WBU721268:WBU721269 WLQ721268:WLQ721269 WVM721268:WVM721269 E786804:E786805 JA786804:JA786805 SW786804:SW786805 ACS786804:ACS786805 AMO786804:AMO786805 AWK786804:AWK786805 BGG786804:BGG786805 BQC786804:BQC786805 BZY786804:BZY786805 CJU786804:CJU786805 CTQ786804:CTQ786805 DDM786804:DDM786805 DNI786804:DNI786805 DXE786804:DXE786805 EHA786804:EHA786805 EQW786804:EQW786805 FAS786804:FAS786805 FKO786804:FKO786805 FUK786804:FUK786805 GEG786804:GEG786805 GOC786804:GOC786805 GXY786804:GXY786805 HHU786804:HHU786805 HRQ786804:HRQ786805 IBM786804:IBM786805 ILI786804:ILI786805 IVE786804:IVE786805 JFA786804:JFA786805 JOW786804:JOW786805 JYS786804:JYS786805 KIO786804:KIO786805 KSK786804:KSK786805 LCG786804:LCG786805 LMC786804:LMC786805 LVY786804:LVY786805 MFU786804:MFU786805 MPQ786804:MPQ786805 MZM786804:MZM786805 NJI786804:NJI786805 NTE786804:NTE786805 ODA786804:ODA786805 OMW786804:OMW786805 OWS786804:OWS786805 PGO786804:PGO786805 PQK786804:PQK786805 QAG786804:QAG786805 QKC786804:QKC786805 QTY786804:QTY786805 RDU786804:RDU786805 RNQ786804:RNQ786805 RXM786804:RXM786805 SHI786804:SHI786805 SRE786804:SRE786805 TBA786804:TBA786805 TKW786804:TKW786805 TUS786804:TUS786805 UEO786804:UEO786805 UOK786804:UOK786805 UYG786804:UYG786805 VIC786804:VIC786805 VRY786804:VRY786805 WBU786804:WBU786805 WLQ786804:WLQ786805 WVM786804:WVM786805 E852340:E852341 JA852340:JA852341 SW852340:SW852341 ACS852340:ACS852341 AMO852340:AMO852341 AWK852340:AWK852341 BGG852340:BGG852341 BQC852340:BQC852341 BZY852340:BZY852341 CJU852340:CJU852341 CTQ852340:CTQ852341 DDM852340:DDM852341 DNI852340:DNI852341 DXE852340:DXE852341 EHA852340:EHA852341 EQW852340:EQW852341 FAS852340:FAS852341 FKO852340:FKO852341 FUK852340:FUK852341 GEG852340:GEG852341 GOC852340:GOC852341 GXY852340:GXY852341 HHU852340:HHU852341 HRQ852340:HRQ852341 IBM852340:IBM852341 ILI852340:ILI852341 IVE852340:IVE852341 JFA852340:JFA852341 JOW852340:JOW852341 JYS852340:JYS852341 KIO852340:KIO852341 KSK852340:KSK852341 LCG852340:LCG852341 LMC852340:LMC852341 LVY852340:LVY852341 MFU852340:MFU852341 MPQ852340:MPQ852341 MZM852340:MZM852341 NJI852340:NJI852341 NTE852340:NTE852341 ODA852340:ODA852341 OMW852340:OMW852341 OWS852340:OWS852341 PGO852340:PGO852341 PQK852340:PQK852341 QAG852340:QAG852341 QKC852340:QKC852341 QTY852340:QTY852341 RDU852340:RDU852341 RNQ852340:RNQ852341 RXM852340:RXM852341 SHI852340:SHI852341 SRE852340:SRE852341 TBA852340:TBA852341 TKW852340:TKW852341 TUS852340:TUS852341 UEO852340:UEO852341 UOK852340:UOK852341 UYG852340:UYG852341 VIC852340:VIC852341 VRY852340:VRY852341 WBU852340:WBU852341 WLQ852340:WLQ852341 WVM852340:WVM852341 E917876:E917877 JA917876:JA917877 SW917876:SW917877 ACS917876:ACS917877 AMO917876:AMO917877 AWK917876:AWK917877 BGG917876:BGG917877 BQC917876:BQC917877 BZY917876:BZY917877 CJU917876:CJU917877 CTQ917876:CTQ917877 DDM917876:DDM917877 DNI917876:DNI917877 DXE917876:DXE917877 EHA917876:EHA917877 EQW917876:EQW917877 FAS917876:FAS917877 FKO917876:FKO917877 FUK917876:FUK917877 GEG917876:GEG917877 GOC917876:GOC917877 GXY917876:GXY917877 HHU917876:HHU917877 HRQ917876:HRQ917877 IBM917876:IBM917877 ILI917876:ILI917877 IVE917876:IVE917877 JFA917876:JFA917877 JOW917876:JOW917877 JYS917876:JYS917877 KIO917876:KIO917877 KSK917876:KSK917877 LCG917876:LCG917877 LMC917876:LMC917877 LVY917876:LVY917877 MFU917876:MFU917877 MPQ917876:MPQ917877 MZM917876:MZM917877 NJI917876:NJI917877 NTE917876:NTE917877 ODA917876:ODA917877 OMW917876:OMW917877 OWS917876:OWS917877 PGO917876:PGO917877 PQK917876:PQK917877 QAG917876:QAG917877 QKC917876:QKC917877 QTY917876:QTY917877 RDU917876:RDU917877 RNQ917876:RNQ917877 RXM917876:RXM917877 SHI917876:SHI917877 SRE917876:SRE917877 TBA917876:TBA917877 TKW917876:TKW917877 TUS917876:TUS917877 UEO917876:UEO917877 UOK917876:UOK917877 UYG917876:UYG917877 VIC917876:VIC917877 VRY917876:VRY917877 WBU917876:WBU917877 WLQ917876:WLQ917877 WVM917876:WVM917877 E983412:E983413 JA983412:JA983413 SW983412:SW983413 ACS983412:ACS983413 AMO983412:AMO983413 AWK983412:AWK983413 BGG983412:BGG983413 BQC983412:BQC983413 BZY983412:BZY983413 CJU983412:CJU983413 CTQ983412:CTQ983413 DDM983412:DDM983413 DNI983412:DNI983413 DXE983412:DXE983413 EHA983412:EHA983413 EQW983412:EQW983413 FAS983412:FAS983413 FKO983412:FKO983413 FUK983412:FUK983413 GEG983412:GEG983413 GOC983412:GOC983413 GXY983412:GXY983413 HHU983412:HHU983413 HRQ983412:HRQ983413 IBM983412:IBM983413 ILI983412:ILI983413 IVE983412:IVE983413 JFA983412:JFA983413 JOW983412:JOW983413 JYS983412:JYS983413 KIO983412:KIO983413 KSK983412:KSK983413 LCG983412:LCG983413 LMC983412:LMC983413 LVY983412:LVY983413 MFU983412:MFU983413 MPQ983412:MPQ983413 MZM983412:MZM983413 NJI983412:NJI983413 NTE983412:NTE983413 ODA983412:ODA983413 OMW983412:OMW983413 OWS983412:OWS983413 PGO983412:PGO983413 PQK983412:PQK983413 QAG983412:QAG983413 QKC983412:QKC983413 QTY983412:QTY983413 RDU983412:RDU983413 RNQ983412:RNQ983413 RXM983412:RXM983413 SHI983412:SHI983413 SRE983412:SRE983413 TBA983412:TBA983413 TKW983412:TKW983413 TUS983412:TUS983413 UEO983412:UEO983413 UOK983412:UOK983413 UYG983412:UYG983413 VIC983412:VIC983413 VRY983412:VRY983413 WBU983412:WBU983413 WLQ983412:WLQ983413 WVM983412:WVM983413 E375:E380 JA375:JA380 SW375:SW380 ACS375:ACS380 AMO375:AMO380 AWK375:AWK380 BGG375:BGG380 BQC375:BQC380 BZY375:BZY380 CJU375:CJU380 CTQ375:CTQ380 DDM375:DDM380 DNI375:DNI380 DXE375:DXE380 EHA375:EHA380 EQW375:EQW380 FAS375:FAS380 FKO375:FKO380 FUK375:FUK380 GEG375:GEG380 GOC375:GOC380 GXY375:GXY380 HHU375:HHU380 HRQ375:HRQ380 IBM375:IBM380 ILI375:ILI380 IVE375:IVE380 JFA375:JFA380 JOW375:JOW380 JYS375:JYS380 KIO375:KIO380 KSK375:KSK380 LCG375:LCG380 LMC375:LMC380 LVY375:LVY380 MFU375:MFU380 MPQ375:MPQ380 MZM375:MZM380 NJI375:NJI380 NTE375:NTE380 ODA375:ODA380 OMW375:OMW380 OWS375:OWS380 PGO375:PGO380 PQK375:PQK380 QAG375:QAG380 QKC375:QKC380 QTY375:QTY380 RDU375:RDU380 RNQ375:RNQ380 RXM375:RXM380 SHI375:SHI380 SRE375:SRE380 TBA375:TBA380 TKW375:TKW380 TUS375:TUS380 UEO375:UEO380 UOK375:UOK380 UYG375:UYG380 VIC375:VIC380 VRY375:VRY380 WBU375:WBU380 WLQ375:WLQ380 WVM375:WVM380 E65911:E65916 JA65911:JA65916 SW65911:SW65916 ACS65911:ACS65916 AMO65911:AMO65916 AWK65911:AWK65916 BGG65911:BGG65916 BQC65911:BQC65916 BZY65911:BZY65916 CJU65911:CJU65916 CTQ65911:CTQ65916 DDM65911:DDM65916 DNI65911:DNI65916 DXE65911:DXE65916 EHA65911:EHA65916 EQW65911:EQW65916 FAS65911:FAS65916 FKO65911:FKO65916 FUK65911:FUK65916 GEG65911:GEG65916 GOC65911:GOC65916 GXY65911:GXY65916 HHU65911:HHU65916 HRQ65911:HRQ65916 IBM65911:IBM65916 ILI65911:ILI65916 IVE65911:IVE65916 JFA65911:JFA65916 JOW65911:JOW65916 JYS65911:JYS65916 KIO65911:KIO65916 KSK65911:KSK65916 LCG65911:LCG65916 LMC65911:LMC65916 LVY65911:LVY65916 MFU65911:MFU65916 MPQ65911:MPQ65916 MZM65911:MZM65916 NJI65911:NJI65916 NTE65911:NTE65916 ODA65911:ODA65916 OMW65911:OMW65916 OWS65911:OWS65916 PGO65911:PGO65916 PQK65911:PQK65916 QAG65911:QAG65916 QKC65911:QKC65916 QTY65911:QTY65916 RDU65911:RDU65916 RNQ65911:RNQ65916 RXM65911:RXM65916 SHI65911:SHI65916 SRE65911:SRE65916 TBA65911:TBA65916 TKW65911:TKW65916 TUS65911:TUS65916 UEO65911:UEO65916 UOK65911:UOK65916 UYG65911:UYG65916 VIC65911:VIC65916 VRY65911:VRY65916 WBU65911:WBU65916 WLQ65911:WLQ65916 WVM65911:WVM65916 E131447:E131452 JA131447:JA131452 SW131447:SW131452 ACS131447:ACS131452 AMO131447:AMO131452 AWK131447:AWK131452 BGG131447:BGG131452 BQC131447:BQC131452 BZY131447:BZY131452 CJU131447:CJU131452 CTQ131447:CTQ131452 DDM131447:DDM131452 DNI131447:DNI131452 DXE131447:DXE131452 EHA131447:EHA131452 EQW131447:EQW131452 FAS131447:FAS131452 FKO131447:FKO131452 FUK131447:FUK131452 GEG131447:GEG131452 GOC131447:GOC131452 GXY131447:GXY131452 HHU131447:HHU131452 HRQ131447:HRQ131452 IBM131447:IBM131452 ILI131447:ILI131452 IVE131447:IVE131452 JFA131447:JFA131452 JOW131447:JOW131452 JYS131447:JYS131452 KIO131447:KIO131452 KSK131447:KSK131452 LCG131447:LCG131452 LMC131447:LMC131452 LVY131447:LVY131452 MFU131447:MFU131452 MPQ131447:MPQ131452 MZM131447:MZM131452 NJI131447:NJI131452 NTE131447:NTE131452 ODA131447:ODA131452 OMW131447:OMW131452 OWS131447:OWS131452 PGO131447:PGO131452 PQK131447:PQK131452 QAG131447:QAG131452 QKC131447:QKC131452 QTY131447:QTY131452 RDU131447:RDU131452 RNQ131447:RNQ131452 RXM131447:RXM131452 SHI131447:SHI131452 SRE131447:SRE131452 TBA131447:TBA131452 TKW131447:TKW131452 TUS131447:TUS131452 UEO131447:UEO131452 UOK131447:UOK131452 UYG131447:UYG131452 VIC131447:VIC131452 VRY131447:VRY131452 WBU131447:WBU131452 WLQ131447:WLQ131452 WVM131447:WVM131452 E196983:E196988 JA196983:JA196988 SW196983:SW196988 ACS196983:ACS196988 AMO196983:AMO196988 AWK196983:AWK196988 BGG196983:BGG196988 BQC196983:BQC196988 BZY196983:BZY196988 CJU196983:CJU196988 CTQ196983:CTQ196988 DDM196983:DDM196988 DNI196983:DNI196988 DXE196983:DXE196988 EHA196983:EHA196988 EQW196983:EQW196988 FAS196983:FAS196988 FKO196983:FKO196988 FUK196983:FUK196988 GEG196983:GEG196988 GOC196983:GOC196988 GXY196983:GXY196988 HHU196983:HHU196988 HRQ196983:HRQ196988 IBM196983:IBM196988 ILI196983:ILI196988 IVE196983:IVE196988 JFA196983:JFA196988 JOW196983:JOW196988 JYS196983:JYS196988 KIO196983:KIO196988 KSK196983:KSK196988 LCG196983:LCG196988 LMC196983:LMC196988 LVY196983:LVY196988 MFU196983:MFU196988 MPQ196983:MPQ196988 MZM196983:MZM196988 NJI196983:NJI196988 NTE196983:NTE196988 ODA196983:ODA196988 OMW196983:OMW196988 OWS196983:OWS196988 PGO196983:PGO196988 PQK196983:PQK196988 QAG196983:QAG196988 QKC196983:QKC196988 QTY196983:QTY196988 RDU196983:RDU196988 RNQ196983:RNQ196988 RXM196983:RXM196988 SHI196983:SHI196988 SRE196983:SRE196988 TBA196983:TBA196988 TKW196983:TKW196988 TUS196983:TUS196988 UEO196983:UEO196988 UOK196983:UOK196988 UYG196983:UYG196988 VIC196983:VIC196988 VRY196983:VRY196988 WBU196983:WBU196988 WLQ196983:WLQ196988 WVM196983:WVM196988 E262519:E262524 JA262519:JA262524 SW262519:SW262524 ACS262519:ACS262524 AMO262519:AMO262524 AWK262519:AWK262524 BGG262519:BGG262524 BQC262519:BQC262524 BZY262519:BZY262524 CJU262519:CJU262524 CTQ262519:CTQ262524 DDM262519:DDM262524 DNI262519:DNI262524 DXE262519:DXE262524 EHA262519:EHA262524 EQW262519:EQW262524 FAS262519:FAS262524 FKO262519:FKO262524 FUK262519:FUK262524 GEG262519:GEG262524 GOC262519:GOC262524 GXY262519:GXY262524 HHU262519:HHU262524 HRQ262519:HRQ262524 IBM262519:IBM262524 ILI262519:ILI262524 IVE262519:IVE262524 JFA262519:JFA262524 JOW262519:JOW262524 JYS262519:JYS262524 KIO262519:KIO262524 KSK262519:KSK262524 LCG262519:LCG262524 LMC262519:LMC262524 LVY262519:LVY262524 MFU262519:MFU262524 MPQ262519:MPQ262524 MZM262519:MZM262524 NJI262519:NJI262524 NTE262519:NTE262524 ODA262519:ODA262524 OMW262519:OMW262524 OWS262519:OWS262524 PGO262519:PGO262524 PQK262519:PQK262524 QAG262519:QAG262524 QKC262519:QKC262524 QTY262519:QTY262524 RDU262519:RDU262524 RNQ262519:RNQ262524 RXM262519:RXM262524 SHI262519:SHI262524 SRE262519:SRE262524 TBA262519:TBA262524 TKW262519:TKW262524 TUS262519:TUS262524 UEO262519:UEO262524 UOK262519:UOK262524 UYG262519:UYG262524 VIC262519:VIC262524 VRY262519:VRY262524 WBU262519:WBU262524 WLQ262519:WLQ262524 WVM262519:WVM262524 E328055:E328060 JA328055:JA328060 SW328055:SW328060 ACS328055:ACS328060 AMO328055:AMO328060 AWK328055:AWK328060 BGG328055:BGG328060 BQC328055:BQC328060 BZY328055:BZY328060 CJU328055:CJU328060 CTQ328055:CTQ328060 DDM328055:DDM328060 DNI328055:DNI328060 DXE328055:DXE328060 EHA328055:EHA328060 EQW328055:EQW328060 FAS328055:FAS328060 FKO328055:FKO328060 FUK328055:FUK328060 GEG328055:GEG328060 GOC328055:GOC328060 GXY328055:GXY328060 HHU328055:HHU328060 HRQ328055:HRQ328060 IBM328055:IBM328060 ILI328055:ILI328060 IVE328055:IVE328060 JFA328055:JFA328060 JOW328055:JOW328060 JYS328055:JYS328060 KIO328055:KIO328060 KSK328055:KSK328060 LCG328055:LCG328060 LMC328055:LMC328060 LVY328055:LVY328060 MFU328055:MFU328060 MPQ328055:MPQ328060 MZM328055:MZM328060 NJI328055:NJI328060 NTE328055:NTE328060 ODA328055:ODA328060 OMW328055:OMW328060 OWS328055:OWS328060 PGO328055:PGO328060 PQK328055:PQK328060 QAG328055:QAG328060 QKC328055:QKC328060 QTY328055:QTY328060 RDU328055:RDU328060 RNQ328055:RNQ328060 RXM328055:RXM328060 SHI328055:SHI328060 SRE328055:SRE328060 TBA328055:TBA328060 TKW328055:TKW328060 TUS328055:TUS328060 UEO328055:UEO328060 UOK328055:UOK328060 UYG328055:UYG328060 VIC328055:VIC328060 VRY328055:VRY328060 WBU328055:WBU328060 WLQ328055:WLQ328060 WVM328055:WVM328060 E393591:E393596 JA393591:JA393596 SW393591:SW393596 ACS393591:ACS393596 AMO393591:AMO393596 AWK393591:AWK393596 BGG393591:BGG393596 BQC393591:BQC393596 BZY393591:BZY393596 CJU393591:CJU393596 CTQ393591:CTQ393596 DDM393591:DDM393596 DNI393591:DNI393596 DXE393591:DXE393596 EHA393591:EHA393596 EQW393591:EQW393596 FAS393591:FAS393596 FKO393591:FKO393596 FUK393591:FUK393596 GEG393591:GEG393596 GOC393591:GOC393596 GXY393591:GXY393596 HHU393591:HHU393596 HRQ393591:HRQ393596 IBM393591:IBM393596 ILI393591:ILI393596 IVE393591:IVE393596 JFA393591:JFA393596 JOW393591:JOW393596 JYS393591:JYS393596 KIO393591:KIO393596 KSK393591:KSK393596 LCG393591:LCG393596 LMC393591:LMC393596 LVY393591:LVY393596 MFU393591:MFU393596 MPQ393591:MPQ393596 MZM393591:MZM393596 NJI393591:NJI393596 NTE393591:NTE393596 ODA393591:ODA393596 OMW393591:OMW393596 OWS393591:OWS393596 PGO393591:PGO393596 PQK393591:PQK393596 QAG393591:QAG393596 QKC393591:QKC393596 QTY393591:QTY393596 RDU393591:RDU393596 RNQ393591:RNQ393596 RXM393591:RXM393596 SHI393591:SHI393596 SRE393591:SRE393596 TBA393591:TBA393596 TKW393591:TKW393596 TUS393591:TUS393596 UEO393591:UEO393596 UOK393591:UOK393596 UYG393591:UYG393596 VIC393591:VIC393596 VRY393591:VRY393596 WBU393591:WBU393596 WLQ393591:WLQ393596 WVM393591:WVM393596 E459127:E459132 JA459127:JA459132 SW459127:SW459132 ACS459127:ACS459132 AMO459127:AMO459132 AWK459127:AWK459132 BGG459127:BGG459132 BQC459127:BQC459132 BZY459127:BZY459132 CJU459127:CJU459132 CTQ459127:CTQ459132 DDM459127:DDM459132 DNI459127:DNI459132 DXE459127:DXE459132 EHA459127:EHA459132 EQW459127:EQW459132 FAS459127:FAS459132 FKO459127:FKO459132 FUK459127:FUK459132 GEG459127:GEG459132 GOC459127:GOC459132 GXY459127:GXY459132 HHU459127:HHU459132 HRQ459127:HRQ459132 IBM459127:IBM459132 ILI459127:ILI459132 IVE459127:IVE459132 JFA459127:JFA459132 JOW459127:JOW459132 JYS459127:JYS459132 KIO459127:KIO459132 KSK459127:KSK459132 LCG459127:LCG459132 LMC459127:LMC459132 LVY459127:LVY459132 MFU459127:MFU459132 MPQ459127:MPQ459132 MZM459127:MZM459132 NJI459127:NJI459132 NTE459127:NTE459132 ODA459127:ODA459132 OMW459127:OMW459132 OWS459127:OWS459132 PGO459127:PGO459132 PQK459127:PQK459132 QAG459127:QAG459132 QKC459127:QKC459132 QTY459127:QTY459132 RDU459127:RDU459132 RNQ459127:RNQ459132 RXM459127:RXM459132 SHI459127:SHI459132 SRE459127:SRE459132 TBA459127:TBA459132 TKW459127:TKW459132 TUS459127:TUS459132 UEO459127:UEO459132 UOK459127:UOK459132 UYG459127:UYG459132 VIC459127:VIC459132 VRY459127:VRY459132 WBU459127:WBU459132 WLQ459127:WLQ459132 WVM459127:WVM459132 E524663:E524668 JA524663:JA524668 SW524663:SW524668 ACS524663:ACS524668 AMO524663:AMO524668 AWK524663:AWK524668 BGG524663:BGG524668 BQC524663:BQC524668 BZY524663:BZY524668 CJU524663:CJU524668 CTQ524663:CTQ524668 DDM524663:DDM524668 DNI524663:DNI524668 DXE524663:DXE524668 EHA524663:EHA524668 EQW524663:EQW524668 FAS524663:FAS524668 FKO524663:FKO524668 FUK524663:FUK524668 GEG524663:GEG524668 GOC524663:GOC524668 GXY524663:GXY524668 HHU524663:HHU524668 HRQ524663:HRQ524668 IBM524663:IBM524668 ILI524663:ILI524668 IVE524663:IVE524668 JFA524663:JFA524668 JOW524663:JOW524668 JYS524663:JYS524668 KIO524663:KIO524668 KSK524663:KSK524668 LCG524663:LCG524668 LMC524663:LMC524668 LVY524663:LVY524668 MFU524663:MFU524668 MPQ524663:MPQ524668 MZM524663:MZM524668 NJI524663:NJI524668 NTE524663:NTE524668 ODA524663:ODA524668 OMW524663:OMW524668 OWS524663:OWS524668 PGO524663:PGO524668 PQK524663:PQK524668 QAG524663:QAG524668 QKC524663:QKC524668 QTY524663:QTY524668 RDU524663:RDU524668 RNQ524663:RNQ524668 RXM524663:RXM524668 SHI524663:SHI524668 SRE524663:SRE524668 TBA524663:TBA524668 TKW524663:TKW524668 TUS524663:TUS524668 UEO524663:UEO524668 UOK524663:UOK524668 UYG524663:UYG524668 VIC524663:VIC524668 VRY524663:VRY524668 WBU524663:WBU524668 WLQ524663:WLQ524668 WVM524663:WVM524668 E590199:E590204 JA590199:JA590204 SW590199:SW590204 ACS590199:ACS590204 AMO590199:AMO590204 AWK590199:AWK590204 BGG590199:BGG590204 BQC590199:BQC590204 BZY590199:BZY590204 CJU590199:CJU590204 CTQ590199:CTQ590204 DDM590199:DDM590204 DNI590199:DNI590204 DXE590199:DXE590204 EHA590199:EHA590204 EQW590199:EQW590204 FAS590199:FAS590204 FKO590199:FKO590204 FUK590199:FUK590204 GEG590199:GEG590204 GOC590199:GOC590204 GXY590199:GXY590204 HHU590199:HHU590204 HRQ590199:HRQ590204 IBM590199:IBM590204 ILI590199:ILI590204 IVE590199:IVE590204 JFA590199:JFA590204 JOW590199:JOW590204 JYS590199:JYS590204 KIO590199:KIO590204 KSK590199:KSK590204 LCG590199:LCG590204 LMC590199:LMC590204 LVY590199:LVY590204 MFU590199:MFU590204 MPQ590199:MPQ590204 MZM590199:MZM590204 NJI590199:NJI590204 NTE590199:NTE590204 ODA590199:ODA590204 OMW590199:OMW590204 OWS590199:OWS590204 PGO590199:PGO590204 PQK590199:PQK590204 QAG590199:QAG590204 QKC590199:QKC590204 QTY590199:QTY590204 RDU590199:RDU590204 RNQ590199:RNQ590204 RXM590199:RXM590204 SHI590199:SHI590204 SRE590199:SRE590204 TBA590199:TBA590204 TKW590199:TKW590204 TUS590199:TUS590204 UEO590199:UEO590204 UOK590199:UOK590204 UYG590199:UYG590204 VIC590199:VIC590204 VRY590199:VRY590204 WBU590199:WBU590204 WLQ590199:WLQ590204 WVM590199:WVM590204 E655735:E655740 JA655735:JA655740 SW655735:SW655740 ACS655735:ACS655740 AMO655735:AMO655740 AWK655735:AWK655740 BGG655735:BGG655740 BQC655735:BQC655740 BZY655735:BZY655740 CJU655735:CJU655740 CTQ655735:CTQ655740 DDM655735:DDM655740 DNI655735:DNI655740 DXE655735:DXE655740 EHA655735:EHA655740 EQW655735:EQW655740 FAS655735:FAS655740 FKO655735:FKO655740 FUK655735:FUK655740 GEG655735:GEG655740 GOC655735:GOC655740 GXY655735:GXY655740 HHU655735:HHU655740 HRQ655735:HRQ655740 IBM655735:IBM655740 ILI655735:ILI655740 IVE655735:IVE655740 JFA655735:JFA655740 JOW655735:JOW655740 JYS655735:JYS655740 KIO655735:KIO655740 KSK655735:KSK655740 LCG655735:LCG655740 LMC655735:LMC655740 LVY655735:LVY655740 MFU655735:MFU655740 MPQ655735:MPQ655740 MZM655735:MZM655740 NJI655735:NJI655740 NTE655735:NTE655740 ODA655735:ODA655740 OMW655735:OMW655740 OWS655735:OWS655740 PGO655735:PGO655740 PQK655735:PQK655740 QAG655735:QAG655740 QKC655735:QKC655740 QTY655735:QTY655740 RDU655735:RDU655740 RNQ655735:RNQ655740 RXM655735:RXM655740 SHI655735:SHI655740 SRE655735:SRE655740 TBA655735:TBA655740 TKW655735:TKW655740 TUS655735:TUS655740 UEO655735:UEO655740 UOK655735:UOK655740 UYG655735:UYG655740 VIC655735:VIC655740 VRY655735:VRY655740 WBU655735:WBU655740 WLQ655735:WLQ655740 WVM655735:WVM655740 E721271:E721276 JA721271:JA721276 SW721271:SW721276 ACS721271:ACS721276 AMO721271:AMO721276 AWK721271:AWK721276 BGG721271:BGG721276 BQC721271:BQC721276 BZY721271:BZY721276 CJU721271:CJU721276 CTQ721271:CTQ721276 DDM721271:DDM721276 DNI721271:DNI721276 DXE721271:DXE721276 EHA721271:EHA721276 EQW721271:EQW721276 FAS721271:FAS721276 FKO721271:FKO721276 FUK721271:FUK721276 GEG721271:GEG721276 GOC721271:GOC721276 GXY721271:GXY721276 HHU721271:HHU721276 HRQ721271:HRQ721276 IBM721271:IBM721276 ILI721271:ILI721276 IVE721271:IVE721276 JFA721271:JFA721276 JOW721271:JOW721276 JYS721271:JYS721276 KIO721271:KIO721276 KSK721271:KSK721276 LCG721271:LCG721276 LMC721271:LMC721276 LVY721271:LVY721276 MFU721271:MFU721276 MPQ721271:MPQ721276 MZM721271:MZM721276 NJI721271:NJI721276 NTE721271:NTE721276 ODA721271:ODA721276 OMW721271:OMW721276 OWS721271:OWS721276 PGO721271:PGO721276 PQK721271:PQK721276 QAG721271:QAG721276 QKC721271:QKC721276 QTY721271:QTY721276 RDU721271:RDU721276 RNQ721271:RNQ721276 RXM721271:RXM721276 SHI721271:SHI721276 SRE721271:SRE721276 TBA721271:TBA721276 TKW721271:TKW721276 TUS721271:TUS721276 UEO721271:UEO721276 UOK721271:UOK721276 UYG721271:UYG721276 VIC721271:VIC721276 VRY721271:VRY721276 WBU721271:WBU721276 WLQ721271:WLQ721276 WVM721271:WVM721276 E786807:E786812 JA786807:JA786812 SW786807:SW786812 ACS786807:ACS786812 AMO786807:AMO786812 AWK786807:AWK786812 BGG786807:BGG786812 BQC786807:BQC786812 BZY786807:BZY786812 CJU786807:CJU786812 CTQ786807:CTQ786812 DDM786807:DDM786812 DNI786807:DNI786812 DXE786807:DXE786812 EHA786807:EHA786812 EQW786807:EQW786812 FAS786807:FAS786812 FKO786807:FKO786812 FUK786807:FUK786812 GEG786807:GEG786812 GOC786807:GOC786812 GXY786807:GXY786812 HHU786807:HHU786812 HRQ786807:HRQ786812 IBM786807:IBM786812 ILI786807:ILI786812 IVE786807:IVE786812 JFA786807:JFA786812 JOW786807:JOW786812 JYS786807:JYS786812 KIO786807:KIO786812 KSK786807:KSK786812 LCG786807:LCG786812 LMC786807:LMC786812 LVY786807:LVY786812 MFU786807:MFU786812 MPQ786807:MPQ786812 MZM786807:MZM786812 NJI786807:NJI786812 NTE786807:NTE786812 ODA786807:ODA786812 OMW786807:OMW786812 OWS786807:OWS786812 PGO786807:PGO786812 PQK786807:PQK786812 QAG786807:QAG786812 QKC786807:QKC786812 QTY786807:QTY786812 RDU786807:RDU786812 RNQ786807:RNQ786812 RXM786807:RXM786812 SHI786807:SHI786812 SRE786807:SRE786812 TBA786807:TBA786812 TKW786807:TKW786812 TUS786807:TUS786812 UEO786807:UEO786812 UOK786807:UOK786812 UYG786807:UYG786812 VIC786807:VIC786812 VRY786807:VRY786812 WBU786807:WBU786812 WLQ786807:WLQ786812 WVM786807:WVM786812 E852343:E852348 JA852343:JA852348 SW852343:SW852348 ACS852343:ACS852348 AMO852343:AMO852348 AWK852343:AWK852348 BGG852343:BGG852348 BQC852343:BQC852348 BZY852343:BZY852348 CJU852343:CJU852348 CTQ852343:CTQ852348 DDM852343:DDM852348 DNI852343:DNI852348 DXE852343:DXE852348 EHA852343:EHA852348 EQW852343:EQW852348 FAS852343:FAS852348 FKO852343:FKO852348 FUK852343:FUK852348 GEG852343:GEG852348 GOC852343:GOC852348 GXY852343:GXY852348 HHU852343:HHU852348 HRQ852343:HRQ852348 IBM852343:IBM852348 ILI852343:ILI852348 IVE852343:IVE852348 JFA852343:JFA852348 JOW852343:JOW852348 JYS852343:JYS852348 KIO852343:KIO852348 KSK852343:KSK852348 LCG852343:LCG852348 LMC852343:LMC852348 LVY852343:LVY852348 MFU852343:MFU852348 MPQ852343:MPQ852348 MZM852343:MZM852348 NJI852343:NJI852348 NTE852343:NTE852348 ODA852343:ODA852348 OMW852343:OMW852348 OWS852343:OWS852348 PGO852343:PGO852348 PQK852343:PQK852348 QAG852343:QAG852348 QKC852343:QKC852348 QTY852343:QTY852348 RDU852343:RDU852348 RNQ852343:RNQ852348 RXM852343:RXM852348 SHI852343:SHI852348 SRE852343:SRE852348 TBA852343:TBA852348 TKW852343:TKW852348 TUS852343:TUS852348 UEO852343:UEO852348 UOK852343:UOK852348 UYG852343:UYG852348 VIC852343:VIC852348 VRY852343:VRY852348 WBU852343:WBU852348 WLQ852343:WLQ852348 WVM852343:WVM852348 E917879:E917884 JA917879:JA917884 SW917879:SW917884 ACS917879:ACS917884 AMO917879:AMO917884 AWK917879:AWK917884 BGG917879:BGG917884 BQC917879:BQC917884 BZY917879:BZY917884 CJU917879:CJU917884 CTQ917879:CTQ917884 DDM917879:DDM917884 DNI917879:DNI917884 DXE917879:DXE917884 EHA917879:EHA917884 EQW917879:EQW917884 FAS917879:FAS917884 FKO917879:FKO917884 FUK917879:FUK917884 GEG917879:GEG917884 GOC917879:GOC917884 GXY917879:GXY917884 HHU917879:HHU917884 HRQ917879:HRQ917884 IBM917879:IBM917884 ILI917879:ILI917884 IVE917879:IVE917884 JFA917879:JFA917884 JOW917879:JOW917884 JYS917879:JYS917884 KIO917879:KIO917884 KSK917879:KSK917884 LCG917879:LCG917884 LMC917879:LMC917884 LVY917879:LVY917884 MFU917879:MFU917884 MPQ917879:MPQ917884 MZM917879:MZM917884 NJI917879:NJI917884 NTE917879:NTE917884 ODA917879:ODA917884 OMW917879:OMW917884 OWS917879:OWS917884 PGO917879:PGO917884 PQK917879:PQK917884 QAG917879:QAG917884 QKC917879:QKC917884 QTY917879:QTY917884 RDU917879:RDU917884 RNQ917879:RNQ917884 RXM917879:RXM917884 SHI917879:SHI917884 SRE917879:SRE917884 TBA917879:TBA917884 TKW917879:TKW917884 TUS917879:TUS917884 UEO917879:UEO917884 UOK917879:UOK917884 UYG917879:UYG917884 VIC917879:VIC917884 VRY917879:VRY917884 WBU917879:WBU917884 WLQ917879:WLQ917884 WVM917879:WVM917884 E983415:E983420 JA983415:JA983420 SW983415:SW983420 ACS983415:ACS983420 AMO983415:AMO983420 AWK983415:AWK983420 BGG983415:BGG983420 BQC983415:BQC983420 BZY983415:BZY983420 CJU983415:CJU983420 CTQ983415:CTQ983420 DDM983415:DDM983420 DNI983415:DNI983420 DXE983415:DXE983420 EHA983415:EHA983420 EQW983415:EQW983420 FAS983415:FAS983420 FKO983415:FKO983420 FUK983415:FUK983420 GEG983415:GEG983420 GOC983415:GOC983420 GXY983415:GXY983420 HHU983415:HHU983420 HRQ983415:HRQ983420 IBM983415:IBM983420 ILI983415:ILI983420 IVE983415:IVE983420 JFA983415:JFA983420 JOW983415:JOW983420 JYS983415:JYS983420 KIO983415:KIO983420 KSK983415:KSK983420 LCG983415:LCG983420 LMC983415:LMC983420 LVY983415:LVY983420 MFU983415:MFU983420 MPQ983415:MPQ983420 MZM983415:MZM983420 NJI983415:NJI983420 NTE983415:NTE983420 ODA983415:ODA983420 OMW983415:OMW983420 OWS983415:OWS983420 PGO983415:PGO983420 PQK983415:PQK983420 QAG983415:QAG983420 QKC983415:QKC983420 QTY983415:QTY983420 RDU983415:RDU983420 RNQ983415:RNQ983420 RXM983415:RXM983420 SHI983415:SHI983420 SRE983415:SRE983420 TBA983415:TBA983420 TKW983415:TKW983420 TUS983415:TUS983420 UEO983415:UEO983420 UOK983415:UOK983420 UYG983415:UYG983420 VIC983415:VIC983420 VRY983415:VRY983420 WBU983415:WBU983420 WLQ983415:WLQ983420 WVM983415:WVM983420" xr:uid="{00000000-0002-0000-0500-000000000000}">
      <formula1>"jr, ,"</formula1>
    </dataValidation>
    <dataValidation type="list" allowBlank="1" showInputMessage="1" showErrorMessage="1" sqref="I377 JE377 TA377 ACW377 AMS377 AWO377 BGK377 BQG377 CAC377 CJY377 CTU377 DDQ377 DNM377 DXI377 EHE377 ERA377 FAW377 FKS377 FUO377 GEK377 GOG377 GYC377 HHY377 HRU377 IBQ377 ILM377 IVI377 JFE377 JPA377 JYW377 KIS377 KSO377 LCK377 LMG377 LWC377 MFY377 MPU377 MZQ377 NJM377 NTI377 ODE377 ONA377 OWW377 PGS377 PQO377 QAK377 QKG377 QUC377 RDY377 RNU377 RXQ377 SHM377 SRI377 TBE377 TLA377 TUW377 UES377 UOO377 UYK377 VIG377 VSC377 WBY377 WLU377 WVQ377 I65913 JE65913 TA65913 ACW65913 AMS65913 AWO65913 BGK65913 BQG65913 CAC65913 CJY65913 CTU65913 DDQ65913 DNM65913 DXI65913 EHE65913 ERA65913 FAW65913 FKS65913 FUO65913 GEK65913 GOG65913 GYC65913 HHY65913 HRU65913 IBQ65913 ILM65913 IVI65913 JFE65913 JPA65913 JYW65913 KIS65913 KSO65913 LCK65913 LMG65913 LWC65913 MFY65913 MPU65913 MZQ65913 NJM65913 NTI65913 ODE65913 ONA65913 OWW65913 PGS65913 PQO65913 QAK65913 QKG65913 QUC65913 RDY65913 RNU65913 RXQ65913 SHM65913 SRI65913 TBE65913 TLA65913 TUW65913 UES65913 UOO65913 UYK65913 VIG65913 VSC65913 WBY65913 WLU65913 WVQ65913 I131449 JE131449 TA131449 ACW131449 AMS131449 AWO131449 BGK131449 BQG131449 CAC131449 CJY131449 CTU131449 DDQ131449 DNM131449 DXI131449 EHE131449 ERA131449 FAW131449 FKS131449 FUO131449 GEK131449 GOG131449 GYC131449 HHY131449 HRU131449 IBQ131449 ILM131449 IVI131449 JFE131449 JPA131449 JYW131449 KIS131449 KSO131449 LCK131449 LMG131449 LWC131449 MFY131449 MPU131449 MZQ131449 NJM131449 NTI131449 ODE131449 ONA131449 OWW131449 PGS131449 PQO131449 QAK131449 QKG131449 QUC131449 RDY131449 RNU131449 RXQ131449 SHM131449 SRI131449 TBE131449 TLA131449 TUW131449 UES131449 UOO131449 UYK131449 VIG131449 VSC131449 WBY131449 WLU131449 WVQ131449 I196985 JE196985 TA196985 ACW196985 AMS196985 AWO196985 BGK196985 BQG196985 CAC196985 CJY196985 CTU196985 DDQ196985 DNM196985 DXI196985 EHE196985 ERA196985 FAW196985 FKS196985 FUO196985 GEK196985 GOG196985 GYC196985 HHY196985 HRU196985 IBQ196985 ILM196985 IVI196985 JFE196985 JPA196985 JYW196985 KIS196985 KSO196985 LCK196985 LMG196985 LWC196985 MFY196985 MPU196985 MZQ196985 NJM196985 NTI196985 ODE196985 ONA196985 OWW196985 PGS196985 PQO196985 QAK196985 QKG196985 QUC196985 RDY196985 RNU196985 RXQ196985 SHM196985 SRI196985 TBE196985 TLA196985 TUW196985 UES196985 UOO196985 UYK196985 VIG196985 VSC196985 WBY196985 WLU196985 WVQ196985 I262521 JE262521 TA262521 ACW262521 AMS262521 AWO262521 BGK262521 BQG262521 CAC262521 CJY262521 CTU262521 DDQ262521 DNM262521 DXI262521 EHE262521 ERA262521 FAW262521 FKS262521 FUO262521 GEK262521 GOG262521 GYC262521 HHY262521 HRU262521 IBQ262521 ILM262521 IVI262521 JFE262521 JPA262521 JYW262521 KIS262521 KSO262521 LCK262521 LMG262521 LWC262521 MFY262521 MPU262521 MZQ262521 NJM262521 NTI262521 ODE262521 ONA262521 OWW262521 PGS262521 PQO262521 QAK262521 QKG262521 QUC262521 RDY262521 RNU262521 RXQ262521 SHM262521 SRI262521 TBE262521 TLA262521 TUW262521 UES262521 UOO262521 UYK262521 VIG262521 VSC262521 WBY262521 WLU262521 WVQ262521 I328057 JE328057 TA328057 ACW328057 AMS328057 AWO328057 BGK328057 BQG328057 CAC328057 CJY328057 CTU328057 DDQ328057 DNM328057 DXI328057 EHE328057 ERA328057 FAW328057 FKS328057 FUO328057 GEK328057 GOG328057 GYC328057 HHY328057 HRU328057 IBQ328057 ILM328057 IVI328057 JFE328057 JPA328057 JYW328057 KIS328057 KSO328057 LCK328057 LMG328057 LWC328057 MFY328057 MPU328057 MZQ328057 NJM328057 NTI328057 ODE328057 ONA328057 OWW328057 PGS328057 PQO328057 QAK328057 QKG328057 QUC328057 RDY328057 RNU328057 RXQ328057 SHM328057 SRI328057 TBE328057 TLA328057 TUW328057 UES328057 UOO328057 UYK328057 VIG328057 VSC328057 WBY328057 WLU328057 WVQ328057 I393593 JE393593 TA393593 ACW393593 AMS393593 AWO393593 BGK393593 BQG393593 CAC393593 CJY393593 CTU393593 DDQ393593 DNM393593 DXI393593 EHE393593 ERA393593 FAW393593 FKS393593 FUO393593 GEK393593 GOG393593 GYC393593 HHY393593 HRU393593 IBQ393593 ILM393593 IVI393593 JFE393593 JPA393593 JYW393593 KIS393593 KSO393593 LCK393593 LMG393593 LWC393593 MFY393593 MPU393593 MZQ393593 NJM393593 NTI393593 ODE393593 ONA393593 OWW393593 PGS393593 PQO393593 QAK393593 QKG393593 QUC393593 RDY393593 RNU393593 RXQ393593 SHM393593 SRI393593 TBE393593 TLA393593 TUW393593 UES393593 UOO393593 UYK393593 VIG393593 VSC393593 WBY393593 WLU393593 WVQ393593 I459129 JE459129 TA459129 ACW459129 AMS459129 AWO459129 BGK459129 BQG459129 CAC459129 CJY459129 CTU459129 DDQ459129 DNM459129 DXI459129 EHE459129 ERA459129 FAW459129 FKS459129 FUO459129 GEK459129 GOG459129 GYC459129 HHY459129 HRU459129 IBQ459129 ILM459129 IVI459129 JFE459129 JPA459129 JYW459129 KIS459129 KSO459129 LCK459129 LMG459129 LWC459129 MFY459129 MPU459129 MZQ459129 NJM459129 NTI459129 ODE459129 ONA459129 OWW459129 PGS459129 PQO459129 QAK459129 QKG459129 QUC459129 RDY459129 RNU459129 RXQ459129 SHM459129 SRI459129 TBE459129 TLA459129 TUW459129 UES459129 UOO459129 UYK459129 VIG459129 VSC459129 WBY459129 WLU459129 WVQ459129 I524665 JE524665 TA524665 ACW524665 AMS524665 AWO524665 BGK524665 BQG524665 CAC524665 CJY524665 CTU524665 DDQ524665 DNM524665 DXI524665 EHE524665 ERA524665 FAW524665 FKS524665 FUO524665 GEK524665 GOG524665 GYC524665 HHY524665 HRU524665 IBQ524665 ILM524665 IVI524665 JFE524665 JPA524665 JYW524665 KIS524665 KSO524665 LCK524665 LMG524665 LWC524665 MFY524665 MPU524665 MZQ524665 NJM524665 NTI524665 ODE524665 ONA524665 OWW524665 PGS524665 PQO524665 QAK524665 QKG524665 QUC524665 RDY524665 RNU524665 RXQ524665 SHM524665 SRI524665 TBE524665 TLA524665 TUW524665 UES524665 UOO524665 UYK524665 VIG524665 VSC524665 WBY524665 WLU524665 WVQ524665 I590201 JE590201 TA590201 ACW590201 AMS590201 AWO590201 BGK590201 BQG590201 CAC590201 CJY590201 CTU590201 DDQ590201 DNM590201 DXI590201 EHE590201 ERA590201 FAW590201 FKS590201 FUO590201 GEK590201 GOG590201 GYC590201 HHY590201 HRU590201 IBQ590201 ILM590201 IVI590201 JFE590201 JPA590201 JYW590201 KIS590201 KSO590201 LCK590201 LMG590201 LWC590201 MFY590201 MPU590201 MZQ590201 NJM590201 NTI590201 ODE590201 ONA590201 OWW590201 PGS590201 PQO590201 QAK590201 QKG590201 QUC590201 RDY590201 RNU590201 RXQ590201 SHM590201 SRI590201 TBE590201 TLA590201 TUW590201 UES590201 UOO590201 UYK590201 VIG590201 VSC590201 WBY590201 WLU590201 WVQ590201 I655737 JE655737 TA655737 ACW655737 AMS655737 AWO655737 BGK655737 BQG655737 CAC655737 CJY655737 CTU655737 DDQ655737 DNM655737 DXI655737 EHE655737 ERA655737 FAW655737 FKS655737 FUO655737 GEK655737 GOG655737 GYC655737 HHY655737 HRU655737 IBQ655737 ILM655737 IVI655737 JFE655737 JPA655737 JYW655737 KIS655737 KSO655737 LCK655737 LMG655737 LWC655737 MFY655737 MPU655737 MZQ655737 NJM655737 NTI655737 ODE655737 ONA655737 OWW655737 PGS655737 PQO655737 QAK655737 QKG655737 QUC655737 RDY655737 RNU655737 RXQ655737 SHM655737 SRI655737 TBE655737 TLA655737 TUW655737 UES655737 UOO655737 UYK655737 VIG655737 VSC655737 WBY655737 WLU655737 WVQ655737 I721273 JE721273 TA721273 ACW721273 AMS721273 AWO721273 BGK721273 BQG721273 CAC721273 CJY721273 CTU721273 DDQ721273 DNM721273 DXI721273 EHE721273 ERA721273 FAW721273 FKS721273 FUO721273 GEK721273 GOG721273 GYC721273 HHY721273 HRU721273 IBQ721273 ILM721273 IVI721273 JFE721273 JPA721273 JYW721273 KIS721273 KSO721273 LCK721273 LMG721273 LWC721273 MFY721273 MPU721273 MZQ721273 NJM721273 NTI721273 ODE721273 ONA721273 OWW721273 PGS721273 PQO721273 QAK721273 QKG721273 QUC721273 RDY721273 RNU721273 RXQ721273 SHM721273 SRI721273 TBE721273 TLA721273 TUW721273 UES721273 UOO721273 UYK721273 VIG721273 VSC721273 WBY721273 WLU721273 WVQ721273 I786809 JE786809 TA786809 ACW786809 AMS786809 AWO786809 BGK786809 BQG786809 CAC786809 CJY786809 CTU786809 DDQ786809 DNM786809 DXI786809 EHE786809 ERA786809 FAW786809 FKS786809 FUO786809 GEK786809 GOG786809 GYC786809 HHY786809 HRU786809 IBQ786809 ILM786809 IVI786809 JFE786809 JPA786809 JYW786809 KIS786809 KSO786809 LCK786809 LMG786809 LWC786809 MFY786809 MPU786809 MZQ786809 NJM786809 NTI786809 ODE786809 ONA786809 OWW786809 PGS786809 PQO786809 QAK786809 QKG786809 QUC786809 RDY786809 RNU786809 RXQ786809 SHM786809 SRI786809 TBE786809 TLA786809 TUW786809 UES786809 UOO786809 UYK786809 VIG786809 VSC786809 WBY786809 WLU786809 WVQ786809 I852345 JE852345 TA852345 ACW852345 AMS852345 AWO852345 BGK852345 BQG852345 CAC852345 CJY852345 CTU852345 DDQ852345 DNM852345 DXI852345 EHE852345 ERA852345 FAW852345 FKS852345 FUO852345 GEK852345 GOG852345 GYC852345 HHY852345 HRU852345 IBQ852345 ILM852345 IVI852345 JFE852345 JPA852345 JYW852345 KIS852345 KSO852345 LCK852345 LMG852345 LWC852345 MFY852345 MPU852345 MZQ852345 NJM852345 NTI852345 ODE852345 ONA852345 OWW852345 PGS852345 PQO852345 QAK852345 QKG852345 QUC852345 RDY852345 RNU852345 RXQ852345 SHM852345 SRI852345 TBE852345 TLA852345 TUW852345 UES852345 UOO852345 UYK852345 VIG852345 VSC852345 WBY852345 WLU852345 WVQ852345 I917881 JE917881 TA917881 ACW917881 AMS917881 AWO917881 BGK917881 BQG917881 CAC917881 CJY917881 CTU917881 DDQ917881 DNM917881 DXI917881 EHE917881 ERA917881 FAW917881 FKS917881 FUO917881 GEK917881 GOG917881 GYC917881 HHY917881 HRU917881 IBQ917881 ILM917881 IVI917881 JFE917881 JPA917881 JYW917881 KIS917881 KSO917881 LCK917881 LMG917881 LWC917881 MFY917881 MPU917881 MZQ917881 NJM917881 NTI917881 ODE917881 ONA917881 OWW917881 PGS917881 PQO917881 QAK917881 QKG917881 QUC917881 RDY917881 RNU917881 RXQ917881 SHM917881 SRI917881 TBE917881 TLA917881 TUW917881 UES917881 UOO917881 UYK917881 VIG917881 VSC917881 WBY917881 WLU917881 WVQ917881 I983417 JE983417 TA983417 ACW983417 AMS983417 AWO983417 BGK983417 BQG983417 CAC983417 CJY983417 CTU983417 DDQ983417 DNM983417 DXI983417 EHE983417 ERA983417 FAW983417 FKS983417 FUO983417 GEK983417 GOG983417 GYC983417 HHY983417 HRU983417 IBQ983417 ILM983417 IVI983417 JFE983417 JPA983417 JYW983417 KIS983417 KSO983417 LCK983417 LMG983417 LWC983417 MFY983417 MPU983417 MZQ983417 NJM983417 NTI983417 ODE983417 ONA983417 OWW983417 PGS983417 PQO983417 QAK983417 QKG983417 QUC983417 RDY983417 RNU983417 RXQ983417 SHM983417 SRI983417 TBE983417 TLA983417 TUW983417 UES983417 UOO983417 UYK983417 VIG983417 VSC983417 WBY983417 WLU983417 WVQ983417" xr:uid="{00000000-0002-0000-0500-000001000000}">
      <formula1>"男,女,"</formula1>
    </dataValidation>
    <dataValidation type="list" allowBlank="1" showInputMessage="1" showErrorMessage="1" sqref="M377 JI377 TE377 ADA377 AMW377 AWS377 BGO377 BQK377 CAG377 CKC377 CTY377 DDU377 DNQ377 DXM377 EHI377 ERE377 FBA377 FKW377 FUS377 GEO377 GOK377 GYG377 HIC377 HRY377 IBU377 ILQ377 IVM377 JFI377 JPE377 JZA377 KIW377 KSS377 LCO377 LMK377 LWG377 MGC377 MPY377 MZU377 NJQ377 NTM377 ODI377 ONE377 OXA377 PGW377 PQS377 QAO377 QKK377 QUG377 REC377 RNY377 RXU377 SHQ377 SRM377 TBI377 TLE377 TVA377 UEW377 UOS377 UYO377 VIK377 VSG377 WCC377 WLY377 WVU377 M65913 JI65913 TE65913 ADA65913 AMW65913 AWS65913 BGO65913 BQK65913 CAG65913 CKC65913 CTY65913 DDU65913 DNQ65913 DXM65913 EHI65913 ERE65913 FBA65913 FKW65913 FUS65913 GEO65913 GOK65913 GYG65913 HIC65913 HRY65913 IBU65913 ILQ65913 IVM65913 JFI65913 JPE65913 JZA65913 KIW65913 KSS65913 LCO65913 LMK65913 LWG65913 MGC65913 MPY65913 MZU65913 NJQ65913 NTM65913 ODI65913 ONE65913 OXA65913 PGW65913 PQS65913 QAO65913 QKK65913 QUG65913 REC65913 RNY65913 RXU65913 SHQ65913 SRM65913 TBI65913 TLE65913 TVA65913 UEW65913 UOS65913 UYO65913 VIK65913 VSG65913 WCC65913 WLY65913 WVU65913 M131449 JI131449 TE131449 ADA131449 AMW131449 AWS131449 BGO131449 BQK131449 CAG131449 CKC131449 CTY131449 DDU131449 DNQ131449 DXM131449 EHI131449 ERE131449 FBA131449 FKW131449 FUS131449 GEO131449 GOK131449 GYG131449 HIC131449 HRY131449 IBU131449 ILQ131449 IVM131449 JFI131449 JPE131449 JZA131449 KIW131449 KSS131449 LCO131449 LMK131449 LWG131449 MGC131449 MPY131449 MZU131449 NJQ131449 NTM131449 ODI131449 ONE131449 OXA131449 PGW131449 PQS131449 QAO131449 QKK131449 QUG131449 REC131449 RNY131449 RXU131449 SHQ131449 SRM131449 TBI131449 TLE131449 TVA131449 UEW131449 UOS131449 UYO131449 VIK131449 VSG131449 WCC131449 WLY131449 WVU131449 M196985 JI196985 TE196985 ADA196985 AMW196985 AWS196985 BGO196985 BQK196985 CAG196985 CKC196985 CTY196985 DDU196985 DNQ196985 DXM196985 EHI196985 ERE196985 FBA196985 FKW196985 FUS196985 GEO196985 GOK196985 GYG196985 HIC196985 HRY196985 IBU196985 ILQ196985 IVM196985 JFI196985 JPE196985 JZA196985 KIW196985 KSS196985 LCO196985 LMK196985 LWG196985 MGC196985 MPY196985 MZU196985 NJQ196985 NTM196985 ODI196985 ONE196985 OXA196985 PGW196985 PQS196985 QAO196985 QKK196985 QUG196985 REC196985 RNY196985 RXU196985 SHQ196985 SRM196985 TBI196985 TLE196985 TVA196985 UEW196985 UOS196985 UYO196985 VIK196985 VSG196985 WCC196985 WLY196985 WVU196985 M262521 JI262521 TE262521 ADA262521 AMW262521 AWS262521 BGO262521 BQK262521 CAG262521 CKC262521 CTY262521 DDU262521 DNQ262521 DXM262521 EHI262521 ERE262521 FBA262521 FKW262521 FUS262521 GEO262521 GOK262521 GYG262521 HIC262521 HRY262521 IBU262521 ILQ262521 IVM262521 JFI262521 JPE262521 JZA262521 KIW262521 KSS262521 LCO262521 LMK262521 LWG262521 MGC262521 MPY262521 MZU262521 NJQ262521 NTM262521 ODI262521 ONE262521 OXA262521 PGW262521 PQS262521 QAO262521 QKK262521 QUG262521 REC262521 RNY262521 RXU262521 SHQ262521 SRM262521 TBI262521 TLE262521 TVA262521 UEW262521 UOS262521 UYO262521 VIK262521 VSG262521 WCC262521 WLY262521 WVU262521 M328057 JI328057 TE328057 ADA328057 AMW328057 AWS328057 BGO328057 BQK328057 CAG328057 CKC328057 CTY328057 DDU328057 DNQ328057 DXM328057 EHI328057 ERE328057 FBA328057 FKW328057 FUS328057 GEO328057 GOK328057 GYG328057 HIC328057 HRY328057 IBU328057 ILQ328057 IVM328057 JFI328057 JPE328057 JZA328057 KIW328057 KSS328057 LCO328057 LMK328057 LWG328057 MGC328057 MPY328057 MZU328057 NJQ328057 NTM328057 ODI328057 ONE328057 OXA328057 PGW328057 PQS328057 QAO328057 QKK328057 QUG328057 REC328057 RNY328057 RXU328057 SHQ328057 SRM328057 TBI328057 TLE328057 TVA328057 UEW328057 UOS328057 UYO328057 VIK328057 VSG328057 WCC328057 WLY328057 WVU328057 M393593 JI393593 TE393593 ADA393593 AMW393593 AWS393593 BGO393593 BQK393593 CAG393593 CKC393593 CTY393593 DDU393593 DNQ393593 DXM393593 EHI393593 ERE393593 FBA393593 FKW393593 FUS393593 GEO393593 GOK393593 GYG393593 HIC393593 HRY393593 IBU393593 ILQ393593 IVM393593 JFI393593 JPE393593 JZA393593 KIW393593 KSS393593 LCO393593 LMK393593 LWG393593 MGC393593 MPY393593 MZU393593 NJQ393593 NTM393593 ODI393593 ONE393593 OXA393593 PGW393593 PQS393593 QAO393593 QKK393593 QUG393593 REC393593 RNY393593 RXU393593 SHQ393593 SRM393593 TBI393593 TLE393593 TVA393593 UEW393593 UOS393593 UYO393593 VIK393593 VSG393593 WCC393593 WLY393593 WVU393593 M459129 JI459129 TE459129 ADA459129 AMW459129 AWS459129 BGO459129 BQK459129 CAG459129 CKC459129 CTY459129 DDU459129 DNQ459129 DXM459129 EHI459129 ERE459129 FBA459129 FKW459129 FUS459129 GEO459129 GOK459129 GYG459129 HIC459129 HRY459129 IBU459129 ILQ459129 IVM459129 JFI459129 JPE459129 JZA459129 KIW459129 KSS459129 LCO459129 LMK459129 LWG459129 MGC459129 MPY459129 MZU459129 NJQ459129 NTM459129 ODI459129 ONE459129 OXA459129 PGW459129 PQS459129 QAO459129 QKK459129 QUG459129 REC459129 RNY459129 RXU459129 SHQ459129 SRM459129 TBI459129 TLE459129 TVA459129 UEW459129 UOS459129 UYO459129 VIK459129 VSG459129 WCC459129 WLY459129 WVU459129 M524665 JI524665 TE524665 ADA524665 AMW524665 AWS524665 BGO524665 BQK524665 CAG524665 CKC524665 CTY524665 DDU524665 DNQ524665 DXM524665 EHI524665 ERE524665 FBA524665 FKW524665 FUS524665 GEO524665 GOK524665 GYG524665 HIC524665 HRY524665 IBU524665 ILQ524665 IVM524665 JFI524665 JPE524665 JZA524665 KIW524665 KSS524665 LCO524665 LMK524665 LWG524665 MGC524665 MPY524665 MZU524665 NJQ524665 NTM524665 ODI524665 ONE524665 OXA524665 PGW524665 PQS524665 QAO524665 QKK524665 QUG524665 REC524665 RNY524665 RXU524665 SHQ524665 SRM524665 TBI524665 TLE524665 TVA524665 UEW524665 UOS524665 UYO524665 VIK524665 VSG524665 WCC524665 WLY524665 WVU524665 M590201 JI590201 TE590201 ADA590201 AMW590201 AWS590201 BGO590201 BQK590201 CAG590201 CKC590201 CTY590201 DDU590201 DNQ590201 DXM590201 EHI590201 ERE590201 FBA590201 FKW590201 FUS590201 GEO590201 GOK590201 GYG590201 HIC590201 HRY590201 IBU590201 ILQ590201 IVM590201 JFI590201 JPE590201 JZA590201 KIW590201 KSS590201 LCO590201 LMK590201 LWG590201 MGC590201 MPY590201 MZU590201 NJQ590201 NTM590201 ODI590201 ONE590201 OXA590201 PGW590201 PQS590201 QAO590201 QKK590201 QUG590201 REC590201 RNY590201 RXU590201 SHQ590201 SRM590201 TBI590201 TLE590201 TVA590201 UEW590201 UOS590201 UYO590201 VIK590201 VSG590201 WCC590201 WLY590201 WVU590201 M655737 JI655737 TE655737 ADA655737 AMW655737 AWS655737 BGO655737 BQK655737 CAG655737 CKC655737 CTY655737 DDU655737 DNQ655737 DXM655737 EHI655737 ERE655737 FBA655737 FKW655737 FUS655737 GEO655737 GOK655737 GYG655737 HIC655737 HRY655737 IBU655737 ILQ655737 IVM655737 JFI655737 JPE655737 JZA655737 KIW655737 KSS655737 LCO655737 LMK655737 LWG655737 MGC655737 MPY655737 MZU655737 NJQ655737 NTM655737 ODI655737 ONE655737 OXA655737 PGW655737 PQS655737 QAO655737 QKK655737 QUG655737 REC655737 RNY655737 RXU655737 SHQ655737 SRM655737 TBI655737 TLE655737 TVA655737 UEW655737 UOS655737 UYO655737 VIK655737 VSG655737 WCC655737 WLY655737 WVU655737 M721273 JI721273 TE721273 ADA721273 AMW721273 AWS721273 BGO721273 BQK721273 CAG721273 CKC721273 CTY721273 DDU721273 DNQ721273 DXM721273 EHI721273 ERE721273 FBA721273 FKW721273 FUS721273 GEO721273 GOK721273 GYG721273 HIC721273 HRY721273 IBU721273 ILQ721273 IVM721273 JFI721273 JPE721273 JZA721273 KIW721273 KSS721273 LCO721273 LMK721273 LWG721273 MGC721273 MPY721273 MZU721273 NJQ721273 NTM721273 ODI721273 ONE721273 OXA721273 PGW721273 PQS721273 QAO721273 QKK721273 QUG721273 REC721273 RNY721273 RXU721273 SHQ721273 SRM721273 TBI721273 TLE721273 TVA721273 UEW721273 UOS721273 UYO721273 VIK721273 VSG721273 WCC721273 WLY721273 WVU721273 M786809 JI786809 TE786809 ADA786809 AMW786809 AWS786809 BGO786809 BQK786809 CAG786809 CKC786809 CTY786809 DDU786809 DNQ786809 DXM786809 EHI786809 ERE786809 FBA786809 FKW786809 FUS786809 GEO786809 GOK786809 GYG786809 HIC786809 HRY786809 IBU786809 ILQ786809 IVM786809 JFI786809 JPE786809 JZA786809 KIW786809 KSS786809 LCO786809 LMK786809 LWG786809 MGC786809 MPY786809 MZU786809 NJQ786809 NTM786809 ODI786809 ONE786809 OXA786809 PGW786809 PQS786809 QAO786809 QKK786809 QUG786809 REC786809 RNY786809 RXU786809 SHQ786809 SRM786809 TBI786809 TLE786809 TVA786809 UEW786809 UOS786809 UYO786809 VIK786809 VSG786809 WCC786809 WLY786809 WVU786809 M852345 JI852345 TE852345 ADA852345 AMW852345 AWS852345 BGO852345 BQK852345 CAG852345 CKC852345 CTY852345 DDU852345 DNQ852345 DXM852345 EHI852345 ERE852345 FBA852345 FKW852345 FUS852345 GEO852345 GOK852345 GYG852345 HIC852345 HRY852345 IBU852345 ILQ852345 IVM852345 JFI852345 JPE852345 JZA852345 KIW852345 KSS852345 LCO852345 LMK852345 LWG852345 MGC852345 MPY852345 MZU852345 NJQ852345 NTM852345 ODI852345 ONE852345 OXA852345 PGW852345 PQS852345 QAO852345 QKK852345 QUG852345 REC852345 RNY852345 RXU852345 SHQ852345 SRM852345 TBI852345 TLE852345 TVA852345 UEW852345 UOS852345 UYO852345 VIK852345 VSG852345 WCC852345 WLY852345 WVU852345 M917881 JI917881 TE917881 ADA917881 AMW917881 AWS917881 BGO917881 BQK917881 CAG917881 CKC917881 CTY917881 DDU917881 DNQ917881 DXM917881 EHI917881 ERE917881 FBA917881 FKW917881 FUS917881 GEO917881 GOK917881 GYG917881 HIC917881 HRY917881 IBU917881 ILQ917881 IVM917881 JFI917881 JPE917881 JZA917881 KIW917881 KSS917881 LCO917881 LMK917881 LWG917881 MGC917881 MPY917881 MZU917881 NJQ917881 NTM917881 ODI917881 ONE917881 OXA917881 PGW917881 PQS917881 QAO917881 QKK917881 QUG917881 REC917881 RNY917881 RXU917881 SHQ917881 SRM917881 TBI917881 TLE917881 TVA917881 UEW917881 UOS917881 UYO917881 VIK917881 VSG917881 WCC917881 WLY917881 WVU917881 M983417 JI983417 TE983417 ADA983417 AMW983417 AWS983417 BGO983417 BQK983417 CAG983417 CKC983417 CTY983417 DDU983417 DNQ983417 DXM983417 EHI983417 ERE983417 FBA983417 FKW983417 FUS983417 GEO983417 GOK983417 GYG983417 HIC983417 HRY983417 IBU983417 ILQ983417 IVM983417 JFI983417 JPE983417 JZA983417 KIW983417 KSS983417 LCO983417 LMK983417 LWG983417 MGC983417 MPY983417 MZU983417 NJQ983417 NTM983417 ODI983417 ONE983417 OXA983417 PGW983417 PQS983417 QAO983417 QKK983417 QUG983417 REC983417 RNY983417 RXU983417 SHQ983417 SRM983417 TBI983417 TLE983417 TVA983417 UEW983417 UOS983417 UYO983417 VIK983417 VSG983417 WCC983417 WLY983417 WVU983417" xr:uid="{00000000-0002-0000-0500-000002000000}">
      <formula1>"東近江市,彦根市,愛荘町,長浜市,多賀町,"</formula1>
    </dataValidation>
    <dataValidation type="list" allowBlank="1" showInputMessage="1" showErrorMessage="1" sqref="P65779:P65805 JL65779:JL65805 TH65779:TH65805 ADD65779:ADD65805 AMZ65779:AMZ65805 AWV65779:AWV65805 BGR65779:BGR65805 BQN65779:BQN65805 CAJ65779:CAJ65805 CKF65779:CKF65805 CUB65779:CUB65805 DDX65779:DDX65805 DNT65779:DNT65805 DXP65779:DXP65805 EHL65779:EHL65805 ERH65779:ERH65805 FBD65779:FBD65805 FKZ65779:FKZ65805 FUV65779:FUV65805 GER65779:GER65805 GON65779:GON65805 GYJ65779:GYJ65805 HIF65779:HIF65805 HSB65779:HSB65805 IBX65779:IBX65805 ILT65779:ILT65805 IVP65779:IVP65805 JFL65779:JFL65805 JPH65779:JPH65805 JZD65779:JZD65805 KIZ65779:KIZ65805 KSV65779:KSV65805 LCR65779:LCR65805 LMN65779:LMN65805 LWJ65779:LWJ65805 MGF65779:MGF65805 MQB65779:MQB65805 MZX65779:MZX65805 NJT65779:NJT65805 NTP65779:NTP65805 ODL65779:ODL65805 ONH65779:ONH65805 OXD65779:OXD65805 PGZ65779:PGZ65805 PQV65779:PQV65805 QAR65779:QAR65805 QKN65779:QKN65805 QUJ65779:QUJ65805 REF65779:REF65805 ROB65779:ROB65805 RXX65779:RXX65805 SHT65779:SHT65805 SRP65779:SRP65805 TBL65779:TBL65805 TLH65779:TLH65805 TVD65779:TVD65805 UEZ65779:UEZ65805 UOV65779:UOV65805 UYR65779:UYR65805 VIN65779:VIN65805 VSJ65779:VSJ65805 WCF65779:WCF65805 WMB65779:WMB65805 WVX65779:WVX65805 P131315:P131341 JL131315:JL131341 TH131315:TH131341 ADD131315:ADD131341 AMZ131315:AMZ131341 AWV131315:AWV131341 BGR131315:BGR131341 BQN131315:BQN131341 CAJ131315:CAJ131341 CKF131315:CKF131341 CUB131315:CUB131341 DDX131315:DDX131341 DNT131315:DNT131341 DXP131315:DXP131341 EHL131315:EHL131341 ERH131315:ERH131341 FBD131315:FBD131341 FKZ131315:FKZ131341 FUV131315:FUV131341 GER131315:GER131341 GON131315:GON131341 GYJ131315:GYJ131341 HIF131315:HIF131341 HSB131315:HSB131341 IBX131315:IBX131341 ILT131315:ILT131341 IVP131315:IVP131341 JFL131315:JFL131341 JPH131315:JPH131341 JZD131315:JZD131341 KIZ131315:KIZ131341 KSV131315:KSV131341 LCR131315:LCR131341 LMN131315:LMN131341 LWJ131315:LWJ131341 MGF131315:MGF131341 MQB131315:MQB131341 MZX131315:MZX131341 NJT131315:NJT131341 NTP131315:NTP131341 ODL131315:ODL131341 ONH131315:ONH131341 OXD131315:OXD131341 PGZ131315:PGZ131341 PQV131315:PQV131341 QAR131315:QAR131341 QKN131315:QKN131341 QUJ131315:QUJ131341 REF131315:REF131341 ROB131315:ROB131341 RXX131315:RXX131341 SHT131315:SHT131341 SRP131315:SRP131341 TBL131315:TBL131341 TLH131315:TLH131341 TVD131315:TVD131341 UEZ131315:UEZ131341 UOV131315:UOV131341 UYR131315:UYR131341 VIN131315:VIN131341 VSJ131315:VSJ131341 WCF131315:WCF131341 WMB131315:WMB131341 WVX131315:WVX131341 P196851:P196877 JL196851:JL196877 TH196851:TH196877 ADD196851:ADD196877 AMZ196851:AMZ196877 AWV196851:AWV196877 BGR196851:BGR196877 BQN196851:BQN196877 CAJ196851:CAJ196877 CKF196851:CKF196877 CUB196851:CUB196877 DDX196851:DDX196877 DNT196851:DNT196877 DXP196851:DXP196877 EHL196851:EHL196877 ERH196851:ERH196877 FBD196851:FBD196877 FKZ196851:FKZ196877 FUV196851:FUV196877 GER196851:GER196877 GON196851:GON196877 GYJ196851:GYJ196877 HIF196851:HIF196877 HSB196851:HSB196877 IBX196851:IBX196877 ILT196851:ILT196877 IVP196851:IVP196877 JFL196851:JFL196877 JPH196851:JPH196877 JZD196851:JZD196877 KIZ196851:KIZ196877 KSV196851:KSV196877 LCR196851:LCR196877 LMN196851:LMN196877 LWJ196851:LWJ196877 MGF196851:MGF196877 MQB196851:MQB196877 MZX196851:MZX196877 NJT196851:NJT196877 NTP196851:NTP196877 ODL196851:ODL196877 ONH196851:ONH196877 OXD196851:OXD196877 PGZ196851:PGZ196877 PQV196851:PQV196877 QAR196851:QAR196877 QKN196851:QKN196877 QUJ196851:QUJ196877 REF196851:REF196877 ROB196851:ROB196877 RXX196851:RXX196877 SHT196851:SHT196877 SRP196851:SRP196877 TBL196851:TBL196877 TLH196851:TLH196877 TVD196851:TVD196877 UEZ196851:UEZ196877 UOV196851:UOV196877 UYR196851:UYR196877 VIN196851:VIN196877 VSJ196851:VSJ196877 WCF196851:WCF196877 WMB196851:WMB196877 WVX196851:WVX196877 P262387:P262413 JL262387:JL262413 TH262387:TH262413 ADD262387:ADD262413 AMZ262387:AMZ262413 AWV262387:AWV262413 BGR262387:BGR262413 BQN262387:BQN262413 CAJ262387:CAJ262413 CKF262387:CKF262413 CUB262387:CUB262413 DDX262387:DDX262413 DNT262387:DNT262413 DXP262387:DXP262413 EHL262387:EHL262413 ERH262387:ERH262413 FBD262387:FBD262413 FKZ262387:FKZ262413 FUV262387:FUV262413 GER262387:GER262413 GON262387:GON262413 GYJ262387:GYJ262413 HIF262387:HIF262413 HSB262387:HSB262413 IBX262387:IBX262413 ILT262387:ILT262413 IVP262387:IVP262413 JFL262387:JFL262413 JPH262387:JPH262413 JZD262387:JZD262413 KIZ262387:KIZ262413 KSV262387:KSV262413 LCR262387:LCR262413 LMN262387:LMN262413 LWJ262387:LWJ262413 MGF262387:MGF262413 MQB262387:MQB262413 MZX262387:MZX262413 NJT262387:NJT262413 NTP262387:NTP262413 ODL262387:ODL262413 ONH262387:ONH262413 OXD262387:OXD262413 PGZ262387:PGZ262413 PQV262387:PQV262413 QAR262387:QAR262413 QKN262387:QKN262413 QUJ262387:QUJ262413 REF262387:REF262413 ROB262387:ROB262413 RXX262387:RXX262413 SHT262387:SHT262413 SRP262387:SRP262413 TBL262387:TBL262413 TLH262387:TLH262413 TVD262387:TVD262413 UEZ262387:UEZ262413 UOV262387:UOV262413 UYR262387:UYR262413 VIN262387:VIN262413 VSJ262387:VSJ262413 WCF262387:WCF262413 WMB262387:WMB262413 WVX262387:WVX262413 P327923:P327949 JL327923:JL327949 TH327923:TH327949 ADD327923:ADD327949 AMZ327923:AMZ327949 AWV327923:AWV327949 BGR327923:BGR327949 BQN327923:BQN327949 CAJ327923:CAJ327949 CKF327923:CKF327949 CUB327923:CUB327949 DDX327923:DDX327949 DNT327923:DNT327949 DXP327923:DXP327949 EHL327923:EHL327949 ERH327923:ERH327949 FBD327923:FBD327949 FKZ327923:FKZ327949 FUV327923:FUV327949 GER327923:GER327949 GON327923:GON327949 GYJ327923:GYJ327949 HIF327923:HIF327949 HSB327923:HSB327949 IBX327923:IBX327949 ILT327923:ILT327949 IVP327923:IVP327949 JFL327923:JFL327949 JPH327923:JPH327949 JZD327923:JZD327949 KIZ327923:KIZ327949 KSV327923:KSV327949 LCR327923:LCR327949 LMN327923:LMN327949 LWJ327923:LWJ327949 MGF327923:MGF327949 MQB327923:MQB327949 MZX327923:MZX327949 NJT327923:NJT327949 NTP327923:NTP327949 ODL327923:ODL327949 ONH327923:ONH327949 OXD327923:OXD327949 PGZ327923:PGZ327949 PQV327923:PQV327949 QAR327923:QAR327949 QKN327923:QKN327949 QUJ327923:QUJ327949 REF327923:REF327949 ROB327923:ROB327949 RXX327923:RXX327949 SHT327923:SHT327949 SRP327923:SRP327949 TBL327923:TBL327949 TLH327923:TLH327949 TVD327923:TVD327949 UEZ327923:UEZ327949 UOV327923:UOV327949 UYR327923:UYR327949 VIN327923:VIN327949 VSJ327923:VSJ327949 WCF327923:WCF327949 WMB327923:WMB327949 WVX327923:WVX327949 P393459:P393485 JL393459:JL393485 TH393459:TH393485 ADD393459:ADD393485 AMZ393459:AMZ393485 AWV393459:AWV393485 BGR393459:BGR393485 BQN393459:BQN393485 CAJ393459:CAJ393485 CKF393459:CKF393485 CUB393459:CUB393485 DDX393459:DDX393485 DNT393459:DNT393485 DXP393459:DXP393485 EHL393459:EHL393485 ERH393459:ERH393485 FBD393459:FBD393485 FKZ393459:FKZ393485 FUV393459:FUV393485 GER393459:GER393485 GON393459:GON393485 GYJ393459:GYJ393485 HIF393459:HIF393485 HSB393459:HSB393485 IBX393459:IBX393485 ILT393459:ILT393485 IVP393459:IVP393485 JFL393459:JFL393485 JPH393459:JPH393485 JZD393459:JZD393485 KIZ393459:KIZ393485 KSV393459:KSV393485 LCR393459:LCR393485 LMN393459:LMN393485 LWJ393459:LWJ393485 MGF393459:MGF393485 MQB393459:MQB393485 MZX393459:MZX393485 NJT393459:NJT393485 NTP393459:NTP393485 ODL393459:ODL393485 ONH393459:ONH393485 OXD393459:OXD393485 PGZ393459:PGZ393485 PQV393459:PQV393485 QAR393459:QAR393485 QKN393459:QKN393485 QUJ393459:QUJ393485 REF393459:REF393485 ROB393459:ROB393485 RXX393459:RXX393485 SHT393459:SHT393485 SRP393459:SRP393485 TBL393459:TBL393485 TLH393459:TLH393485 TVD393459:TVD393485 UEZ393459:UEZ393485 UOV393459:UOV393485 UYR393459:UYR393485 VIN393459:VIN393485 VSJ393459:VSJ393485 WCF393459:WCF393485 WMB393459:WMB393485 WVX393459:WVX393485 P458995:P459021 JL458995:JL459021 TH458995:TH459021 ADD458995:ADD459021 AMZ458995:AMZ459021 AWV458995:AWV459021 BGR458995:BGR459021 BQN458995:BQN459021 CAJ458995:CAJ459021 CKF458995:CKF459021 CUB458995:CUB459021 DDX458995:DDX459021 DNT458995:DNT459021 DXP458995:DXP459021 EHL458995:EHL459021 ERH458995:ERH459021 FBD458995:FBD459021 FKZ458995:FKZ459021 FUV458995:FUV459021 GER458995:GER459021 GON458995:GON459021 GYJ458995:GYJ459021 HIF458995:HIF459021 HSB458995:HSB459021 IBX458995:IBX459021 ILT458995:ILT459021 IVP458995:IVP459021 JFL458995:JFL459021 JPH458995:JPH459021 JZD458995:JZD459021 KIZ458995:KIZ459021 KSV458995:KSV459021 LCR458995:LCR459021 LMN458995:LMN459021 LWJ458995:LWJ459021 MGF458995:MGF459021 MQB458995:MQB459021 MZX458995:MZX459021 NJT458995:NJT459021 NTP458995:NTP459021 ODL458995:ODL459021 ONH458995:ONH459021 OXD458995:OXD459021 PGZ458995:PGZ459021 PQV458995:PQV459021 QAR458995:QAR459021 QKN458995:QKN459021 QUJ458995:QUJ459021 REF458995:REF459021 ROB458995:ROB459021 RXX458995:RXX459021 SHT458995:SHT459021 SRP458995:SRP459021 TBL458995:TBL459021 TLH458995:TLH459021 TVD458995:TVD459021 UEZ458995:UEZ459021 UOV458995:UOV459021 UYR458995:UYR459021 VIN458995:VIN459021 VSJ458995:VSJ459021 WCF458995:WCF459021 WMB458995:WMB459021 WVX458995:WVX459021 P524531:P524557 JL524531:JL524557 TH524531:TH524557 ADD524531:ADD524557 AMZ524531:AMZ524557 AWV524531:AWV524557 BGR524531:BGR524557 BQN524531:BQN524557 CAJ524531:CAJ524557 CKF524531:CKF524557 CUB524531:CUB524557 DDX524531:DDX524557 DNT524531:DNT524557 DXP524531:DXP524557 EHL524531:EHL524557 ERH524531:ERH524557 FBD524531:FBD524557 FKZ524531:FKZ524557 FUV524531:FUV524557 GER524531:GER524557 GON524531:GON524557 GYJ524531:GYJ524557 HIF524531:HIF524557 HSB524531:HSB524557 IBX524531:IBX524557 ILT524531:ILT524557 IVP524531:IVP524557 JFL524531:JFL524557 JPH524531:JPH524557 JZD524531:JZD524557 KIZ524531:KIZ524557 KSV524531:KSV524557 LCR524531:LCR524557 LMN524531:LMN524557 LWJ524531:LWJ524557 MGF524531:MGF524557 MQB524531:MQB524557 MZX524531:MZX524557 NJT524531:NJT524557 NTP524531:NTP524557 ODL524531:ODL524557 ONH524531:ONH524557 OXD524531:OXD524557 PGZ524531:PGZ524557 PQV524531:PQV524557 QAR524531:QAR524557 QKN524531:QKN524557 QUJ524531:QUJ524557 REF524531:REF524557 ROB524531:ROB524557 RXX524531:RXX524557 SHT524531:SHT524557 SRP524531:SRP524557 TBL524531:TBL524557 TLH524531:TLH524557 TVD524531:TVD524557 UEZ524531:UEZ524557 UOV524531:UOV524557 UYR524531:UYR524557 VIN524531:VIN524557 VSJ524531:VSJ524557 WCF524531:WCF524557 WMB524531:WMB524557 WVX524531:WVX524557 P590067:P590093 JL590067:JL590093 TH590067:TH590093 ADD590067:ADD590093 AMZ590067:AMZ590093 AWV590067:AWV590093 BGR590067:BGR590093 BQN590067:BQN590093 CAJ590067:CAJ590093 CKF590067:CKF590093 CUB590067:CUB590093 DDX590067:DDX590093 DNT590067:DNT590093 DXP590067:DXP590093 EHL590067:EHL590093 ERH590067:ERH590093 FBD590067:FBD590093 FKZ590067:FKZ590093 FUV590067:FUV590093 GER590067:GER590093 GON590067:GON590093 GYJ590067:GYJ590093 HIF590067:HIF590093 HSB590067:HSB590093 IBX590067:IBX590093 ILT590067:ILT590093 IVP590067:IVP590093 JFL590067:JFL590093 JPH590067:JPH590093 JZD590067:JZD590093 KIZ590067:KIZ590093 KSV590067:KSV590093 LCR590067:LCR590093 LMN590067:LMN590093 LWJ590067:LWJ590093 MGF590067:MGF590093 MQB590067:MQB590093 MZX590067:MZX590093 NJT590067:NJT590093 NTP590067:NTP590093 ODL590067:ODL590093 ONH590067:ONH590093 OXD590067:OXD590093 PGZ590067:PGZ590093 PQV590067:PQV590093 QAR590067:QAR590093 QKN590067:QKN590093 QUJ590067:QUJ590093 REF590067:REF590093 ROB590067:ROB590093 RXX590067:RXX590093 SHT590067:SHT590093 SRP590067:SRP590093 TBL590067:TBL590093 TLH590067:TLH590093 TVD590067:TVD590093 UEZ590067:UEZ590093 UOV590067:UOV590093 UYR590067:UYR590093 VIN590067:VIN590093 VSJ590067:VSJ590093 WCF590067:WCF590093 WMB590067:WMB590093 WVX590067:WVX590093 P655603:P655629 JL655603:JL655629 TH655603:TH655629 ADD655603:ADD655629 AMZ655603:AMZ655629 AWV655603:AWV655629 BGR655603:BGR655629 BQN655603:BQN655629 CAJ655603:CAJ655629 CKF655603:CKF655629 CUB655603:CUB655629 DDX655603:DDX655629 DNT655603:DNT655629 DXP655603:DXP655629 EHL655603:EHL655629 ERH655603:ERH655629 FBD655603:FBD655629 FKZ655603:FKZ655629 FUV655603:FUV655629 GER655603:GER655629 GON655603:GON655629 GYJ655603:GYJ655629 HIF655603:HIF655629 HSB655603:HSB655629 IBX655603:IBX655629 ILT655603:ILT655629 IVP655603:IVP655629 JFL655603:JFL655629 JPH655603:JPH655629 JZD655603:JZD655629 KIZ655603:KIZ655629 KSV655603:KSV655629 LCR655603:LCR655629 LMN655603:LMN655629 LWJ655603:LWJ655629 MGF655603:MGF655629 MQB655603:MQB655629 MZX655603:MZX655629 NJT655603:NJT655629 NTP655603:NTP655629 ODL655603:ODL655629 ONH655603:ONH655629 OXD655603:OXD655629 PGZ655603:PGZ655629 PQV655603:PQV655629 QAR655603:QAR655629 QKN655603:QKN655629 QUJ655603:QUJ655629 REF655603:REF655629 ROB655603:ROB655629 RXX655603:RXX655629 SHT655603:SHT655629 SRP655603:SRP655629 TBL655603:TBL655629 TLH655603:TLH655629 TVD655603:TVD655629 UEZ655603:UEZ655629 UOV655603:UOV655629 UYR655603:UYR655629 VIN655603:VIN655629 VSJ655603:VSJ655629 WCF655603:WCF655629 WMB655603:WMB655629 WVX655603:WVX655629 P721139:P721165 JL721139:JL721165 TH721139:TH721165 ADD721139:ADD721165 AMZ721139:AMZ721165 AWV721139:AWV721165 BGR721139:BGR721165 BQN721139:BQN721165 CAJ721139:CAJ721165 CKF721139:CKF721165 CUB721139:CUB721165 DDX721139:DDX721165 DNT721139:DNT721165 DXP721139:DXP721165 EHL721139:EHL721165 ERH721139:ERH721165 FBD721139:FBD721165 FKZ721139:FKZ721165 FUV721139:FUV721165 GER721139:GER721165 GON721139:GON721165 GYJ721139:GYJ721165 HIF721139:HIF721165 HSB721139:HSB721165 IBX721139:IBX721165 ILT721139:ILT721165 IVP721139:IVP721165 JFL721139:JFL721165 JPH721139:JPH721165 JZD721139:JZD721165 KIZ721139:KIZ721165 KSV721139:KSV721165 LCR721139:LCR721165 LMN721139:LMN721165 LWJ721139:LWJ721165 MGF721139:MGF721165 MQB721139:MQB721165 MZX721139:MZX721165 NJT721139:NJT721165 NTP721139:NTP721165 ODL721139:ODL721165 ONH721139:ONH721165 OXD721139:OXD721165 PGZ721139:PGZ721165 PQV721139:PQV721165 QAR721139:QAR721165 QKN721139:QKN721165 QUJ721139:QUJ721165 REF721139:REF721165 ROB721139:ROB721165 RXX721139:RXX721165 SHT721139:SHT721165 SRP721139:SRP721165 TBL721139:TBL721165 TLH721139:TLH721165 TVD721139:TVD721165 UEZ721139:UEZ721165 UOV721139:UOV721165 UYR721139:UYR721165 VIN721139:VIN721165 VSJ721139:VSJ721165 WCF721139:WCF721165 WMB721139:WMB721165 WVX721139:WVX721165 P786675:P786701 JL786675:JL786701 TH786675:TH786701 ADD786675:ADD786701 AMZ786675:AMZ786701 AWV786675:AWV786701 BGR786675:BGR786701 BQN786675:BQN786701 CAJ786675:CAJ786701 CKF786675:CKF786701 CUB786675:CUB786701 DDX786675:DDX786701 DNT786675:DNT786701 DXP786675:DXP786701 EHL786675:EHL786701 ERH786675:ERH786701 FBD786675:FBD786701 FKZ786675:FKZ786701 FUV786675:FUV786701 GER786675:GER786701 GON786675:GON786701 GYJ786675:GYJ786701 HIF786675:HIF786701 HSB786675:HSB786701 IBX786675:IBX786701 ILT786675:ILT786701 IVP786675:IVP786701 JFL786675:JFL786701 JPH786675:JPH786701 JZD786675:JZD786701 KIZ786675:KIZ786701 KSV786675:KSV786701 LCR786675:LCR786701 LMN786675:LMN786701 LWJ786675:LWJ786701 MGF786675:MGF786701 MQB786675:MQB786701 MZX786675:MZX786701 NJT786675:NJT786701 NTP786675:NTP786701 ODL786675:ODL786701 ONH786675:ONH786701 OXD786675:OXD786701 PGZ786675:PGZ786701 PQV786675:PQV786701 QAR786675:QAR786701 QKN786675:QKN786701 QUJ786675:QUJ786701 REF786675:REF786701 ROB786675:ROB786701 RXX786675:RXX786701 SHT786675:SHT786701 SRP786675:SRP786701 TBL786675:TBL786701 TLH786675:TLH786701 TVD786675:TVD786701 UEZ786675:UEZ786701 UOV786675:UOV786701 UYR786675:UYR786701 VIN786675:VIN786701 VSJ786675:VSJ786701 WCF786675:WCF786701 WMB786675:WMB786701 WVX786675:WVX786701 P852211:P852237 JL852211:JL852237 TH852211:TH852237 ADD852211:ADD852237 AMZ852211:AMZ852237 AWV852211:AWV852237 BGR852211:BGR852237 BQN852211:BQN852237 CAJ852211:CAJ852237 CKF852211:CKF852237 CUB852211:CUB852237 DDX852211:DDX852237 DNT852211:DNT852237 DXP852211:DXP852237 EHL852211:EHL852237 ERH852211:ERH852237 FBD852211:FBD852237 FKZ852211:FKZ852237 FUV852211:FUV852237 GER852211:GER852237 GON852211:GON852237 GYJ852211:GYJ852237 HIF852211:HIF852237 HSB852211:HSB852237 IBX852211:IBX852237 ILT852211:ILT852237 IVP852211:IVP852237 JFL852211:JFL852237 JPH852211:JPH852237 JZD852211:JZD852237 KIZ852211:KIZ852237 KSV852211:KSV852237 LCR852211:LCR852237 LMN852211:LMN852237 LWJ852211:LWJ852237 MGF852211:MGF852237 MQB852211:MQB852237 MZX852211:MZX852237 NJT852211:NJT852237 NTP852211:NTP852237 ODL852211:ODL852237 ONH852211:ONH852237 OXD852211:OXD852237 PGZ852211:PGZ852237 PQV852211:PQV852237 QAR852211:QAR852237 QKN852211:QKN852237 QUJ852211:QUJ852237 REF852211:REF852237 ROB852211:ROB852237 RXX852211:RXX852237 SHT852211:SHT852237 SRP852211:SRP852237 TBL852211:TBL852237 TLH852211:TLH852237 TVD852211:TVD852237 UEZ852211:UEZ852237 UOV852211:UOV852237 UYR852211:UYR852237 VIN852211:VIN852237 VSJ852211:VSJ852237 WCF852211:WCF852237 WMB852211:WMB852237 WVX852211:WVX852237 P917747:P917773 JL917747:JL917773 TH917747:TH917773 ADD917747:ADD917773 AMZ917747:AMZ917773 AWV917747:AWV917773 BGR917747:BGR917773 BQN917747:BQN917773 CAJ917747:CAJ917773 CKF917747:CKF917773 CUB917747:CUB917773 DDX917747:DDX917773 DNT917747:DNT917773 DXP917747:DXP917773 EHL917747:EHL917773 ERH917747:ERH917773 FBD917747:FBD917773 FKZ917747:FKZ917773 FUV917747:FUV917773 GER917747:GER917773 GON917747:GON917773 GYJ917747:GYJ917773 HIF917747:HIF917773 HSB917747:HSB917773 IBX917747:IBX917773 ILT917747:ILT917773 IVP917747:IVP917773 JFL917747:JFL917773 JPH917747:JPH917773 JZD917747:JZD917773 KIZ917747:KIZ917773 KSV917747:KSV917773 LCR917747:LCR917773 LMN917747:LMN917773 LWJ917747:LWJ917773 MGF917747:MGF917773 MQB917747:MQB917773 MZX917747:MZX917773 NJT917747:NJT917773 NTP917747:NTP917773 ODL917747:ODL917773 ONH917747:ONH917773 OXD917747:OXD917773 PGZ917747:PGZ917773 PQV917747:PQV917773 QAR917747:QAR917773 QKN917747:QKN917773 QUJ917747:QUJ917773 REF917747:REF917773 ROB917747:ROB917773 RXX917747:RXX917773 SHT917747:SHT917773 SRP917747:SRP917773 TBL917747:TBL917773 TLH917747:TLH917773 TVD917747:TVD917773 UEZ917747:UEZ917773 UOV917747:UOV917773 UYR917747:UYR917773 VIN917747:VIN917773 VSJ917747:VSJ917773 WCF917747:WCF917773 WMB917747:WMB917773 WVX917747:WVX917773 P983283:P983309 JL983283:JL983309 TH983283:TH983309 ADD983283:ADD983309 AMZ983283:AMZ983309 AWV983283:AWV983309 BGR983283:BGR983309 BQN983283:BQN983309 CAJ983283:CAJ983309 CKF983283:CKF983309 CUB983283:CUB983309 DDX983283:DDX983309 DNT983283:DNT983309 DXP983283:DXP983309 EHL983283:EHL983309 ERH983283:ERH983309 FBD983283:FBD983309 FKZ983283:FKZ983309 FUV983283:FUV983309 GER983283:GER983309 GON983283:GON983309 GYJ983283:GYJ983309 HIF983283:HIF983309 HSB983283:HSB983309 IBX983283:IBX983309 ILT983283:ILT983309 IVP983283:IVP983309 JFL983283:JFL983309 JPH983283:JPH983309 JZD983283:JZD983309 KIZ983283:KIZ983309 KSV983283:KSV983309 LCR983283:LCR983309 LMN983283:LMN983309 LWJ983283:LWJ983309 MGF983283:MGF983309 MQB983283:MQB983309 MZX983283:MZX983309 NJT983283:NJT983309 NTP983283:NTP983309 ODL983283:ODL983309 ONH983283:ONH983309 OXD983283:OXD983309 PGZ983283:PGZ983309 PQV983283:PQV983309 QAR983283:QAR983309 QKN983283:QKN983309 QUJ983283:QUJ983309 REF983283:REF983309 ROB983283:ROB983309 RXX983283:RXX983309 SHT983283:SHT983309 SRP983283:SRP983309 TBL983283:TBL983309 TLH983283:TLH983309 TVD983283:TVD983309 UEZ983283:UEZ983309 UOV983283:UOV983309 UYR983283:UYR983309 VIN983283:VIN983309 VSJ983283:VSJ983309 WCF983283:WCF983309 WMB983283:WMB983309 WVX983283:WVX983309 WVX244:WVX270 WMB244:WMB270 WCF244:WCF270 VSJ244:VSJ270 VIN244:VIN270 UYR244:UYR270 UOV244:UOV270 UEZ244:UEZ270 TVD244:TVD270 TLH244:TLH270 TBL244:TBL270 SRP244:SRP270 SHT244:SHT270 RXX244:RXX270 ROB244:ROB270 REF244:REF270 QUJ244:QUJ270 QKN244:QKN270 QAR244:QAR270 PQV244:PQV270 PGZ244:PGZ270 OXD244:OXD270 ONH244:ONH270 ODL244:ODL270 NTP244:NTP270 NJT244:NJT270 MZX244:MZX270 MQB244:MQB270 MGF244:MGF270 LWJ244:LWJ270 LMN244:LMN270 LCR244:LCR270 KSV244:KSV270 KIZ244:KIZ270 JZD244:JZD270 JPH244:JPH270 JFL244:JFL270 IVP244:IVP270 ILT244:ILT270 IBX244:IBX270 HSB244:HSB270 HIF244:HIF270 GYJ244:GYJ270 GON244:GON270 GER244:GER270 FUV244:FUV270 FKZ244:FKZ270 FBD244:FBD270 ERH244:ERH270 EHL244:EHL270 DXP244:DXP270 DNT244:DNT270 DDX244:DDX270 CUB244:CUB270 CKF244:CKF270 CAJ244:CAJ270 BQN244:BQN270 BGR244:BGR270 AWV244:AWV270 AMZ244:AMZ270 ADD244:ADD270 TH244:TH270 JL244:JL270 P244:P270" xr:uid="{00000000-0002-0000-0500-000003000000}">
      <formula1>$P$3:$P$5</formula1>
    </dataValidation>
    <dataValidation type="list" allowBlank="1" showInputMessage="1" showErrorMessage="1" sqref="O65779:O65805 JK65779:JK65805 TG65779:TG65805 ADC65779:ADC65805 AMY65779:AMY65805 AWU65779:AWU65805 BGQ65779:BGQ65805 BQM65779:BQM65805 CAI65779:CAI65805 CKE65779:CKE65805 CUA65779:CUA65805 DDW65779:DDW65805 DNS65779:DNS65805 DXO65779:DXO65805 EHK65779:EHK65805 ERG65779:ERG65805 FBC65779:FBC65805 FKY65779:FKY65805 FUU65779:FUU65805 GEQ65779:GEQ65805 GOM65779:GOM65805 GYI65779:GYI65805 HIE65779:HIE65805 HSA65779:HSA65805 IBW65779:IBW65805 ILS65779:ILS65805 IVO65779:IVO65805 JFK65779:JFK65805 JPG65779:JPG65805 JZC65779:JZC65805 KIY65779:KIY65805 KSU65779:KSU65805 LCQ65779:LCQ65805 LMM65779:LMM65805 LWI65779:LWI65805 MGE65779:MGE65805 MQA65779:MQA65805 MZW65779:MZW65805 NJS65779:NJS65805 NTO65779:NTO65805 ODK65779:ODK65805 ONG65779:ONG65805 OXC65779:OXC65805 PGY65779:PGY65805 PQU65779:PQU65805 QAQ65779:QAQ65805 QKM65779:QKM65805 QUI65779:QUI65805 REE65779:REE65805 ROA65779:ROA65805 RXW65779:RXW65805 SHS65779:SHS65805 SRO65779:SRO65805 TBK65779:TBK65805 TLG65779:TLG65805 TVC65779:TVC65805 UEY65779:UEY65805 UOU65779:UOU65805 UYQ65779:UYQ65805 VIM65779:VIM65805 VSI65779:VSI65805 WCE65779:WCE65805 WMA65779:WMA65805 WVW65779:WVW65805 O131315:O131341 JK131315:JK131341 TG131315:TG131341 ADC131315:ADC131341 AMY131315:AMY131341 AWU131315:AWU131341 BGQ131315:BGQ131341 BQM131315:BQM131341 CAI131315:CAI131341 CKE131315:CKE131341 CUA131315:CUA131341 DDW131315:DDW131341 DNS131315:DNS131341 DXO131315:DXO131341 EHK131315:EHK131341 ERG131315:ERG131341 FBC131315:FBC131341 FKY131315:FKY131341 FUU131315:FUU131341 GEQ131315:GEQ131341 GOM131315:GOM131341 GYI131315:GYI131341 HIE131315:HIE131341 HSA131315:HSA131341 IBW131315:IBW131341 ILS131315:ILS131341 IVO131315:IVO131341 JFK131315:JFK131341 JPG131315:JPG131341 JZC131315:JZC131341 KIY131315:KIY131341 KSU131315:KSU131341 LCQ131315:LCQ131341 LMM131315:LMM131341 LWI131315:LWI131341 MGE131315:MGE131341 MQA131315:MQA131341 MZW131315:MZW131341 NJS131315:NJS131341 NTO131315:NTO131341 ODK131315:ODK131341 ONG131315:ONG131341 OXC131315:OXC131341 PGY131315:PGY131341 PQU131315:PQU131341 QAQ131315:QAQ131341 QKM131315:QKM131341 QUI131315:QUI131341 REE131315:REE131341 ROA131315:ROA131341 RXW131315:RXW131341 SHS131315:SHS131341 SRO131315:SRO131341 TBK131315:TBK131341 TLG131315:TLG131341 TVC131315:TVC131341 UEY131315:UEY131341 UOU131315:UOU131341 UYQ131315:UYQ131341 VIM131315:VIM131341 VSI131315:VSI131341 WCE131315:WCE131341 WMA131315:WMA131341 WVW131315:WVW131341 O196851:O196877 JK196851:JK196877 TG196851:TG196877 ADC196851:ADC196877 AMY196851:AMY196877 AWU196851:AWU196877 BGQ196851:BGQ196877 BQM196851:BQM196877 CAI196851:CAI196877 CKE196851:CKE196877 CUA196851:CUA196877 DDW196851:DDW196877 DNS196851:DNS196877 DXO196851:DXO196877 EHK196851:EHK196877 ERG196851:ERG196877 FBC196851:FBC196877 FKY196851:FKY196877 FUU196851:FUU196877 GEQ196851:GEQ196877 GOM196851:GOM196877 GYI196851:GYI196877 HIE196851:HIE196877 HSA196851:HSA196877 IBW196851:IBW196877 ILS196851:ILS196877 IVO196851:IVO196877 JFK196851:JFK196877 JPG196851:JPG196877 JZC196851:JZC196877 KIY196851:KIY196877 KSU196851:KSU196877 LCQ196851:LCQ196877 LMM196851:LMM196877 LWI196851:LWI196877 MGE196851:MGE196877 MQA196851:MQA196877 MZW196851:MZW196877 NJS196851:NJS196877 NTO196851:NTO196877 ODK196851:ODK196877 ONG196851:ONG196877 OXC196851:OXC196877 PGY196851:PGY196877 PQU196851:PQU196877 QAQ196851:QAQ196877 QKM196851:QKM196877 QUI196851:QUI196877 REE196851:REE196877 ROA196851:ROA196877 RXW196851:RXW196877 SHS196851:SHS196877 SRO196851:SRO196877 TBK196851:TBK196877 TLG196851:TLG196877 TVC196851:TVC196877 UEY196851:UEY196877 UOU196851:UOU196877 UYQ196851:UYQ196877 VIM196851:VIM196877 VSI196851:VSI196877 WCE196851:WCE196877 WMA196851:WMA196877 WVW196851:WVW196877 O262387:O262413 JK262387:JK262413 TG262387:TG262413 ADC262387:ADC262413 AMY262387:AMY262413 AWU262387:AWU262413 BGQ262387:BGQ262413 BQM262387:BQM262413 CAI262387:CAI262413 CKE262387:CKE262413 CUA262387:CUA262413 DDW262387:DDW262413 DNS262387:DNS262413 DXO262387:DXO262413 EHK262387:EHK262413 ERG262387:ERG262413 FBC262387:FBC262413 FKY262387:FKY262413 FUU262387:FUU262413 GEQ262387:GEQ262413 GOM262387:GOM262413 GYI262387:GYI262413 HIE262387:HIE262413 HSA262387:HSA262413 IBW262387:IBW262413 ILS262387:ILS262413 IVO262387:IVO262413 JFK262387:JFK262413 JPG262387:JPG262413 JZC262387:JZC262413 KIY262387:KIY262413 KSU262387:KSU262413 LCQ262387:LCQ262413 LMM262387:LMM262413 LWI262387:LWI262413 MGE262387:MGE262413 MQA262387:MQA262413 MZW262387:MZW262413 NJS262387:NJS262413 NTO262387:NTO262413 ODK262387:ODK262413 ONG262387:ONG262413 OXC262387:OXC262413 PGY262387:PGY262413 PQU262387:PQU262413 QAQ262387:QAQ262413 QKM262387:QKM262413 QUI262387:QUI262413 REE262387:REE262413 ROA262387:ROA262413 RXW262387:RXW262413 SHS262387:SHS262413 SRO262387:SRO262413 TBK262387:TBK262413 TLG262387:TLG262413 TVC262387:TVC262413 UEY262387:UEY262413 UOU262387:UOU262413 UYQ262387:UYQ262413 VIM262387:VIM262413 VSI262387:VSI262413 WCE262387:WCE262413 WMA262387:WMA262413 WVW262387:WVW262413 O327923:O327949 JK327923:JK327949 TG327923:TG327949 ADC327923:ADC327949 AMY327923:AMY327949 AWU327923:AWU327949 BGQ327923:BGQ327949 BQM327923:BQM327949 CAI327923:CAI327949 CKE327923:CKE327949 CUA327923:CUA327949 DDW327923:DDW327949 DNS327923:DNS327949 DXO327923:DXO327949 EHK327923:EHK327949 ERG327923:ERG327949 FBC327923:FBC327949 FKY327923:FKY327949 FUU327923:FUU327949 GEQ327923:GEQ327949 GOM327923:GOM327949 GYI327923:GYI327949 HIE327923:HIE327949 HSA327923:HSA327949 IBW327923:IBW327949 ILS327923:ILS327949 IVO327923:IVO327949 JFK327923:JFK327949 JPG327923:JPG327949 JZC327923:JZC327949 KIY327923:KIY327949 KSU327923:KSU327949 LCQ327923:LCQ327949 LMM327923:LMM327949 LWI327923:LWI327949 MGE327923:MGE327949 MQA327923:MQA327949 MZW327923:MZW327949 NJS327923:NJS327949 NTO327923:NTO327949 ODK327923:ODK327949 ONG327923:ONG327949 OXC327923:OXC327949 PGY327923:PGY327949 PQU327923:PQU327949 QAQ327923:QAQ327949 QKM327923:QKM327949 QUI327923:QUI327949 REE327923:REE327949 ROA327923:ROA327949 RXW327923:RXW327949 SHS327923:SHS327949 SRO327923:SRO327949 TBK327923:TBK327949 TLG327923:TLG327949 TVC327923:TVC327949 UEY327923:UEY327949 UOU327923:UOU327949 UYQ327923:UYQ327949 VIM327923:VIM327949 VSI327923:VSI327949 WCE327923:WCE327949 WMA327923:WMA327949 WVW327923:WVW327949 O393459:O393485 JK393459:JK393485 TG393459:TG393485 ADC393459:ADC393485 AMY393459:AMY393485 AWU393459:AWU393485 BGQ393459:BGQ393485 BQM393459:BQM393485 CAI393459:CAI393485 CKE393459:CKE393485 CUA393459:CUA393485 DDW393459:DDW393485 DNS393459:DNS393485 DXO393459:DXO393485 EHK393459:EHK393485 ERG393459:ERG393485 FBC393459:FBC393485 FKY393459:FKY393485 FUU393459:FUU393485 GEQ393459:GEQ393485 GOM393459:GOM393485 GYI393459:GYI393485 HIE393459:HIE393485 HSA393459:HSA393485 IBW393459:IBW393485 ILS393459:ILS393485 IVO393459:IVO393485 JFK393459:JFK393485 JPG393459:JPG393485 JZC393459:JZC393485 KIY393459:KIY393485 KSU393459:KSU393485 LCQ393459:LCQ393485 LMM393459:LMM393485 LWI393459:LWI393485 MGE393459:MGE393485 MQA393459:MQA393485 MZW393459:MZW393485 NJS393459:NJS393485 NTO393459:NTO393485 ODK393459:ODK393485 ONG393459:ONG393485 OXC393459:OXC393485 PGY393459:PGY393485 PQU393459:PQU393485 QAQ393459:QAQ393485 QKM393459:QKM393485 QUI393459:QUI393485 REE393459:REE393485 ROA393459:ROA393485 RXW393459:RXW393485 SHS393459:SHS393485 SRO393459:SRO393485 TBK393459:TBK393485 TLG393459:TLG393485 TVC393459:TVC393485 UEY393459:UEY393485 UOU393459:UOU393485 UYQ393459:UYQ393485 VIM393459:VIM393485 VSI393459:VSI393485 WCE393459:WCE393485 WMA393459:WMA393485 WVW393459:WVW393485 O458995:O459021 JK458995:JK459021 TG458995:TG459021 ADC458995:ADC459021 AMY458995:AMY459021 AWU458995:AWU459021 BGQ458995:BGQ459021 BQM458995:BQM459021 CAI458995:CAI459021 CKE458995:CKE459021 CUA458995:CUA459021 DDW458995:DDW459021 DNS458995:DNS459021 DXO458995:DXO459021 EHK458995:EHK459021 ERG458995:ERG459021 FBC458995:FBC459021 FKY458995:FKY459021 FUU458995:FUU459021 GEQ458995:GEQ459021 GOM458995:GOM459021 GYI458995:GYI459021 HIE458995:HIE459021 HSA458995:HSA459021 IBW458995:IBW459021 ILS458995:ILS459021 IVO458995:IVO459021 JFK458995:JFK459021 JPG458995:JPG459021 JZC458995:JZC459021 KIY458995:KIY459021 KSU458995:KSU459021 LCQ458995:LCQ459021 LMM458995:LMM459021 LWI458995:LWI459021 MGE458995:MGE459021 MQA458995:MQA459021 MZW458995:MZW459021 NJS458995:NJS459021 NTO458995:NTO459021 ODK458995:ODK459021 ONG458995:ONG459021 OXC458995:OXC459021 PGY458995:PGY459021 PQU458995:PQU459021 QAQ458995:QAQ459021 QKM458995:QKM459021 QUI458995:QUI459021 REE458995:REE459021 ROA458995:ROA459021 RXW458995:RXW459021 SHS458995:SHS459021 SRO458995:SRO459021 TBK458995:TBK459021 TLG458995:TLG459021 TVC458995:TVC459021 UEY458995:UEY459021 UOU458995:UOU459021 UYQ458995:UYQ459021 VIM458995:VIM459021 VSI458995:VSI459021 WCE458995:WCE459021 WMA458995:WMA459021 WVW458995:WVW459021 O524531:O524557 JK524531:JK524557 TG524531:TG524557 ADC524531:ADC524557 AMY524531:AMY524557 AWU524531:AWU524557 BGQ524531:BGQ524557 BQM524531:BQM524557 CAI524531:CAI524557 CKE524531:CKE524557 CUA524531:CUA524557 DDW524531:DDW524557 DNS524531:DNS524557 DXO524531:DXO524557 EHK524531:EHK524557 ERG524531:ERG524557 FBC524531:FBC524557 FKY524531:FKY524557 FUU524531:FUU524557 GEQ524531:GEQ524557 GOM524531:GOM524557 GYI524531:GYI524557 HIE524531:HIE524557 HSA524531:HSA524557 IBW524531:IBW524557 ILS524531:ILS524557 IVO524531:IVO524557 JFK524531:JFK524557 JPG524531:JPG524557 JZC524531:JZC524557 KIY524531:KIY524557 KSU524531:KSU524557 LCQ524531:LCQ524557 LMM524531:LMM524557 LWI524531:LWI524557 MGE524531:MGE524557 MQA524531:MQA524557 MZW524531:MZW524557 NJS524531:NJS524557 NTO524531:NTO524557 ODK524531:ODK524557 ONG524531:ONG524557 OXC524531:OXC524557 PGY524531:PGY524557 PQU524531:PQU524557 QAQ524531:QAQ524557 QKM524531:QKM524557 QUI524531:QUI524557 REE524531:REE524557 ROA524531:ROA524557 RXW524531:RXW524557 SHS524531:SHS524557 SRO524531:SRO524557 TBK524531:TBK524557 TLG524531:TLG524557 TVC524531:TVC524557 UEY524531:UEY524557 UOU524531:UOU524557 UYQ524531:UYQ524557 VIM524531:VIM524557 VSI524531:VSI524557 WCE524531:WCE524557 WMA524531:WMA524557 WVW524531:WVW524557 O590067:O590093 JK590067:JK590093 TG590067:TG590093 ADC590067:ADC590093 AMY590067:AMY590093 AWU590067:AWU590093 BGQ590067:BGQ590093 BQM590067:BQM590093 CAI590067:CAI590093 CKE590067:CKE590093 CUA590067:CUA590093 DDW590067:DDW590093 DNS590067:DNS590093 DXO590067:DXO590093 EHK590067:EHK590093 ERG590067:ERG590093 FBC590067:FBC590093 FKY590067:FKY590093 FUU590067:FUU590093 GEQ590067:GEQ590093 GOM590067:GOM590093 GYI590067:GYI590093 HIE590067:HIE590093 HSA590067:HSA590093 IBW590067:IBW590093 ILS590067:ILS590093 IVO590067:IVO590093 JFK590067:JFK590093 JPG590067:JPG590093 JZC590067:JZC590093 KIY590067:KIY590093 KSU590067:KSU590093 LCQ590067:LCQ590093 LMM590067:LMM590093 LWI590067:LWI590093 MGE590067:MGE590093 MQA590067:MQA590093 MZW590067:MZW590093 NJS590067:NJS590093 NTO590067:NTO590093 ODK590067:ODK590093 ONG590067:ONG590093 OXC590067:OXC590093 PGY590067:PGY590093 PQU590067:PQU590093 QAQ590067:QAQ590093 QKM590067:QKM590093 QUI590067:QUI590093 REE590067:REE590093 ROA590067:ROA590093 RXW590067:RXW590093 SHS590067:SHS590093 SRO590067:SRO590093 TBK590067:TBK590093 TLG590067:TLG590093 TVC590067:TVC590093 UEY590067:UEY590093 UOU590067:UOU590093 UYQ590067:UYQ590093 VIM590067:VIM590093 VSI590067:VSI590093 WCE590067:WCE590093 WMA590067:WMA590093 WVW590067:WVW590093 O655603:O655629 JK655603:JK655629 TG655603:TG655629 ADC655603:ADC655629 AMY655603:AMY655629 AWU655603:AWU655629 BGQ655603:BGQ655629 BQM655603:BQM655629 CAI655603:CAI655629 CKE655603:CKE655629 CUA655603:CUA655629 DDW655603:DDW655629 DNS655603:DNS655629 DXO655603:DXO655629 EHK655603:EHK655629 ERG655603:ERG655629 FBC655603:FBC655629 FKY655603:FKY655629 FUU655603:FUU655629 GEQ655603:GEQ655629 GOM655603:GOM655629 GYI655603:GYI655629 HIE655603:HIE655629 HSA655603:HSA655629 IBW655603:IBW655629 ILS655603:ILS655629 IVO655603:IVO655629 JFK655603:JFK655629 JPG655603:JPG655629 JZC655603:JZC655629 KIY655603:KIY655629 KSU655603:KSU655629 LCQ655603:LCQ655629 LMM655603:LMM655629 LWI655603:LWI655629 MGE655603:MGE655629 MQA655603:MQA655629 MZW655603:MZW655629 NJS655603:NJS655629 NTO655603:NTO655629 ODK655603:ODK655629 ONG655603:ONG655629 OXC655603:OXC655629 PGY655603:PGY655629 PQU655603:PQU655629 QAQ655603:QAQ655629 QKM655603:QKM655629 QUI655603:QUI655629 REE655603:REE655629 ROA655603:ROA655629 RXW655603:RXW655629 SHS655603:SHS655629 SRO655603:SRO655629 TBK655603:TBK655629 TLG655603:TLG655629 TVC655603:TVC655629 UEY655603:UEY655629 UOU655603:UOU655629 UYQ655603:UYQ655629 VIM655603:VIM655629 VSI655603:VSI655629 WCE655603:WCE655629 WMA655603:WMA655629 WVW655603:WVW655629 O721139:O721165 JK721139:JK721165 TG721139:TG721165 ADC721139:ADC721165 AMY721139:AMY721165 AWU721139:AWU721165 BGQ721139:BGQ721165 BQM721139:BQM721165 CAI721139:CAI721165 CKE721139:CKE721165 CUA721139:CUA721165 DDW721139:DDW721165 DNS721139:DNS721165 DXO721139:DXO721165 EHK721139:EHK721165 ERG721139:ERG721165 FBC721139:FBC721165 FKY721139:FKY721165 FUU721139:FUU721165 GEQ721139:GEQ721165 GOM721139:GOM721165 GYI721139:GYI721165 HIE721139:HIE721165 HSA721139:HSA721165 IBW721139:IBW721165 ILS721139:ILS721165 IVO721139:IVO721165 JFK721139:JFK721165 JPG721139:JPG721165 JZC721139:JZC721165 KIY721139:KIY721165 KSU721139:KSU721165 LCQ721139:LCQ721165 LMM721139:LMM721165 LWI721139:LWI721165 MGE721139:MGE721165 MQA721139:MQA721165 MZW721139:MZW721165 NJS721139:NJS721165 NTO721139:NTO721165 ODK721139:ODK721165 ONG721139:ONG721165 OXC721139:OXC721165 PGY721139:PGY721165 PQU721139:PQU721165 QAQ721139:QAQ721165 QKM721139:QKM721165 QUI721139:QUI721165 REE721139:REE721165 ROA721139:ROA721165 RXW721139:RXW721165 SHS721139:SHS721165 SRO721139:SRO721165 TBK721139:TBK721165 TLG721139:TLG721165 TVC721139:TVC721165 UEY721139:UEY721165 UOU721139:UOU721165 UYQ721139:UYQ721165 VIM721139:VIM721165 VSI721139:VSI721165 WCE721139:WCE721165 WMA721139:WMA721165 WVW721139:WVW721165 O786675:O786701 JK786675:JK786701 TG786675:TG786701 ADC786675:ADC786701 AMY786675:AMY786701 AWU786675:AWU786701 BGQ786675:BGQ786701 BQM786675:BQM786701 CAI786675:CAI786701 CKE786675:CKE786701 CUA786675:CUA786701 DDW786675:DDW786701 DNS786675:DNS786701 DXO786675:DXO786701 EHK786675:EHK786701 ERG786675:ERG786701 FBC786675:FBC786701 FKY786675:FKY786701 FUU786675:FUU786701 GEQ786675:GEQ786701 GOM786675:GOM786701 GYI786675:GYI786701 HIE786675:HIE786701 HSA786675:HSA786701 IBW786675:IBW786701 ILS786675:ILS786701 IVO786675:IVO786701 JFK786675:JFK786701 JPG786675:JPG786701 JZC786675:JZC786701 KIY786675:KIY786701 KSU786675:KSU786701 LCQ786675:LCQ786701 LMM786675:LMM786701 LWI786675:LWI786701 MGE786675:MGE786701 MQA786675:MQA786701 MZW786675:MZW786701 NJS786675:NJS786701 NTO786675:NTO786701 ODK786675:ODK786701 ONG786675:ONG786701 OXC786675:OXC786701 PGY786675:PGY786701 PQU786675:PQU786701 QAQ786675:QAQ786701 QKM786675:QKM786701 QUI786675:QUI786701 REE786675:REE786701 ROA786675:ROA786701 RXW786675:RXW786701 SHS786675:SHS786701 SRO786675:SRO786701 TBK786675:TBK786701 TLG786675:TLG786701 TVC786675:TVC786701 UEY786675:UEY786701 UOU786675:UOU786701 UYQ786675:UYQ786701 VIM786675:VIM786701 VSI786675:VSI786701 WCE786675:WCE786701 WMA786675:WMA786701 WVW786675:WVW786701 O852211:O852237 JK852211:JK852237 TG852211:TG852237 ADC852211:ADC852237 AMY852211:AMY852237 AWU852211:AWU852237 BGQ852211:BGQ852237 BQM852211:BQM852237 CAI852211:CAI852237 CKE852211:CKE852237 CUA852211:CUA852237 DDW852211:DDW852237 DNS852211:DNS852237 DXO852211:DXO852237 EHK852211:EHK852237 ERG852211:ERG852237 FBC852211:FBC852237 FKY852211:FKY852237 FUU852211:FUU852237 GEQ852211:GEQ852237 GOM852211:GOM852237 GYI852211:GYI852237 HIE852211:HIE852237 HSA852211:HSA852237 IBW852211:IBW852237 ILS852211:ILS852237 IVO852211:IVO852237 JFK852211:JFK852237 JPG852211:JPG852237 JZC852211:JZC852237 KIY852211:KIY852237 KSU852211:KSU852237 LCQ852211:LCQ852237 LMM852211:LMM852237 LWI852211:LWI852237 MGE852211:MGE852237 MQA852211:MQA852237 MZW852211:MZW852237 NJS852211:NJS852237 NTO852211:NTO852237 ODK852211:ODK852237 ONG852211:ONG852237 OXC852211:OXC852237 PGY852211:PGY852237 PQU852211:PQU852237 QAQ852211:QAQ852237 QKM852211:QKM852237 QUI852211:QUI852237 REE852211:REE852237 ROA852211:ROA852237 RXW852211:RXW852237 SHS852211:SHS852237 SRO852211:SRO852237 TBK852211:TBK852237 TLG852211:TLG852237 TVC852211:TVC852237 UEY852211:UEY852237 UOU852211:UOU852237 UYQ852211:UYQ852237 VIM852211:VIM852237 VSI852211:VSI852237 WCE852211:WCE852237 WMA852211:WMA852237 WVW852211:WVW852237 O917747:O917773 JK917747:JK917773 TG917747:TG917773 ADC917747:ADC917773 AMY917747:AMY917773 AWU917747:AWU917773 BGQ917747:BGQ917773 BQM917747:BQM917773 CAI917747:CAI917773 CKE917747:CKE917773 CUA917747:CUA917773 DDW917747:DDW917773 DNS917747:DNS917773 DXO917747:DXO917773 EHK917747:EHK917773 ERG917747:ERG917773 FBC917747:FBC917773 FKY917747:FKY917773 FUU917747:FUU917773 GEQ917747:GEQ917773 GOM917747:GOM917773 GYI917747:GYI917773 HIE917747:HIE917773 HSA917747:HSA917773 IBW917747:IBW917773 ILS917747:ILS917773 IVO917747:IVO917773 JFK917747:JFK917773 JPG917747:JPG917773 JZC917747:JZC917773 KIY917747:KIY917773 KSU917747:KSU917773 LCQ917747:LCQ917773 LMM917747:LMM917773 LWI917747:LWI917773 MGE917747:MGE917773 MQA917747:MQA917773 MZW917747:MZW917773 NJS917747:NJS917773 NTO917747:NTO917773 ODK917747:ODK917773 ONG917747:ONG917773 OXC917747:OXC917773 PGY917747:PGY917773 PQU917747:PQU917773 QAQ917747:QAQ917773 QKM917747:QKM917773 QUI917747:QUI917773 REE917747:REE917773 ROA917747:ROA917773 RXW917747:RXW917773 SHS917747:SHS917773 SRO917747:SRO917773 TBK917747:TBK917773 TLG917747:TLG917773 TVC917747:TVC917773 UEY917747:UEY917773 UOU917747:UOU917773 UYQ917747:UYQ917773 VIM917747:VIM917773 VSI917747:VSI917773 WCE917747:WCE917773 WMA917747:WMA917773 WVW917747:WVW917773 O983283:O983309 JK983283:JK983309 TG983283:TG983309 ADC983283:ADC983309 AMY983283:AMY983309 AWU983283:AWU983309 BGQ983283:BGQ983309 BQM983283:BQM983309 CAI983283:CAI983309 CKE983283:CKE983309 CUA983283:CUA983309 DDW983283:DDW983309 DNS983283:DNS983309 DXO983283:DXO983309 EHK983283:EHK983309 ERG983283:ERG983309 FBC983283:FBC983309 FKY983283:FKY983309 FUU983283:FUU983309 GEQ983283:GEQ983309 GOM983283:GOM983309 GYI983283:GYI983309 HIE983283:HIE983309 HSA983283:HSA983309 IBW983283:IBW983309 ILS983283:ILS983309 IVO983283:IVO983309 JFK983283:JFK983309 JPG983283:JPG983309 JZC983283:JZC983309 KIY983283:KIY983309 KSU983283:KSU983309 LCQ983283:LCQ983309 LMM983283:LMM983309 LWI983283:LWI983309 MGE983283:MGE983309 MQA983283:MQA983309 MZW983283:MZW983309 NJS983283:NJS983309 NTO983283:NTO983309 ODK983283:ODK983309 ONG983283:ONG983309 OXC983283:OXC983309 PGY983283:PGY983309 PQU983283:PQU983309 QAQ983283:QAQ983309 QKM983283:QKM983309 QUI983283:QUI983309 REE983283:REE983309 ROA983283:ROA983309 RXW983283:RXW983309 SHS983283:SHS983309 SRO983283:SRO983309 TBK983283:TBK983309 TLG983283:TLG983309 TVC983283:TVC983309 UEY983283:UEY983309 UOU983283:UOU983309 UYQ983283:UYQ983309 VIM983283:VIM983309 VSI983283:VSI983309 WCE983283:WCE983309 WMA983283:WMA983309 WVW983283:WVW983309 WVW244:WVW270 WMA244:WMA270 WCE244:WCE270 VSI244:VSI270 VIM244:VIM270 UYQ244:UYQ270 UOU244:UOU270 UEY244:UEY270 TVC244:TVC270 TLG244:TLG270 TBK244:TBK270 SRO244:SRO270 SHS244:SHS270 RXW244:RXW270 ROA244:ROA270 REE244:REE270 QUI244:QUI270 QKM244:QKM270 QAQ244:QAQ270 PQU244:PQU270 PGY244:PGY270 OXC244:OXC270 ONG244:ONG270 ODK244:ODK270 NTO244:NTO270 NJS244:NJS270 MZW244:MZW270 MQA244:MQA270 MGE244:MGE270 LWI244:LWI270 LMM244:LMM270 LCQ244:LCQ270 KSU244:KSU270 KIY244:KIY270 JZC244:JZC270 JPG244:JPG270 JFK244:JFK270 IVO244:IVO270 ILS244:ILS270 IBW244:IBW270 HSA244:HSA270 HIE244:HIE270 GYI244:GYI270 GOM244:GOM270 GEQ244:GEQ270 FUU244:FUU270 FKY244:FKY270 FBC244:FBC270 ERG244:ERG270 EHK244:EHK270 DXO244:DXO270 DNS244:DNS270 DDW244:DDW270 CUA244:CUA270 CKE244:CKE270 CAI244:CAI270 BQM244:BQM270 BGQ244:BGQ270 AWU244:AWU270 AMY244:AMY270 ADC244:ADC270 TG244:TG270 JK244:JK270 O244:O270" xr:uid="{00000000-0002-0000-0500-000004000000}">
      <formula1>$P$3:$P$4</formula1>
    </dataValidation>
  </dataValidations>
  <hyperlinks>
    <hyperlink ref="D240" r:id="rId1" xr:uid="{00000000-0004-0000-0500-000000000000}"/>
    <hyperlink ref="C167" r:id="rId2" xr:uid="{00000000-0004-0000-0500-000001000000}"/>
    <hyperlink ref="D153" r:id="rId3" xr:uid="{00000000-0004-0000-0500-000002000000}"/>
    <hyperlink ref="D73" r:id="rId4" xr:uid="{00000000-0004-0000-0500-000003000000}"/>
    <hyperlink ref="D311" r:id="rId5" display="ptkq67180@yahoo.co.jp" xr:uid="{00000000-0004-0000-0500-000004000000}"/>
  </hyperlinks>
  <pageMargins left="0.75" right="0.75" top="1" bottom="1" header="0.51111111111111107" footer="0.51111111111111107"/>
  <pageSetup paperSize="9" firstPageNumber="4294963191" orientation="portrait" horizontalDpi="1200" verticalDpi="1200" r:id="rId6"/>
  <headerFooter alignWithMargins="0"/>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写真集</vt:lpstr>
      <vt:lpstr>ドロー</vt:lpstr>
      <vt:lpstr>メンバー表</vt:lpstr>
      <vt:lpstr>歴代入賞チーム</vt:lpstr>
      <vt:lpstr>登録ナンバー</vt:lpstr>
      <vt:lpstr>登録ナンバー!Print_Area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川並和之</dc:creator>
  <cp:lastModifiedBy>User</cp:lastModifiedBy>
  <cp:lastPrinted>2022-11-13T08:47:00Z</cp:lastPrinted>
  <dcterms:created xsi:type="dcterms:W3CDTF">2012-02-13T23:16:57Z</dcterms:created>
  <dcterms:modified xsi:type="dcterms:W3CDTF">2022-11-15T06:18:47Z</dcterms:modified>
</cp:coreProperties>
</file>