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35" activeTab="5"/>
  </bookViews>
  <sheets>
    <sheet name="王座戦女子の部" sheetId="1" r:id="rId1"/>
    <sheet name="男子の部" sheetId="2" r:id="rId2"/>
    <sheet name="メンバー表" sheetId="3" r:id="rId3"/>
    <sheet name="歴代入賞チーム" sheetId="4" r:id="rId4"/>
    <sheet name="登録ナンバー" sheetId="5" r:id="rId5"/>
    <sheet name="写真集" sheetId="6" r:id="rId6"/>
  </sheets>
  <externalReferences>
    <externalReference r:id="rId9"/>
  </externalReferences>
  <definedNames>
    <definedName name="ExternalData_1" localSheetId="3">'歴代入賞チーム'!$A$1:$F$28</definedName>
    <definedName name="_xlnm.Print_Area" localSheetId="4">'登録ナンバー'!$A$535:$C$609</definedName>
  </definedNames>
  <calcPr fullCalcOnLoad="1"/>
</workbook>
</file>

<file path=xl/sharedStrings.xml><?xml version="1.0" encoding="utf-8"?>
<sst xmlns="http://schemas.openxmlformats.org/spreadsheetml/2006/main" count="3571" uniqueCount="1698">
  <si>
    <t>草津市</t>
  </si>
  <si>
    <t>男</t>
  </si>
  <si>
    <t>岐阜県</t>
  </si>
  <si>
    <t>京都府</t>
  </si>
  <si>
    <t>聡</t>
  </si>
  <si>
    <t>女</t>
  </si>
  <si>
    <t>愛知郡</t>
  </si>
  <si>
    <t>平野</t>
  </si>
  <si>
    <t>本田</t>
  </si>
  <si>
    <t>和也</t>
  </si>
  <si>
    <t>うさぎとかめの集い</t>
  </si>
  <si>
    <t>漆原</t>
  </si>
  <si>
    <t>大介</t>
  </si>
  <si>
    <t>甲賀市</t>
  </si>
  <si>
    <t>眞志</t>
  </si>
  <si>
    <t>Jr</t>
  </si>
  <si>
    <t>近江八幡市</t>
  </si>
  <si>
    <t>和宏</t>
  </si>
  <si>
    <t>東近江市</t>
  </si>
  <si>
    <t>略称</t>
  </si>
  <si>
    <t>正式名称</t>
  </si>
  <si>
    <t>男子の部</t>
  </si>
  <si>
    <t>女子の部</t>
  </si>
  <si>
    <t>〔</t>
  </si>
  <si>
    <t>3位決定戦</t>
  </si>
  <si>
    <t>優勝</t>
  </si>
  <si>
    <t>ひばり公園　ドームＡ・Ｂ</t>
  </si>
  <si>
    <t>1セットマッチ(5-5タイブレーク）ノーアド方式</t>
  </si>
  <si>
    <t>ひばり公園　外Ａ・Ｂ</t>
  </si>
  <si>
    <t>1セットマッチ（5-5タイブレーク）ノーアド方式</t>
  </si>
  <si>
    <t>ひばり公園　外Ａ</t>
  </si>
  <si>
    <t>ひばり公園　外Ｄ</t>
  </si>
  <si>
    <t>ひばり公園　外Ｃ</t>
  </si>
  <si>
    <t>ひばり公園　外Ｂ</t>
  </si>
  <si>
    <t>コンソレーション</t>
  </si>
  <si>
    <t>村田</t>
  </si>
  <si>
    <t>ひばり</t>
  </si>
  <si>
    <t>　　優　勝</t>
  </si>
  <si>
    <t>（</t>
  </si>
  <si>
    <t>-</t>
  </si>
  <si>
    <t>ＫテニスカレッジA</t>
  </si>
  <si>
    <t>東近江グリフィンズ</t>
  </si>
  <si>
    <t/>
  </si>
  <si>
    <t>ぼんズ</t>
  </si>
  <si>
    <t>ひばり外Ａ～D、村田製作所コート、すこやかの杜</t>
  </si>
  <si>
    <t>チームメンバー全員が揃っていること</t>
  </si>
  <si>
    <t>3位</t>
  </si>
  <si>
    <t>すこやか</t>
  </si>
  <si>
    <t>登録ナンバー</t>
  </si>
  <si>
    <t>A</t>
  </si>
  <si>
    <t>B</t>
  </si>
  <si>
    <t>男</t>
  </si>
  <si>
    <t>岡本</t>
  </si>
  <si>
    <t>片岡</t>
  </si>
  <si>
    <t>北野</t>
  </si>
  <si>
    <t>正行</t>
  </si>
  <si>
    <t>田中</t>
  </si>
  <si>
    <t>坪田</t>
  </si>
  <si>
    <t>中村</t>
  </si>
  <si>
    <t>女</t>
  </si>
  <si>
    <t>京セラTC</t>
  </si>
  <si>
    <t>春己</t>
  </si>
  <si>
    <t>京セラ</t>
  </si>
  <si>
    <t>竹村</t>
  </si>
  <si>
    <t>仁志</t>
  </si>
  <si>
    <t>山本</t>
  </si>
  <si>
    <t>　真</t>
  </si>
  <si>
    <t>秋山</t>
  </si>
  <si>
    <t>太助</t>
  </si>
  <si>
    <t>廣瀬</t>
  </si>
  <si>
    <t>智也</t>
  </si>
  <si>
    <t>玉川</t>
  </si>
  <si>
    <t>敬三</t>
  </si>
  <si>
    <t>太田</t>
  </si>
  <si>
    <t>圭亮</t>
  </si>
  <si>
    <t>児玉</t>
  </si>
  <si>
    <t>西田</t>
  </si>
  <si>
    <t>裕信</t>
  </si>
  <si>
    <t>馬場</t>
  </si>
  <si>
    <t>英年</t>
  </si>
  <si>
    <t>善和</t>
  </si>
  <si>
    <t>坂元</t>
  </si>
  <si>
    <t>智成</t>
  </si>
  <si>
    <t>村尾</t>
  </si>
  <si>
    <t>彰了</t>
  </si>
  <si>
    <t>順次</t>
  </si>
  <si>
    <t>住谷</t>
  </si>
  <si>
    <t>岳司</t>
  </si>
  <si>
    <t>永田</t>
  </si>
  <si>
    <t>寛教</t>
  </si>
  <si>
    <t>高橋</t>
  </si>
  <si>
    <t>雄祐</t>
  </si>
  <si>
    <t>吉本</t>
  </si>
  <si>
    <t>泰二</t>
  </si>
  <si>
    <t>宮道</t>
  </si>
  <si>
    <t>祐介</t>
  </si>
  <si>
    <t>曽我</t>
  </si>
  <si>
    <t>卓矢</t>
  </si>
  <si>
    <t>並河</t>
  </si>
  <si>
    <t>智加</t>
  </si>
  <si>
    <t>　彰</t>
  </si>
  <si>
    <t>理和</t>
  </si>
  <si>
    <t>C55</t>
  </si>
  <si>
    <t>C57</t>
  </si>
  <si>
    <t>牛尾</t>
  </si>
  <si>
    <t>紳之介</t>
  </si>
  <si>
    <t>貴子</t>
  </si>
  <si>
    <t>梅本</t>
  </si>
  <si>
    <t>彬充</t>
  </si>
  <si>
    <t>浦崎</t>
  </si>
  <si>
    <t>康平</t>
  </si>
  <si>
    <t>鍵谷</t>
  </si>
  <si>
    <t>浩太</t>
  </si>
  <si>
    <t>照幸</t>
  </si>
  <si>
    <t>北村　</t>
  </si>
  <si>
    <t>健</t>
  </si>
  <si>
    <t>川上</t>
  </si>
  <si>
    <t>Kテニス</t>
  </si>
  <si>
    <t>Ｋテニスカレッジ</t>
  </si>
  <si>
    <t>川並</t>
  </si>
  <si>
    <t>和之</t>
  </si>
  <si>
    <t>木村</t>
  </si>
  <si>
    <t>　治</t>
  </si>
  <si>
    <t>真嘉</t>
  </si>
  <si>
    <t>永里</t>
  </si>
  <si>
    <t>裕次</t>
  </si>
  <si>
    <t>宮嶋</t>
  </si>
  <si>
    <t>利行</t>
  </si>
  <si>
    <t>山口</t>
  </si>
  <si>
    <t>直彦</t>
  </si>
  <si>
    <t>真彦</t>
  </si>
  <si>
    <t>山田</t>
  </si>
  <si>
    <t>石原</t>
  </si>
  <si>
    <t>はる美</t>
  </si>
  <si>
    <t>容子</t>
  </si>
  <si>
    <t>梶木</t>
  </si>
  <si>
    <t>和子</t>
  </si>
  <si>
    <t>和枝</t>
  </si>
  <si>
    <t>永松</t>
  </si>
  <si>
    <t>福永</t>
  </si>
  <si>
    <t>裕美</t>
  </si>
  <si>
    <t>村田八日市</t>
  </si>
  <si>
    <t>安久</t>
  </si>
  <si>
    <t>智之</t>
  </si>
  <si>
    <t>岡川</t>
  </si>
  <si>
    <t>謙二</t>
  </si>
  <si>
    <t>河野</t>
  </si>
  <si>
    <t>雅弘</t>
  </si>
  <si>
    <t>杉山</t>
  </si>
  <si>
    <t>邦夫</t>
  </si>
  <si>
    <t>杉本</t>
  </si>
  <si>
    <t>龍平</t>
  </si>
  <si>
    <t>英二</t>
  </si>
  <si>
    <t>泉谷</t>
  </si>
  <si>
    <t>純也</t>
  </si>
  <si>
    <t>浅田</t>
  </si>
  <si>
    <t>隆昭</t>
  </si>
  <si>
    <t>前田</t>
  </si>
  <si>
    <t>雅人</t>
  </si>
  <si>
    <t>大脇</t>
  </si>
  <si>
    <t>和世</t>
  </si>
  <si>
    <t>冨田</t>
  </si>
  <si>
    <t>哲弥</t>
  </si>
  <si>
    <t>晶子</t>
  </si>
  <si>
    <t>森田</t>
  </si>
  <si>
    <t>恵美</t>
  </si>
  <si>
    <t>西澤</t>
  </si>
  <si>
    <t>友紀</t>
  </si>
  <si>
    <t>美弥子</t>
  </si>
  <si>
    <t>速水</t>
  </si>
  <si>
    <t>直美</t>
  </si>
  <si>
    <t>多田</t>
  </si>
  <si>
    <t>麻実</t>
  </si>
  <si>
    <t>純子</t>
  </si>
  <si>
    <t>堀田</t>
  </si>
  <si>
    <t>明子</t>
  </si>
  <si>
    <t>井内</t>
  </si>
  <si>
    <t>一博</t>
  </si>
  <si>
    <t>竹下</t>
  </si>
  <si>
    <t>英伸</t>
  </si>
  <si>
    <t>高瀬</t>
  </si>
  <si>
    <t>うさかめ</t>
  </si>
  <si>
    <t>うさぎとかめの集い</t>
  </si>
  <si>
    <t>淳子</t>
  </si>
  <si>
    <t>村田野洲</t>
  </si>
  <si>
    <t>登録メンバー</t>
  </si>
  <si>
    <t>山本</t>
  </si>
  <si>
    <t>清水</t>
  </si>
  <si>
    <t>佐藤</t>
  </si>
  <si>
    <t>湖東プラチナ</t>
  </si>
  <si>
    <t>藤本</t>
  </si>
  <si>
    <t>王座戦　歴代入賞チーム</t>
  </si>
  <si>
    <t>大会年度</t>
  </si>
  <si>
    <t>男子優勝</t>
  </si>
  <si>
    <t>男子準優勝</t>
  </si>
  <si>
    <t>女子優勝</t>
  </si>
  <si>
    <t>女子準優勝</t>
  </si>
  <si>
    <t>八</t>
  </si>
  <si>
    <t xml:space="preserve">第　1回　1986 </t>
  </si>
  <si>
    <t>京セラ　Ａ</t>
  </si>
  <si>
    <t>ＪＡＣＫ</t>
  </si>
  <si>
    <t>ＪＡＣＫ　Ａ</t>
  </si>
  <si>
    <t>ミモザ　Ａ</t>
  </si>
  <si>
    <t>日</t>
  </si>
  <si>
    <t>第　2回　1987</t>
  </si>
  <si>
    <t>村田　Ｂ</t>
  </si>
  <si>
    <t>ＪＡＣＫ　Ｂ</t>
  </si>
  <si>
    <t>市</t>
  </si>
  <si>
    <t>第　3回　1988</t>
  </si>
  <si>
    <t>京セラ八日市</t>
  </si>
  <si>
    <t>ミモザ</t>
  </si>
  <si>
    <t>コスモス　Ｂ</t>
  </si>
  <si>
    <t>第　4回　1989</t>
  </si>
  <si>
    <t>彦根ＴＣ</t>
  </si>
  <si>
    <t>第　5回　1990</t>
  </si>
  <si>
    <t>村田</t>
  </si>
  <si>
    <t>第　６回　1991</t>
  </si>
  <si>
    <t>村田野洲　Ａ</t>
  </si>
  <si>
    <t>スクリーン</t>
  </si>
  <si>
    <t>松下電器</t>
  </si>
  <si>
    <t>第　７回　1992</t>
  </si>
  <si>
    <t>第　８回　1993</t>
  </si>
  <si>
    <t>第　９回　1994</t>
  </si>
  <si>
    <t>第１０回　1995</t>
  </si>
  <si>
    <t>第１１回　1996</t>
  </si>
  <si>
    <t>彦根グリーン</t>
  </si>
  <si>
    <t>Kﾃﾆｽｶﾚｯｼﾞ水</t>
  </si>
  <si>
    <t>第１２回　1997</t>
  </si>
  <si>
    <t>第１３回　1998</t>
  </si>
  <si>
    <t>村田八日市　Ａ</t>
  </si>
  <si>
    <t>Kﾃﾆｽｶﾚｯｼﾞ火</t>
  </si>
  <si>
    <t>Kﾃﾆｽｶﾚｯｼﾞ　Ｂ</t>
  </si>
  <si>
    <t>第１４回　1999</t>
  </si>
  <si>
    <t>ＪＡＣＫ　Ｊｒ</t>
  </si>
  <si>
    <t>Kﾃﾆｽｶﾚｯｼﾞ月</t>
  </si>
  <si>
    <t>Kﾃﾆｽｶﾚｯｼﾞ　Ａ</t>
  </si>
  <si>
    <t>第１５回　2000</t>
  </si>
  <si>
    <t>Kﾃﾆｽ &amp; H.S</t>
  </si>
  <si>
    <t>Kﾃﾆｽ &amp; T.U</t>
  </si>
  <si>
    <t>第１6回　2001</t>
  </si>
  <si>
    <t>Ｋﾃﾆｽｶﾚｯｼﾞ　Ａ</t>
  </si>
  <si>
    <t>ＪＡＣＫ　ＯＧ</t>
  </si>
  <si>
    <t>第１７回　2002</t>
  </si>
  <si>
    <t>東山　Ａ</t>
  </si>
  <si>
    <t>ボスセブン</t>
  </si>
  <si>
    <t>第１８回　2003</t>
  </si>
  <si>
    <t>球姫JOY290</t>
  </si>
  <si>
    <t>花より団子</t>
  </si>
  <si>
    <t>球姫JOYフリー</t>
  </si>
  <si>
    <t>第１９回　2004</t>
  </si>
  <si>
    <t>More ＆ More</t>
  </si>
  <si>
    <t>ﾃﾆｽｼﾞｬﾗﾝJr</t>
  </si>
  <si>
    <t>東</t>
  </si>
  <si>
    <t>第１回    2005</t>
  </si>
  <si>
    <t>アジア庭球倶楽部</t>
  </si>
  <si>
    <t>アドバンス</t>
  </si>
  <si>
    <t>近</t>
  </si>
  <si>
    <t>第2回    2006</t>
  </si>
  <si>
    <t>Kﾃﾆｽｶﾚｯｼﾞ</t>
  </si>
  <si>
    <t>Pin. TC</t>
  </si>
  <si>
    <t>コスモンB</t>
  </si>
  <si>
    <t>Ｋﾃﾆｽｶﾚｯｼﾞ　B</t>
  </si>
  <si>
    <t>江</t>
  </si>
  <si>
    <t>第3回    2007</t>
  </si>
  <si>
    <t>KﾃﾆｽｶﾚｯｼﾞA</t>
  </si>
  <si>
    <t>TTテニス</t>
  </si>
  <si>
    <t>市</t>
  </si>
  <si>
    <t>第4回    2008</t>
  </si>
  <si>
    <t>第5回    2009</t>
  </si>
  <si>
    <t>彦根グリーンTC</t>
  </si>
  <si>
    <t>フレンズ</t>
  </si>
  <si>
    <t>第6回    2010</t>
  </si>
  <si>
    <t>Kﾃﾆｽｶﾚｯｼﾞ　B</t>
  </si>
  <si>
    <t>第7回　　2011</t>
  </si>
  <si>
    <t>第8回2012.10.7</t>
  </si>
  <si>
    <t>グリふぃんA</t>
  </si>
  <si>
    <t>ぼんズ</t>
  </si>
  <si>
    <t>次回大会の案内</t>
  </si>
  <si>
    <t>グリふぃんA</t>
  </si>
  <si>
    <t>第９回2013.10.13</t>
  </si>
  <si>
    <t>東近江市民</t>
  </si>
  <si>
    <t>東近江市民率</t>
  </si>
  <si>
    <t>長浜市</t>
  </si>
  <si>
    <t>米原市</t>
  </si>
  <si>
    <t>女</t>
  </si>
  <si>
    <t>守山市</t>
  </si>
  <si>
    <t>東近江市</t>
  </si>
  <si>
    <t>大津市</t>
  </si>
  <si>
    <t>近江八幡市</t>
  </si>
  <si>
    <t>匡志</t>
  </si>
  <si>
    <t>湖南市</t>
  </si>
  <si>
    <t>東近江市</t>
  </si>
  <si>
    <t>野洲市</t>
  </si>
  <si>
    <t>伸一</t>
  </si>
  <si>
    <t>彦根市</t>
  </si>
  <si>
    <t>青木</t>
  </si>
  <si>
    <t>草津市</t>
  </si>
  <si>
    <t>京都市</t>
  </si>
  <si>
    <t>佐藤</t>
  </si>
  <si>
    <t>甲賀市</t>
  </si>
  <si>
    <t>米原市</t>
  </si>
  <si>
    <t>長浜市</t>
  </si>
  <si>
    <t>あ１５</t>
  </si>
  <si>
    <t>澤村</t>
  </si>
  <si>
    <t>守山市</t>
  </si>
  <si>
    <t>ぼ０２</t>
  </si>
  <si>
    <t>ぼ０３</t>
  </si>
  <si>
    <t>小林</t>
  </si>
  <si>
    <t>ぼ０４</t>
  </si>
  <si>
    <t>ぼ０５</t>
  </si>
  <si>
    <t>谷口</t>
  </si>
  <si>
    <t>ぼ０６</t>
  </si>
  <si>
    <t>土田</t>
  </si>
  <si>
    <t>ぼ０７</t>
  </si>
  <si>
    <t>ぼ０８</t>
  </si>
  <si>
    <t>ぼ０９</t>
  </si>
  <si>
    <t>ぼ１０</t>
  </si>
  <si>
    <t>ぼ１１</t>
  </si>
  <si>
    <t>ぼ１２</t>
  </si>
  <si>
    <t>ぼ１３</t>
  </si>
  <si>
    <t>ぼ１４</t>
  </si>
  <si>
    <t>ぼ１５</t>
  </si>
  <si>
    <t>ぼ１６</t>
  </si>
  <si>
    <t>ぼ１７</t>
  </si>
  <si>
    <t>ぼ１８</t>
  </si>
  <si>
    <t>ぼ１９</t>
  </si>
  <si>
    <t>ぼ２０</t>
  </si>
  <si>
    <t>千春</t>
  </si>
  <si>
    <t>ぼ２１</t>
  </si>
  <si>
    <t>藤田</t>
  </si>
  <si>
    <t>四日市市</t>
  </si>
  <si>
    <t>代表：牛尾　紳之介</t>
  </si>
  <si>
    <t>き０１</t>
  </si>
  <si>
    <t>き０２</t>
  </si>
  <si>
    <t>き０３</t>
  </si>
  <si>
    <t>き０４</t>
  </si>
  <si>
    <t>き０５</t>
  </si>
  <si>
    <t>き０６</t>
  </si>
  <si>
    <t>大津市</t>
  </si>
  <si>
    <t>き０７</t>
  </si>
  <si>
    <t>き０８</t>
  </si>
  <si>
    <t>き０９</t>
  </si>
  <si>
    <t>き１０</t>
  </si>
  <si>
    <t>き１１</t>
  </si>
  <si>
    <t>き１２</t>
  </si>
  <si>
    <t>き１３</t>
  </si>
  <si>
    <t>き１４</t>
  </si>
  <si>
    <t>き１５</t>
  </si>
  <si>
    <t>き１６</t>
  </si>
  <si>
    <t>き１７</t>
  </si>
  <si>
    <t>き１８</t>
  </si>
  <si>
    <t>き１９</t>
  </si>
  <si>
    <t>薮内</t>
  </si>
  <si>
    <t>陸久</t>
  </si>
  <si>
    <t>き２０</t>
  </si>
  <si>
    <t>き２１</t>
  </si>
  <si>
    <t>き２２</t>
  </si>
  <si>
    <t>蒲生郡</t>
  </si>
  <si>
    <t>き２３</t>
  </si>
  <si>
    <t>き２４</t>
  </si>
  <si>
    <t>兼古</t>
  </si>
  <si>
    <t>翔太</t>
  </si>
  <si>
    <t>き２５</t>
  </si>
  <si>
    <t>野洲市</t>
  </si>
  <si>
    <t>き２６</t>
  </si>
  <si>
    <t>き２７</t>
  </si>
  <si>
    <t>湖南市</t>
  </si>
  <si>
    <t>き２８</t>
  </si>
  <si>
    <t>き２９</t>
  </si>
  <si>
    <t>き３０</t>
  </si>
  <si>
    <t>き３１</t>
  </si>
  <si>
    <t>き３２</t>
  </si>
  <si>
    <t>き３３</t>
  </si>
  <si>
    <t>き３４</t>
  </si>
  <si>
    <t>き３５</t>
  </si>
  <si>
    <t>一色</t>
  </si>
  <si>
    <t>き３６</t>
  </si>
  <si>
    <t>菊井</t>
  </si>
  <si>
    <t>鈴夏</t>
  </si>
  <si>
    <t>き３７</t>
  </si>
  <si>
    <t>和樹</t>
  </si>
  <si>
    <t>き３８</t>
  </si>
  <si>
    <t>き３９</t>
  </si>
  <si>
    <t>き４０</t>
  </si>
  <si>
    <t>桜井</t>
  </si>
  <si>
    <t>貴哉</t>
  </si>
  <si>
    <t>き４１</t>
  </si>
  <si>
    <t>き４２</t>
  </si>
  <si>
    <t>き４３</t>
  </si>
  <si>
    <t>き４４</t>
  </si>
  <si>
    <t>き４５</t>
  </si>
  <si>
    <t>澤田</t>
  </si>
  <si>
    <t>き４６</t>
  </si>
  <si>
    <t>き４７</t>
  </si>
  <si>
    <t>き４８</t>
  </si>
  <si>
    <t>き４９</t>
  </si>
  <si>
    <t>き５０</t>
  </si>
  <si>
    <t>柴田</t>
  </si>
  <si>
    <t>雅寛</t>
  </si>
  <si>
    <t>名古屋市</t>
  </si>
  <si>
    <t>き５１</t>
  </si>
  <si>
    <t>き５２</t>
  </si>
  <si>
    <t>菊池</t>
  </si>
  <si>
    <t>健太郎</t>
  </si>
  <si>
    <t>宇治市</t>
  </si>
  <si>
    <t>き５３</t>
  </si>
  <si>
    <t>村西</t>
  </si>
  <si>
    <t>き５４</t>
  </si>
  <si>
    <t>松本</t>
  </si>
  <si>
    <t>太一</t>
  </si>
  <si>
    <t>き５５</t>
  </si>
  <si>
    <t>き５６</t>
  </si>
  <si>
    <t>き５７</t>
  </si>
  <si>
    <t>き５８</t>
  </si>
  <si>
    <t>清水</t>
  </si>
  <si>
    <t>ふ０２</t>
  </si>
  <si>
    <t>大島</t>
  </si>
  <si>
    <t>ふ０３</t>
  </si>
  <si>
    <t>ふ０４</t>
  </si>
  <si>
    <t>ふ０５</t>
  </si>
  <si>
    <t>ふ０６</t>
  </si>
  <si>
    <t>ふ０７</t>
  </si>
  <si>
    <t>ふ０８</t>
  </si>
  <si>
    <t>ふ０９</t>
  </si>
  <si>
    <t>ふ１０</t>
  </si>
  <si>
    <t>ふ１１</t>
  </si>
  <si>
    <t>ふ１２</t>
  </si>
  <si>
    <t>ふ１３</t>
  </si>
  <si>
    <t>ふ１４</t>
  </si>
  <si>
    <t>清水</t>
  </si>
  <si>
    <t>ふ１５</t>
  </si>
  <si>
    <t>ふ１６</t>
  </si>
  <si>
    <t>ふ１７</t>
  </si>
  <si>
    <t>ふ１８</t>
  </si>
  <si>
    <t>ふ１９</t>
  </si>
  <si>
    <t>ふ２０</t>
  </si>
  <si>
    <t>ふ２１</t>
  </si>
  <si>
    <t>西村</t>
  </si>
  <si>
    <t>愛荘町</t>
  </si>
  <si>
    <t>代表 北村 健</t>
  </si>
  <si>
    <t>at2002take@yahoo.co.jp</t>
  </si>
  <si>
    <t>グリフィンズ</t>
  </si>
  <si>
    <t>東近江グリフィンズ</t>
  </si>
  <si>
    <t>ぐ０２</t>
  </si>
  <si>
    <t>ぐ０３</t>
  </si>
  <si>
    <t>ぐ０４</t>
  </si>
  <si>
    <t>ぐ０５</t>
  </si>
  <si>
    <t>ぐ０６</t>
  </si>
  <si>
    <t>ぐ０７</t>
  </si>
  <si>
    <t>ぐ０８</t>
  </si>
  <si>
    <t>ぐ０９</t>
  </si>
  <si>
    <t>栗東市</t>
  </si>
  <si>
    <t>ぐ１０</t>
  </si>
  <si>
    <t>ぐ１１</t>
  </si>
  <si>
    <t>ぐ１２</t>
  </si>
  <si>
    <t>岸本</t>
  </si>
  <si>
    <t>ぐ１３</t>
  </si>
  <si>
    <t>ぐ１４</t>
  </si>
  <si>
    <t>ぐ１５</t>
  </si>
  <si>
    <t>ぐ１６</t>
  </si>
  <si>
    <t>ぐ１７</t>
  </si>
  <si>
    <t>ぐ１８</t>
  </si>
  <si>
    <t>達也</t>
  </si>
  <si>
    <t>ぐ１９</t>
  </si>
  <si>
    <t>長谷川</t>
  </si>
  <si>
    <t>ぐ２０</t>
  </si>
  <si>
    <t>愛知郡</t>
  </si>
  <si>
    <t>ぐ２１</t>
  </si>
  <si>
    <t>ぐ２２</t>
  </si>
  <si>
    <t>藤井</t>
  </si>
  <si>
    <t>ぐ２３</t>
  </si>
  <si>
    <t>ぐ２４</t>
  </si>
  <si>
    <t>ぐ２５</t>
  </si>
  <si>
    <t>ぐ２６</t>
  </si>
  <si>
    <t>ぐ２７</t>
  </si>
  <si>
    <t>ぐ２８</t>
  </si>
  <si>
    <t>ぐ２９</t>
  </si>
  <si>
    <t>ぐ３０</t>
  </si>
  <si>
    <t>ぐ３１</t>
  </si>
  <si>
    <t>ぐ３２</t>
  </si>
  <si>
    <t>ぐ３３</t>
  </si>
  <si>
    <t>ぐ３４</t>
  </si>
  <si>
    <t>ぐ３５</t>
  </si>
  <si>
    <t>ぐ３６</t>
  </si>
  <si>
    <t>ぐ３７</t>
  </si>
  <si>
    <t>ぐ３８</t>
  </si>
  <si>
    <t>遠崎</t>
  </si>
  <si>
    <t>ぐ３９</t>
  </si>
  <si>
    <t>ぐ４０</t>
  </si>
  <si>
    <t>ぐ４１</t>
  </si>
  <si>
    <t>梅森</t>
  </si>
  <si>
    <t>ぐ４２</t>
  </si>
  <si>
    <t>ぐ４３</t>
  </si>
  <si>
    <t>伊藤</t>
  </si>
  <si>
    <t>ぐ４４</t>
  </si>
  <si>
    <t>ぐ４５</t>
  </si>
  <si>
    <t>ぐ４６</t>
  </si>
  <si>
    <t>ぐ４７</t>
  </si>
  <si>
    <t>ぐ４８</t>
  </si>
  <si>
    <t>ぐ４９</t>
  </si>
  <si>
    <t>ぐ５０</t>
  </si>
  <si>
    <t>ぐ５１</t>
  </si>
  <si>
    <t>和田</t>
  </si>
  <si>
    <t>桃子</t>
  </si>
  <si>
    <t>ぐ５２</t>
  </si>
  <si>
    <t>藤岡</t>
  </si>
  <si>
    <t>美智子</t>
  </si>
  <si>
    <t>ぐ５３</t>
  </si>
  <si>
    <t>濱田</t>
  </si>
  <si>
    <t>彬弘</t>
  </si>
  <si>
    <t>晴香</t>
  </si>
  <si>
    <t>内田</t>
  </si>
  <si>
    <t>理沙</t>
  </si>
  <si>
    <t>鵜飼</t>
  </si>
  <si>
    <t>元一</t>
  </si>
  <si>
    <t>西尾</t>
  </si>
  <si>
    <t>友里</t>
  </si>
  <si>
    <t>愛知県</t>
  </si>
  <si>
    <t>川並和之</t>
  </si>
  <si>
    <t>kawanami0930@yahoo.co.jp</t>
  </si>
  <si>
    <t>法人会員</t>
  </si>
  <si>
    <t>け０１</t>
  </si>
  <si>
    <t>稲岡</t>
  </si>
  <si>
    <t>和紀</t>
  </si>
  <si>
    <t>け０３</t>
  </si>
  <si>
    <t>け０４</t>
  </si>
  <si>
    <t>大樹</t>
  </si>
  <si>
    <t>け０５</t>
  </si>
  <si>
    <t>押谷</t>
  </si>
  <si>
    <t>繁樹</t>
  </si>
  <si>
    <t>け０６</t>
  </si>
  <si>
    <t>け０７</t>
  </si>
  <si>
    <t>浩範</t>
  </si>
  <si>
    <t>け０８</t>
  </si>
  <si>
    <t>政治</t>
  </si>
  <si>
    <t>け０９</t>
  </si>
  <si>
    <t>上村</t>
  </si>
  <si>
    <t>悠大</t>
  </si>
  <si>
    <t>け１０</t>
  </si>
  <si>
    <t>　武</t>
  </si>
  <si>
    <t>け１１</t>
  </si>
  <si>
    <t>悠作</t>
  </si>
  <si>
    <t>け１２</t>
  </si>
  <si>
    <t>け１３</t>
  </si>
  <si>
    <t>　誠</t>
  </si>
  <si>
    <t>け１４</t>
  </si>
  <si>
    <t>け１５</t>
  </si>
  <si>
    <t>犬上郡</t>
  </si>
  <si>
    <t>け１６</t>
  </si>
  <si>
    <t>日野町</t>
  </si>
  <si>
    <t>け１７</t>
  </si>
  <si>
    <t>　淳</t>
  </si>
  <si>
    <t>け１８</t>
  </si>
  <si>
    <t>け１９</t>
  </si>
  <si>
    <t>三重県</t>
  </si>
  <si>
    <t>け２０</t>
  </si>
  <si>
    <t>け２１</t>
  </si>
  <si>
    <t>け２２</t>
  </si>
  <si>
    <t>け２３</t>
  </si>
  <si>
    <t>け２４</t>
  </si>
  <si>
    <t>和教</t>
  </si>
  <si>
    <t>け２５</t>
  </si>
  <si>
    <t>け２６</t>
  </si>
  <si>
    <t>け２７</t>
  </si>
  <si>
    <t>け２８</t>
  </si>
  <si>
    <t>け２９</t>
  </si>
  <si>
    <t>Ｊｒ</t>
  </si>
  <si>
    <t>け３０</t>
  </si>
  <si>
    <t>吉野</t>
  </si>
  <si>
    <t>淳也</t>
  </si>
  <si>
    <t>け３１</t>
  </si>
  <si>
    <t>け３２</t>
  </si>
  <si>
    <t>池尻</t>
  </si>
  <si>
    <t>陽香</t>
  </si>
  <si>
    <t>け３３</t>
  </si>
  <si>
    <t>姫欧</t>
  </si>
  <si>
    <t>け３４</t>
  </si>
  <si>
    <t>出縄</t>
  </si>
  <si>
    <t>久子</t>
  </si>
  <si>
    <t>け３５</t>
  </si>
  <si>
    <t>け３６</t>
  </si>
  <si>
    <t>け３７</t>
  </si>
  <si>
    <t>け３８</t>
  </si>
  <si>
    <t>け３９</t>
  </si>
  <si>
    <t>け４０</t>
  </si>
  <si>
    <t>有紀</t>
  </si>
  <si>
    <t>竜王町</t>
  </si>
  <si>
    <t>け４１</t>
  </si>
  <si>
    <t>け４２</t>
  </si>
  <si>
    <t>け４３</t>
  </si>
  <si>
    <t>布藤</t>
  </si>
  <si>
    <t>江実子</t>
  </si>
  <si>
    <t>け４４</t>
  </si>
  <si>
    <t>美由希</t>
  </si>
  <si>
    <t>け４５</t>
  </si>
  <si>
    <t>け４６</t>
  </si>
  <si>
    <t>雅之</t>
  </si>
  <si>
    <t>け４７</t>
  </si>
  <si>
    <t>矢田</t>
  </si>
  <si>
    <t>　圭</t>
  </si>
  <si>
    <t>け４８</t>
  </si>
  <si>
    <t>け４９</t>
  </si>
  <si>
    <t>け５０</t>
  </si>
  <si>
    <t>け５１</t>
  </si>
  <si>
    <t>福永</t>
  </si>
  <si>
    <t>一典</t>
  </si>
  <si>
    <t>け５２</t>
  </si>
  <si>
    <t>畑</t>
  </si>
  <si>
    <t>　彰</t>
  </si>
  <si>
    <t>村田ＴＣ</t>
  </si>
  <si>
    <t>む０２</t>
  </si>
  <si>
    <t>稲泉　</t>
  </si>
  <si>
    <t>む０３</t>
  </si>
  <si>
    <t>む０４</t>
  </si>
  <si>
    <t>む０５</t>
  </si>
  <si>
    <t>徳永</t>
  </si>
  <si>
    <t xml:space="preserve"> 剛</t>
  </si>
  <si>
    <t>む０６</t>
  </si>
  <si>
    <t>む０７</t>
  </si>
  <si>
    <t>む０８</t>
  </si>
  <si>
    <t>む０９</t>
  </si>
  <si>
    <t>む１０</t>
  </si>
  <si>
    <t>む１１</t>
  </si>
  <si>
    <t>む１２</t>
  </si>
  <si>
    <t>典人</t>
  </si>
  <si>
    <t>む１３</t>
  </si>
  <si>
    <t>二ツ井</t>
  </si>
  <si>
    <t>裕也</t>
  </si>
  <si>
    <t>む１４</t>
  </si>
  <si>
    <t>森永</t>
  </si>
  <si>
    <t>洋介</t>
  </si>
  <si>
    <t>む１５</t>
  </si>
  <si>
    <t>む１６</t>
  </si>
  <si>
    <t>辰巳</t>
  </si>
  <si>
    <t>悟朗</t>
  </si>
  <si>
    <t>む１７</t>
  </si>
  <si>
    <t>む１８</t>
  </si>
  <si>
    <t>む１９</t>
  </si>
  <si>
    <t>む２０</t>
  </si>
  <si>
    <t>む２１</t>
  </si>
  <si>
    <t>む２２</t>
  </si>
  <si>
    <t>む２３</t>
  </si>
  <si>
    <t>む２４</t>
  </si>
  <si>
    <t>む２５</t>
  </si>
  <si>
    <t>後藤</t>
  </si>
  <si>
    <t>圭介</t>
  </si>
  <si>
    <t>む２６</t>
  </si>
  <si>
    <t>晃平</t>
  </si>
  <si>
    <t>む２７</t>
  </si>
  <si>
    <t>原田</t>
  </si>
  <si>
    <t>真稔</t>
  </si>
  <si>
    <t>む２８</t>
  </si>
  <si>
    <t>池内</t>
  </si>
  <si>
    <t>伸介</t>
  </si>
  <si>
    <t>む２９</t>
  </si>
  <si>
    <t>む３０</t>
  </si>
  <si>
    <t>岩田</t>
  </si>
  <si>
    <t>光央</t>
  </si>
  <si>
    <t>む３１</t>
  </si>
  <si>
    <t>三神</t>
  </si>
  <si>
    <t>秀嗣</t>
  </si>
  <si>
    <t>む３２</t>
  </si>
  <si>
    <t>庸子</t>
  </si>
  <si>
    <t>む３３</t>
  </si>
  <si>
    <t>む３４</t>
  </si>
  <si>
    <t>朋子</t>
  </si>
  <si>
    <t>む３５</t>
  </si>
  <si>
    <t>あずさ</t>
  </si>
  <si>
    <t>む３６</t>
  </si>
  <si>
    <t>文代</t>
  </si>
  <si>
    <t>む３７</t>
  </si>
  <si>
    <t>彩子</t>
  </si>
  <si>
    <t>む３８</t>
  </si>
  <si>
    <t>村川</t>
  </si>
  <si>
    <t>む３９</t>
  </si>
  <si>
    <t>洋平</t>
  </si>
  <si>
    <t>む４０</t>
  </si>
  <si>
    <t>田淵</t>
  </si>
  <si>
    <t>敏史</t>
  </si>
  <si>
    <t>む４１</t>
  </si>
  <si>
    <t>穐山</t>
  </si>
  <si>
    <t xml:space="preserve">  航</t>
  </si>
  <si>
    <t>む４２</t>
  </si>
  <si>
    <t>国太郎</t>
  </si>
  <si>
    <t>む４３</t>
  </si>
  <si>
    <t>南井</t>
  </si>
  <si>
    <t>まどか</t>
  </si>
  <si>
    <t>む４４</t>
  </si>
  <si>
    <t>多佳美</t>
  </si>
  <si>
    <t>む４５</t>
  </si>
  <si>
    <t>春澄</t>
  </si>
  <si>
    <t>む４６</t>
  </si>
  <si>
    <t>二上</t>
  </si>
  <si>
    <t>貴光</t>
  </si>
  <si>
    <t>む４７</t>
  </si>
  <si>
    <t>義大</t>
  </si>
  <si>
    <t>む４８</t>
  </si>
  <si>
    <t>む４９</t>
  </si>
  <si>
    <t>川東</t>
  </si>
  <si>
    <t>真央</t>
  </si>
  <si>
    <t>和彦</t>
  </si>
  <si>
    <t>北川</t>
  </si>
  <si>
    <t>平野</t>
  </si>
  <si>
    <t>代表　宮崎　大悟</t>
  </si>
  <si>
    <t>miyazakid@sekisuijsuhi.co.jp</t>
  </si>
  <si>
    <t>積樹T</t>
  </si>
  <si>
    <t>積水樹脂テニスクラブ</t>
  </si>
  <si>
    <t>せ０１</t>
  </si>
  <si>
    <t>せ０２</t>
  </si>
  <si>
    <t>せ０３</t>
  </si>
  <si>
    <t>せ０４</t>
  </si>
  <si>
    <t>せ０５</t>
  </si>
  <si>
    <t>竜王町</t>
  </si>
  <si>
    <t>せ０６</t>
  </si>
  <si>
    <t>せ０８</t>
  </si>
  <si>
    <t>せ０９</t>
  </si>
  <si>
    <t>上津慶和</t>
  </si>
  <si>
    <t>smile.yu5052@gmail.com</t>
  </si>
  <si>
    <t>TDC</t>
  </si>
  <si>
    <t>て０１</t>
  </si>
  <si>
    <t>て０２</t>
  </si>
  <si>
    <t>大野</t>
  </si>
  <si>
    <t>みずき</t>
  </si>
  <si>
    <t>て０３</t>
  </si>
  <si>
    <t>片桐</t>
  </si>
  <si>
    <t>美里</t>
  </si>
  <si>
    <t>て０４</t>
  </si>
  <si>
    <t>円香</t>
  </si>
  <si>
    <t>て０５</t>
  </si>
  <si>
    <t>草野</t>
  </si>
  <si>
    <t>菜摘</t>
  </si>
  <si>
    <t>て０６</t>
  </si>
  <si>
    <t>て０７</t>
  </si>
  <si>
    <t>真弓</t>
  </si>
  <si>
    <t>て０８</t>
  </si>
  <si>
    <t>中川</t>
  </si>
  <si>
    <t>久江</t>
  </si>
  <si>
    <t>て０９</t>
  </si>
  <si>
    <t>姫井</t>
  </si>
  <si>
    <t>亜利沙</t>
  </si>
  <si>
    <t>て１０</t>
  </si>
  <si>
    <t>て１１</t>
  </si>
  <si>
    <t>美恵</t>
  </si>
  <si>
    <t>て１２</t>
  </si>
  <si>
    <t>て１３</t>
  </si>
  <si>
    <t>山岡</t>
  </si>
  <si>
    <t>て１４</t>
  </si>
  <si>
    <t>鹿野</t>
  </si>
  <si>
    <t>て１５</t>
  </si>
  <si>
    <t>猪飼</t>
  </si>
  <si>
    <t>尚輝</t>
  </si>
  <si>
    <t>て１６</t>
  </si>
  <si>
    <t>石内</t>
  </si>
  <si>
    <t>伸幸</t>
  </si>
  <si>
    <t>て１７</t>
  </si>
  <si>
    <t>上原</t>
  </si>
  <si>
    <t>義弘</t>
  </si>
  <si>
    <t>て１８</t>
  </si>
  <si>
    <t>上津</t>
  </si>
  <si>
    <t>慶和</t>
  </si>
  <si>
    <t>て１９</t>
  </si>
  <si>
    <t>栄介</t>
  </si>
  <si>
    <t>て２０</t>
  </si>
  <si>
    <t>て２１</t>
  </si>
  <si>
    <t>靖之</t>
  </si>
  <si>
    <t>て２２</t>
  </si>
  <si>
    <t>川合</t>
  </si>
  <si>
    <t>て２３</t>
  </si>
  <si>
    <t>て２４</t>
  </si>
  <si>
    <t>て２５</t>
  </si>
  <si>
    <t>て２６</t>
  </si>
  <si>
    <t>雄大</t>
  </si>
  <si>
    <t>て２７</t>
  </si>
  <si>
    <t>澁谷</t>
  </si>
  <si>
    <t>晃大</t>
  </si>
  <si>
    <t>て２８</t>
  </si>
  <si>
    <t>嶋村</t>
  </si>
  <si>
    <t>て２９</t>
  </si>
  <si>
    <t>白井</t>
  </si>
  <si>
    <t>秀幸</t>
  </si>
  <si>
    <t>て３０</t>
  </si>
  <si>
    <t>て３１</t>
  </si>
  <si>
    <t>津曲</t>
  </si>
  <si>
    <t>崇志</t>
  </si>
  <si>
    <t>て３２</t>
  </si>
  <si>
    <t>中尾</t>
  </si>
  <si>
    <t>大阪府</t>
  </si>
  <si>
    <t>て３３</t>
  </si>
  <si>
    <t>西嶌</t>
  </si>
  <si>
    <t>て３４</t>
  </si>
  <si>
    <t>野村</t>
  </si>
  <si>
    <t>良平</t>
  </si>
  <si>
    <t>て３５</t>
  </si>
  <si>
    <t>て３６</t>
  </si>
  <si>
    <t>東山</t>
  </si>
  <si>
    <t>て３７</t>
  </si>
  <si>
    <t>遼太郎</t>
  </si>
  <si>
    <t>て３８</t>
  </si>
  <si>
    <t>稔貴</t>
  </si>
  <si>
    <t>て３９</t>
  </si>
  <si>
    <t>て４０</t>
  </si>
  <si>
    <t>て４１</t>
  </si>
  <si>
    <t>て４２</t>
  </si>
  <si>
    <t>て４３</t>
  </si>
  <si>
    <t>て４４</t>
  </si>
  <si>
    <t>て４５</t>
  </si>
  <si>
    <t>て４６</t>
  </si>
  <si>
    <t>代表　片岡一寿</t>
  </si>
  <si>
    <t>ptkq67180＠yahoo.co.jp</t>
  </si>
  <si>
    <t>う０２</t>
  </si>
  <si>
    <t>う０３</t>
  </si>
  <si>
    <t>う０４</t>
  </si>
  <si>
    <t>う０５</t>
  </si>
  <si>
    <t>う０６</t>
  </si>
  <si>
    <t>亀井</t>
  </si>
  <si>
    <t>う０７</t>
  </si>
  <si>
    <t>う０８</t>
  </si>
  <si>
    <t>う０９</t>
  </si>
  <si>
    <t>う１０</t>
  </si>
  <si>
    <t>う１１</t>
  </si>
  <si>
    <t>拓哉</t>
  </si>
  <si>
    <t>う１２</t>
  </si>
  <si>
    <t>う１３</t>
  </si>
  <si>
    <t>和也</t>
  </si>
  <si>
    <t>う１４</t>
  </si>
  <si>
    <t>う１５</t>
  </si>
  <si>
    <t>う１６</t>
  </si>
  <si>
    <t>う１７</t>
  </si>
  <si>
    <t>う１８</t>
  </si>
  <si>
    <t>う１９</t>
  </si>
  <si>
    <t>う２０</t>
  </si>
  <si>
    <t>う２１</t>
  </si>
  <si>
    <t>う２２</t>
  </si>
  <si>
    <t>う２３</t>
  </si>
  <si>
    <t>う２４</t>
  </si>
  <si>
    <t>う２５</t>
  </si>
  <si>
    <t>う２６</t>
  </si>
  <si>
    <t>う２７</t>
  </si>
  <si>
    <t>森</t>
  </si>
  <si>
    <t>う２８</t>
  </si>
  <si>
    <t>う２９</t>
  </si>
  <si>
    <t>う３０</t>
  </si>
  <si>
    <t>う３１</t>
  </si>
  <si>
    <t>う３２</t>
  </si>
  <si>
    <t>う３３</t>
  </si>
  <si>
    <t>う３４</t>
  </si>
  <si>
    <t>う３５</t>
  </si>
  <si>
    <t>う３６</t>
  </si>
  <si>
    <t>う３７</t>
  </si>
  <si>
    <t>う３８</t>
  </si>
  <si>
    <t>う３９</t>
  </si>
  <si>
    <t>う４０</t>
  </si>
  <si>
    <t>う４１</t>
  </si>
  <si>
    <t>う４２</t>
  </si>
  <si>
    <t>う４３</t>
  </si>
  <si>
    <t>う４４</t>
  </si>
  <si>
    <t>う４５</t>
  </si>
  <si>
    <t>う４６</t>
  </si>
  <si>
    <t>う４７</t>
  </si>
  <si>
    <t>う４８</t>
  </si>
  <si>
    <t>う４９</t>
  </si>
  <si>
    <t>竹下</t>
  </si>
  <si>
    <t>恭平</t>
  </si>
  <si>
    <t>Jr</t>
  </si>
  <si>
    <t>田中</t>
  </si>
  <si>
    <t>深田</t>
  </si>
  <si>
    <t>健太郎</t>
  </si>
  <si>
    <t>石岡</t>
  </si>
  <si>
    <t>良典</t>
  </si>
  <si>
    <t>北野</t>
  </si>
  <si>
    <t>智尋</t>
  </si>
  <si>
    <t>建一</t>
  </si>
  <si>
    <t>木森</t>
  </si>
  <si>
    <t>厚志</t>
  </si>
  <si>
    <t>東近江市　市民率</t>
  </si>
  <si>
    <t>代表　落合　良弘</t>
  </si>
  <si>
    <t xml:space="preserve">chai828@nifty.com  </t>
  </si>
  <si>
    <t>アビック</t>
  </si>
  <si>
    <t>アビックＢＢ</t>
  </si>
  <si>
    <t>あ０１</t>
  </si>
  <si>
    <t>水野</t>
  </si>
  <si>
    <t>圭補</t>
  </si>
  <si>
    <t>彦根市</t>
  </si>
  <si>
    <t>あ０２</t>
  </si>
  <si>
    <t>青木</t>
  </si>
  <si>
    <t>重之</t>
  </si>
  <si>
    <t>あ０３</t>
  </si>
  <si>
    <t>乾　</t>
  </si>
  <si>
    <t>勝彦</t>
  </si>
  <si>
    <t>京都市</t>
  </si>
  <si>
    <t>あ０４</t>
  </si>
  <si>
    <t>政之</t>
  </si>
  <si>
    <t>あ０５</t>
  </si>
  <si>
    <t>中村</t>
  </si>
  <si>
    <t>　亨</t>
  </si>
  <si>
    <t>あ０６</t>
  </si>
  <si>
    <t>谷崎</t>
  </si>
  <si>
    <t>真也</t>
  </si>
  <si>
    <t>甲賀市</t>
  </si>
  <si>
    <t>あ０７</t>
  </si>
  <si>
    <t>齋田</t>
  </si>
  <si>
    <t>至</t>
  </si>
  <si>
    <t>あ０８</t>
  </si>
  <si>
    <t>優子</t>
  </si>
  <si>
    <t>あ０９</t>
  </si>
  <si>
    <t>平居</t>
  </si>
  <si>
    <t>　崇</t>
  </si>
  <si>
    <t>多賀町</t>
  </si>
  <si>
    <t>あ１０</t>
  </si>
  <si>
    <t>土居</t>
  </si>
  <si>
    <t>　悟</t>
  </si>
  <si>
    <t>近江八幡市</t>
  </si>
  <si>
    <t>あ１１</t>
  </si>
  <si>
    <t>野上</t>
  </si>
  <si>
    <t>恵梨子</t>
  </si>
  <si>
    <t>長浜市</t>
  </si>
  <si>
    <t>あ１２</t>
  </si>
  <si>
    <t>西山</t>
  </si>
  <si>
    <t>抄千代</t>
  </si>
  <si>
    <t>米原市</t>
  </si>
  <si>
    <t>あ１３</t>
  </si>
  <si>
    <t>三原</t>
  </si>
  <si>
    <t>啓子</t>
  </si>
  <si>
    <t>あ１４</t>
  </si>
  <si>
    <t>落合</t>
  </si>
  <si>
    <t>良弘</t>
  </si>
  <si>
    <t>杉原</t>
  </si>
  <si>
    <t>　徹</t>
  </si>
  <si>
    <t>あ１６</t>
  </si>
  <si>
    <t>澤村</t>
  </si>
  <si>
    <t>直子</t>
  </si>
  <si>
    <t>あ１７</t>
  </si>
  <si>
    <t>松居</t>
  </si>
  <si>
    <t>眞由美</t>
  </si>
  <si>
    <t>米原市</t>
  </si>
  <si>
    <t>あ１８</t>
  </si>
  <si>
    <t>治田</t>
  </si>
  <si>
    <t>沙映子</t>
  </si>
  <si>
    <t>守山市</t>
  </si>
  <si>
    <t>あ１９</t>
  </si>
  <si>
    <t>寺本</t>
  </si>
  <si>
    <t>　恵</t>
  </si>
  <si>
    <t>愛荘町</t>
  </si>
  <si>
    <t>あ２０</t>
  </si>
  <si>
    <t>成宮</t>
  </si>
  <si>
    <t>まき</t>
  </si>
  <si>
    <t>代表　八木篤司</t>
  </si>
  <si>
    <t>me-me-yagirock@siren.ocn.ne.jp</t>
  </si>
  <si>
    <t>東近江市民</t>
  </si>
  <si>
    <t>東近江市民率</t>
  </si>
  <si>
    <t>略称</t>
  </si>
  <si>
    <t>正式名称</t>
  </si>
  <si>
    <t>ぼ０１</t>
  </si>
  <si>
    <t>正隆</t>
  </si>
  <si>
    <t>男</t>
  </si>
  <si>
    <t>池端</t>
  </si>
  <si>
    <t>誠治</t>
  </si>
  <si>
    <t>金谷</t>
  </si>
  <si>
    <t>太郎</t>
  </si>
  <si>
    <t>佐野</t>
  </si>
  <si>
    <t>望</t>
  </si>
  <si>
    <t>土田</t>
  </si>
  <si>
    <t>哲也</t>
  </si>
  <si>
    <t>堤内</t>
  </si>
  <si>
    <t>昭仁</t>
  </si>
  <si>
    <t>彦根市</t>
  </si>
  <si>
    <t>康弘</t>
  </si>
  <si>
    <t>西川</t>
  </si>
  <si>
    <t>昌一</t>
  </si>
  <si>
    <t>古市</t>
  </si>
  <si>
    <t>卓志</t>
  </si>
  <si>
    <t>八木</t>
  </si>
  <si>
    <t>篤司</t>
  </si>
  <si>
    <t>伊吹</t>
  </si>
  <si>
    <t>邦子</t>
  </si>
  <si>
    <t>木村</t>
  </si>
  <si>
    <t>美香</t>
  </si>
  <si>
    <t>佐竹</t>
  </si>
  <si>
    <t>昌子</t>
  </si>
  <si>
    <t>香織</t>
  </si>
  <si>
    <t>筒井</t>
  </si>
  <si>
    <t>珠世</t>
  </si>
  <si>
    <t>千春</t>
  </si>
  <si>
    <t>橋本</t>
  </si>
  <si>
    <t>真理</t>
  </si>
  <si>
    <t>藤田</t>
  </si>
  <si>
    <t>博美</t>
  </si>
  <si>
    <t>藤原</t>
  </si>
  <si>
    <t>泰子</t>
  </si>
  <si>
    <t>日髙</t>
  </si>
  <si>
    <t>眞規子</t>
  </si>
  <si>
    <t>赤木</t>
  </si>
  <si>
    <t>　拓</t>
  </si>
  <si>
    <t>　光</t>
  </si>
  <si>
    <t>荒浪</t>
  </si>
  <si>
    <t>井澤　</t>
  </si>
  <si>
    <t>野洲市</t>
  </si>
  <si>
    <t>石田</t>
  </si>
  <si>
    <t>文彦</t>
  </si>
  <si>
    <t>　　翼</t>
  </si>
  <si>
    <t>澤田</t>
  </si>
  <si>
    <t>啓一</t>
  </si>
  <si>
    <t>陽介</t>
  </si>
  <si>
    <t>日野市</t>
  </si>
  <si>
    <t>中元寺</t>
  </si>
  <si>
    <t>功貴</t>
  </si>
  <si>
    <t>西岡</t>
  </si>
  <si>
    <t>庸介</t>
  </si>
  <si>
    <t>草津市</t>
  </si>
  <si>
    <t>松島</t>
  </si>
  <si>
    <t>浅田</t>
  </si>
  <si>
    <t>亜祐子</t>
  </si>
  <si>
    <t>愛捺花</t>
  </si>
  <si>
    <t>涼花</t>
  </si>
  <si>
    <t>成行</t>
  </si>
  <si>
    <t>川田</t>
  </si>
  <si>
    <t>貴也</t>
  </si>
  <si>
    <t>恭介</t>
  </si>
  <si>
    <t>大和郡山市</t>
  </si>
  <si>
    <t>佐治</t>
  </si>
  <si>
    <t>　武</t>
  </si>
  <si>
    <t>　祥</t>
  </si>
  <si>
    <t>細川</t>
  </si>
  <si>
    <t>知剛</t>
  </si>
  <si>
    <t>　徹</t>
  </si>
  <si>
    <t>香奈依</t>
  </si>
  <si>
    <t>大鳥</t>
  </si>
  <si>
    <t>有希子</t>
  </si>
  <si>
    <t>香芝市</t>
  </si>
  <si>
    <t>金山</t>
  </si>
  <si>
    <t>真理子</t>
  </si>
  <si>
    <t>莉乃</t>
  </si>
  <si>
    <t>島井</t>
  </si>
  <si>
    <t>美帆</t>
  </si>
  <si>
    <t>田端</t>
  </si>
  <si>
    <t>輝子</t>
  </si>
  <si>
    <t>八幡市</t>
  </si>
  <si>
    <t>由井</t>
  </si>
  <si>
    <t>利紗子</t>
  </si>
  <si>
    <t>相楽郡</t>
  </si>
  <si>
    <t>長谷出　浩</t>
  </si>
  <si>
    <t>hasede@keiaikai.or.jp</t>
  </si>
  <si>
    <t>会員</t>
  </si>
  <si>
    <t>20人</t>
  </si>
  <si>
    <t>ふ０１</t>
  </si>
  <si>
    <t>油利</t>
  </si>
  <si>
    <t xml:space="preserve"> 享</t>
  </si>
  <si>
    <t>フレンズ</t>
  </si>
  <si>
    <t>鈴木</t>
  </si>
  <si>
    <t>英夫</t>
  </si>
  <si>
    <t>長谷出</t>
  </si>
  <si>
    <t xml:space="preserve"> 浩</t>
  </si>
  <si>
    <t xml:space="preserve">山崎 </t>
  </si>
  <si>
    <t xml:space="preserve"> 豊</t>
  </si>
  <si>
    <t>奥内</t>
  </si>
  <si>
    <t>栄治</t>
  </si>
  <si>
    <t>水本</t>
  </si>
  <si>
    <t>佑人</t>
  </si>
  <si>
    <t>小路</t>
  </si>
  <si>
    <t xml:space="preserve"> 貴</t>
  </si>
  <si>
    <t>小路 貴</t>
  </si>
  <si>
    <t>平塚</t>
  </si>
  <si>
    <t xml:space="preserve"> 聡</t>
  </si>
  <si>
    <t>好真</t>
  </si>
  <si>
    <t>三代</t>
  </si>
  <si>
    <t>康成</t>
  </si>
  <si>
    <t>淳史</t>
  </si>
  <si>
    <t>善弘</t>
  </si>
  <si>
    <t>松井</t>
  </si>
  <si>
    <t>美和子</t>
  </si>
  <si>
    <t>梨絵</t>
  </si>
  <si>
    <t>土肥</t>
  </si>
  <si>
    <t>祐子</t>
  </si>
  <si>
    <t>菜々</t>
  </si>
  <si>
    <t>松村</t>
  </si>
  <si>
    <t>明香</t>
  </si>
  <si>
    <t>松村明香</t>
  </si>
  <si>
    <t>大野</t>
  </si>
  <si>
    <t>美南</t>
  </si>
  <si>
    <t>大野美南</t>
  </si>
  <si>
    <t>鍵弥</t>
  </si>
  <si>
    <t>初美</t>
  </si>
  <si>
    <t>鍵弥初美</t>
  </si>
  <si>
    <t>吉岡</t>
  </si>
  <si>
    <t>京子</t>
  </si>
  <si>
    <t>ぐ０１</t>
  </si>
  <si>
    <t>栗東市</t>
  </si>
  <si>
    <t>恵亮</t>
  </si>
  <si>
    <t>中西</t>
  </si>
  <si>
    <t>泰輝</t>
  </si>
  <si>
    <t>近江八幡市</t>
  </si>
  <si>
    <t>浜田</t>
  </si>
  <si>
    <t>　豊</t>
  </si>
  <si>
    <t>遠池</t>
  </si>
  <si>
    <t>建介</t>
  </si>
  <si>
    <t>中山</t>
  </si>
  <si>
    <t>幸典</t>
  </si>
  <si>
    <t>塩谷</t>
  </si>
  <si>
    <t>敦彦</t>
  </si>
  <si>
    <t>岡　</t>
  </si>
  <si>
    <t>仁史</t>
  </si>
  <si>
    <t>岩渕</t>
  </si>
  <si>
    <t>光紀</t>
  </si>
  <si>
    <t>岡田</t>
  </si>
  <si>
    <t>真樹</t>
  </si>
  <si>
    <t>村上</t>
  </si>
  <si>
    <t>卓</t>
  </si>
  <si>
    <t>栗東市</t>
  </si>
  <si>
    <t>久保</t>
  </si>
  <si>
    <t>侑暉</t>
  </si>
  <si>
    <t>井ノ口</t>
  </si>
  <si>
    <t>幹也</t>
  </si>
  <si>
    <t>金武</t>
  </si>
  <si>
    <t>寿憲</t>
  </si>
  <si>
    <t>奥村</t>
  </si>
  <si>
    <t>隆広</t>
  </si>
  <si>
    <t>西原</t>
  </si>
  <si>
    <t>達也</t>
  </si>
  <si>
    <t>長谷川</t>
  </si>
  <si>
    <t>俊二</t>
  </si>
  <si>
    <t>藤井</t>
  </si>
  <si>
    <t>正和</t>
  </si>
  <si>
    <t>武藤</t>
  </si>
  <si>
    <t>幸宏</t>
  </si>
  <si>
    <t>男</t>
  </si>
  <si>
    <t>京都市</t>
  </si>
  <si>
    <t>小出</t>
  </si>
  <si>
    <t>周平</t>
  </si>
  <si>
    <t>中根</t>
  </si>
  <si>
    <t>啓伍</t>
  </si>
  <si>
    <t>森　</t>
  </si>
  <si>
    <t>寿人</t>
  </si>
  <si>
    <t>田内</t>
  </si>
  <si>
    <t>孝宜</t>
  </si>
  <si>
    <t>福島</t>
  </si>
  <si>
    <t>茂嘉</t>
  </si>
  <si>
    <t>恵太</t>
  </si>
  <si>
    <t>京都府</t>
  </si>
  <si>
    <t>田中</t>
  </si>
  <si>
    <t>由子</t>
  </si>
  <si>
    <t>郊美</t>
  </si>
  <si>
    <t>　恵</t>
  </si>
  <si>
    <t>岩崎</t>
  </si>
  <si>
    <t>順子</t>
  </si>
  <si>
    <t>吉村</t>
  </si>
  <si>
    <t>安梨佐</t>
  </si>
  <si>
    <t>奈菜</t>
  </si>
  <si>
    <t>佐々木</t>
  </si>
  <si>
    <t>恵子</t>
  </si>
  <si>
    <t>高田</t>
  </si>
  <si>
    <t>貴代美</t>
  </si>
  <si>
    <t>今井</t>
  </si>
  <si>
    <t>あづさ</t>
  </si>
  <si>
    <t>高島市</t>
  </si>
  <si>
    <t>深尾</t>
  </si>
  <si>
    <t>純子</t>
  </si>
  <si>
    <t>伊藤</t>
  </si>
  <si>
    <t>牧子</t>
  </si>
  <si>
    <t>山口</t>
  </si>
  <si>
    <t>千恵</t>
  </si>
  <si>
    <t>山中</t>
  </si>
  <si>
    <t>洋二</t>
  </si>
  <si>
    <t>岩切</t>
  </si>
  <si>
    <t>佑磨</t>
  </si>
  <si>
    <t>志保</t>
  </si>
  <si>
    <t>け０２</t>
  </si>
  <si>
    <t>竹内</t>
  </si>
  <si>
    <t>早苗</t>
  </si>
  <si>
    <t>木澤</t>
  </si>
  <si>
    <t>真人</t>
  </si>
  <si>
    <t>山脇</t>
  </si>
  <si>
    <t>清之</t>
  </si>
  <si>
    <t>西和田</t>
  </si>
  <si>
    <t>昌恭</t>
  </si>
  <si>
    <t>愛荘町</t>
  </si>
  <si>
    <t>朝日</t>
  </si>
  <si>
    <t>尚紀</t>
  </si>
  <si>
    <t>三重県</t>
  </si>
  <si>
    <t>智美</t>
  </si>
  <si>
    <t>河野</t>
  </si>
  <si>
    <t>由子</t>
  </si>
  <si>
    <t>梅田</t>
  </si>
  <si>
    <t>亮平</t>
  </si>
  <si>
    <t>長浜市</t>
  </si>
  <si>
    <t>山口</t>
  </si>
  <si>
    <t>小百合</t>
  </si>
  <si>
    <t>岸田</t>
  </si>
  <si>
    <t>直也</t>
  </si>
  <si>
    <t>奈良県</t>
  </si>
  <si>
    <t>大阪府</t>
  </si>
  <si>
    <t>中島</t>
  </si>
  <si>
    <t>嬉子</t>
  </si>
  <si>
    <t>山下</t>
  </si>
  <si>
    <t>　歩</t>
  </si>
  <si>
    <t>浅野</t>
  </si>
  <si>
    <t>木奈子</t>
  </si>
  <si>
    <t>け５３</t>
  </si>
  <si>
    <t>小澤</t>
  </si>
  <si>
    <t>藤信</t>
  </si>
  <si>
    <t>け５４</t>
  </si>
  <si>
    <t>嶋田</t>
  </si>
  <si>
    <t>功太郎</t>
  </si>
  <si>
    <t>け５５</t>
  </si>
  <si>
    <t>疋田</t>
  </si>
  <si>
    <t>之宏</t>
  </si>
  <si>
    <t>東近江市</t>
  </si>
  <si>
    <t>森永陽介　yosukem9@gmail.com</t>
  </si>
  <si>
    <t>村田八日市ＴＣ</t>
  </si>
  <si>
    <t>村田ＴＣ</t>
  </si>
  <si>
    <t>む０１</t>
  </si>
  <si>
    <t>彰</t>
  </si>
  <si>
    <t>　亮</t>
  </si>
  <si>
    <t>む５０</t>
  </si>
  <si>
    <t>涼佑</t>
  </si>
  <si>
    <t>代表　鶴田　進</t>
  </si>
  <si>
    <t>susumu282002@yahoo.co.jp</t>
  </si>
  <si>
    <t>プラチナ</t>
  </si>
  <si>
    <t xml:space="preserve"> </t>
  </si>
  <si>
    <t>ぷ０１</t>
  </si>
  <si>
    <t>大林</t>
  </si>
  <si>
    <t>　久</t>
  </si>
  <si>
    <t>ぷ０２</t>
  </si>
  <si>
    <t>洋治</t>
  </si>
  <si>
    <t>ぷ０３</t>
  </si>
  <si>
    <t>中野</t>
  </si>
  <si>
    <t>　潤</t>
  </si>
  <si>
    <t>ぷ０４</t>
  </si>
  <si>
    <t>ぷ０５</t>
  </si>
  <si>
    <t>堀江</t>
  </si>
  <si>
    <t>孝信</t>
  </si>
  <si>
    <t>湖東プラチナ</t>
  </si>
  <si>
    <t>ぷ０６</t>
  </si>
  <si>
    <t>羽田</t>
  </si>
  <si>
    <t>昭夫</t>
  </si>
  <si>
    <t>蒲生郡</t>
  </si>
  <si>
    <t>ぷ０７</t>
  </si>
  <si>
    <t>樋山</t>
  </si>
  <si>
    <t>達哉</t>
  </si>
  <si>
    <t>ぷ０８</t>
  </si>
  <si>
    <t>昌彦</t>
  </si>
  <si>
    <t>ぷ０９</t>
  </si>
  <si>
    <t>安田</t>
  </si>
  <si>
    <t>和彦</t>
  </si>
  <si>
    <t>ぷ１０</t>
  </si>
  <si>
    <t>吉田</t>
  </si>
  <si>
    <t>知司</t>
  </si>
  <si>
    <t>ぷ１１</t>
  </si>
  <si>
    <t>山田</t>
  </si>
  <si>
    <t>直八</t>
  </si>
  <si>
    <t>ぷ１２</t>
  </si>
  <si>
    <t>新屋</t>
  </si>
  <si>
    <t>正男</t>
  </si>
  <si>
    <t>ぷ１３</t>
  </si>
  <si>
    <t>保憲</t>
  </si>
  <si>
    <t>ぷ１４</t>
  </si>
  <si>
    <t>谷口</t>
  </si>
  <si>
    <t>一男</t>
  </si>
  <si>
    <t>ぷ１５</t>
  </si>
  <si>
    <t>小柳</t>
  </si>
  <si>
    <t>寛明</t>
  </si>
  <si>
    <t>ぷ１６</t>
  </si>
  <si>
    <t>関塚</t>
  </si>
  <si>
    <t>清茂</t>
  </si>
  <si>
    <t>ぷ１７</t>
  </si>
  <si>
    <t>北川</t>
  </si>
  <si>
    <t>美由紀</t>
  </si>
  <si>
    <t>ぷ１８</t>
  </si>
  <si>
    <t>早川</t>
  </si>
  <si>
    <t>　浩</t>
  </si>
  <si>
    <t>蒲生郡</t>
  </si>
  <si>
    <t>ぷ１９</t>
  </si>
  <si>
    <t>志津子</t>
  </si>
  <si>
    <t>ぷ２０</t>
  </si>
  <si>
    <t>堀部</t>
  </si>
  <si>
    <t>品子</t>
  </si>
  <si>
    <t>ぷ２１</t>
  </si>
  <si>
    <t>森谷</t>
  </si>
  <si>
    <t>洋子</t>
  </si>
  <si>
    <t>ぷ２２</t>
  </si>
  <si>
    <t>川勝</t>
  </si>
  <si>
    <t>豊子</t>
  </si>
  <si>
    <t>ぷ２３</t>
  </si>
  <si>
    <t>田邉</t>
  </si>
  <si>
    <t>俊子</t>
  </si>
  <si>
    <t>ぷ２４</t>
  </si>
  <si>
    <t>堀川</t>
  </si>
  <si>
    <t>敬児</t>
  </si>
  <si>
    <t>ぷ２５</t>
  </si>
  <si>
    <t>本池</t>
  </si>
  <si>
    <t>清子</t>
  </si>
  <si>
    <t>犬上郡</t>
  </si>
  <si>
    <t>ぷ２６</t>
  </si>
  <si>
    <t>晶枝</t>
  </si>
  <si>
    <t>ぷ２７</t>
  </si>
  <si>
    <t>前田</t>
  </si>
  <si>
    <t>征人</t>
  </si>
  <si>
    <t>ぷ２８</t>
  </si>
  <si>
    <t>鶴田</t>
  </si>
  <si>
    <t>　進</t>
  </si>
  <si>
    <t>ぷ２９</t>
  </si>
  <si>
    <t>喜久子</t>
  </si>
  <si>
    <t>ぷ３０</t>
  </si>
  <si>
    <t>岡本</t>
  </si>
  <si>
    <t>直美</t>
  </si>
  <si>
    <t>ぷ３１</t>
  </si>
  <si>
    <t>苗村</t>
  </si>
  <si>
    <t>裕子</t>
  </si>
  <si>
    <t>ぷ３２</t>
  </si>
  <si>
    <t>五十嵐</t>
  </si>
  <si>
    <t>英毅</t>
  </si>
  <si>
    <t>ぷ３３</t>
  </si>
  <si>
    <t>川島</t>
  </si>
  <si>
    <t>芳男</t>
  </si>
  <si>
    <t>ぷ３４</t>
  </si>
  <si>
    <t>澤井</t>
  </si>
  <si>
    <t>ぷ３５</t>
  </si>
  <si>
    <t>石崎</t>
  </si>
  <si>
    <t>敬冶</t>
  </si>
  <si>
    <t>英泰</t>
  </si>
  <si>
    <t>国村</t>
  </si>
  <si>
    <t>昌生</t>
  </si>
  <si>
    <t>　悠</t>
  </si>
  <si>
    <t>西垣</t>
  </si>
  <si>
    <t>　学</t>
  </si>
  <si>
    <t>宮崎</t>
  </si>
  <si>
    <t>大悟</t>
  </si>
  <si>
    <t>せ０７</t>
  </si>
  <si>
    <t>永友</t>
  </si>
  <si>
    <t>康貴</t>
  </si>
  <si>
    <t>みなみ</t>
  </si>
  <si>
    <t>石梶</t>
  </si>
  <si>
    <t>満里子</t>
  </si>
  <si>
    <t>東</t>
  </si>
  <si>
    <t>佳菜子</t>
  </si>
  <si>
    <t>　羽</t>
  </si>
  <si>
    <t>武田</t>
  </si>
  <si>
    <t>亜加梨</t>
  </si>
  <si>
    <t>西野</t>
  </si>
  <si>
    <t>岡　</t>
  </si>
  <si>
    <t>苅和</t>
  </si>
  <si>
    <t>　司</t>
  </si>
  <si>
    <t>竜平</t>
  </si>
  <si>
    <t>寺元</t>
  </si>
  <si>
    <t>　優</t>
  </si>
  <si>
    <t>越智</t>
  </si>
  <si>
    <t>友基</t>
  </si>
  <si>
    <t>辻本</t>
  </si>
  <si>
    <t>将士</t>
  </si>
  <si>
    <t>原</t>
  </si>
  <si>
    <t>智則</t>
  </si>
  <si>
    <t>小田</t>
  </si>
  <si>
    <t>紀彦</t>
  </si>
  <si>
    <t>ピーター</t>
  </si>
  <si>
    <t>リーダー</t>
  </si>
  <si>
    <t>鍋内</t>
  </si>
  <si>
    <t>雄樹</t>
  </si>
  <si>
    <t>　孟</t>
  </si>
  <si>
    <t>　巧</t>
  </si>
  <si>
    <t>　博</t>
  </si>
  <si>
    <t>若森</t>
  </si>
  <si>
    <t>裕生</t>
  </si>
  <si>
    <t>松岡</t>
  </si>
  <si>
    <t>宗隆</t>
  </si>
  <si>
    <t>國領</t>
  </si>
  <si>
    <t>　誠</t>
  </si>
  <si>
    <t>て４７</t>
  </si>
  <si>
    <t>健治</t>
  </si>
  <si>
    <t>て４８</t>
  </si>
  <si>
    <t>吉川</t>
  </si>
  <si>
    <t>孝次</t>
  </si>
  <si>
    <t>て４９</t>
  </si>
  <si>
    <t>清川</t>
  </si>
  <si>
    <t>智輝</t>
  </si>
  <si>
    <t>て５０</t>
  </si>
  <si>
    <t>東　</t>
  </si>
  <si>
    <t>佑樹</t>
  </si>
  <si>
    <t>て５１</t>
  </si>
  <si>
    <t>智彦</t>
  </si>
  <si>
    <t>TDC</t>
  </si>
  <si>
    <t>大垣市</t>
  </si>
  <si>
    <t>て５２</t>
  </si>
  <si>
    <t>知里</t>
  </si>
  <si>
    <t>う０１</t>
  </si>
  <si>
    <t>池上</t>
  </si>
  <si>
    <t>浩幸</t>
  </si>
  <si>
    <t>小倉</t>
  </si>
  <si>
    <t>俊郎</t>
  </si>
  <si>
    <t>片岡</t>
  </si>
  <si>
    <t>一寿</t>
  </si>
  <si>
    <t>凛耶</t>
  </si>
  <si>
    <t>竜王町</t>
  </si>
  <si>
    <t xml:space="preserve">片岡  </t>
  </si>
  <si>
    <t>大</t>
  </si>
  <si>
    <t>亀井</t>
  </si>
  <si>
    <t>雅嗣</t>
  </si>
  <si>
    <t>皓太</t>
  </si>
  <si>
    <t>神田</t>
  </si>
  <si>
    <t>圭右</t>
  </si>
  <si>
    <t>岐阜市</t>
  </si>
  <si>
    <t>木下</t>
  </si>
  <si>
    <t>多賀町</t>
  </si>
  <si>
    <t>久保田</t>
  </si>
  <si>
    <t>勉</t>
  </si>
  <si>
    <t>稙田</t>
  </si>
  <si>
    <t>優也</t>
  </si>
  <si>
    <t>末　</t>
  </si>
  <si>
    <t>竹田</t>
  </si>
  <si>
    <t>圭佑</t>
  </si>
  <si>
    <t>谷野</t>
  </si>
  <si>
    <t>　功</t>
  </si>
  <si>
    <t>中田</t>
  </si>
  <si>
    <t>富憲</t>
  </si>
  <si>
    <t>原　</t>
  </si>
  <si>
    <t>和輝</t>
  </si>
  <si>
    <t>松野</t>
  </si>
  <si>
    <t>航平</t>
  </si>
  <si>
    <t>健一</t>
  </si>
  <si>
    <t>昌紀</t>
  </si>
  <si>
    <t>浩之</t>
  </si>
  <si>
    <t>　淳</t>
  </si>
  <si>
    <t>舘形</t>
  </si>
  <si>
    <t>和典</t>
  </si>
  <si>
    <t>洋平</t>
  </si>
  <si>
    <t>邦明</t>
  </si>
  <si>
    <t>宏樹</t>
  </si>
  <si>
    <t>石津</t>
  </si>
  <si>
    <t>綾香</t>
  </si>
  <si>
    <t>植垣</t>
  </si>
  <si>
    <t>貴美子</t>
  </si>
  <si>
    <t>川崎</t>
  </si>
  <si>
    <t>悦子</t>
  </si>
  <si>
    <t>古株</t>
  </si>
  <si>
    <t>小塩</t>
  </si>
  <si>
    <t>政子</t>
  </si>
  <si>
    <t>辻　</t>
  </si>
  <si>
    <t>佳子</t>
  </si>
  <si>
    <t>西崎</t>
  </si>
  <si>
    <t>友香</t>
  </si>
  <si>
    <t>倍田</t>
  </si>
  <si>
    <t>みほ</t>
  </si>
  <si>
    <t>光代</t>
  </si>
  <si>
    <t>こ０１</t>
  </si>
  <si>
    <t>安達</t>
  </si>
  <si>
    <t>隆一</t>
  </si>
  <si>
    <t>個人登録</t>
  </si>
  <si>
    <t>こ０２</t>
  </si>
  <si>
    <t>寺村</t>
  </si>
  <si>
    <t>浩一</t>
  </si>
  <si>
    <t>愛知郡</t>
  </si>
  <si>
    <t>こ０３</t>
  </si>
  <si>
    <t>征矢</t>
  </si>
  <si>
    <t>こ０４</t>
  </si>
  <si>
    <t>北村　</t>
  </si>
  <si>
    <t>計</t>
  </si>
  <si>
    <t>こ０５</t>
  </si>
  <si>
    <t>國本　</t>
  </si>
  <si>
    <t>こ０６</t>
  </si>
  <si>
    <t>大橋</t>
  </si>
  <si>
    <t>賢太郎</t>
  </si>
  <si>
    <t>け０８</t>
  </si>
  <si>
    <t>け１３</t>
  </si>
  <si>
    <t>け１８</t>
  </si>
  <si>
    <t>け１７</t>
  </si>
  <si>
    <t>け１４</t>
  </si>
  <si>
    <t>け０７</t>
  </si>
  <si>
    <t>Kテニスカレッジ</t>
  </si>
  <si>
    <t>B</t>
  </si>
  <si>
    <t>け１１</t>
  </si>
  <si>
    <t>け３９</t>
  </si>
  <si>
    <t>け４１</t>
  </si>
  <si>
    <t>け４２</t>
  </si>
  <si>
    <t>け１６</t>
  </si>
  <si>
    <t>け０２</t>
  </si>
  <si>
    <t>け５３</t>
  </si>
  <si>
    <t>け５４</t>
  </si>
  <si>
    <t>け３５</t>
  </si>
  <si>
    <t>Kテニスカレッジ</t>
  </si>
  <si>
    <t>C</t>
  </si>
  <si>
    <t>け３１</t>
  </si>
  <si>
    <t>け４５</t>
  </si>
  <si>
    <t>け３８</t>
  </si>
  <si>
    <t>け２６</t>
  </si>
  <si>
    <t>き０１</t>
  </si>
  <si>
    <t>き３５</t>
  </si>
  <si>
    <t>き１９</t>
  </si>
  <si>
    <t>き１７</t>
  </si>
  <si>
    <t>き２３</t>
  </si>
  <si>
    <t>き０６</t>
  </si>
  <si>
    <t>き２７</t>
  </si>
  <si>
    <t>き１５</t>
  </si>
  <si>
    <t>き３２</t>
  </si>
  <si>
    <t>き３３</t>
  </si>
  <si>
    <t>き１２</t>
  </si>
  <si>
    <t>B</t>
  </si>
  <si>
    <t>ふ１０</t>
  </si>
  <si>
    <t>ふ１２</t>
  </si>
  <si>
    <t>ふ０３</t>
  </si>
  <si>
    <t>フレンズ</t>
  </si>
  <si>
    <t>ふ１１</t>
  </si>
  <si>
    <t>ふ１４</t>
  </si>
  <si>
    <t>ふ１５</t>
  </si>
  <si>
    <t>ふ１８</t>
  </si>
  <si>
    <t>ふ１９</t>
  </si>
  <si>
    <t>ふ２０</t>
  </si>
  <si>
    <t>せ０２</t>
  </si>
  <si>
    <t>せ０５</t>
  </si>
  <si>
    <t>せ０３</t>
  </si>
  <si>
    <t>せ０６</t>
  </si>
  <si>
    <t>積水樹脂TC</t>
  </si>
  <si>
    <t>あ０２</t>
  </si>
  <si>
    <t>あ０４</t>
  </si>
  <si>
    <t>あ０５</t>
  </si>
  <si>
    <t>あ１４</t>
  </si>
  <si>
    <t>て１４</t>
  </si>
  <si>
    <t>て１５</t>
  </si>
  <si>
    <t>て１７</t>
  </si>
  <si>
    <t>て１８</t>
  </si>
  <si>
    <t>て２１</t>
  </si>
  <si>
    <t>て２０</t>
  </si>
  <si>
    <t>TDC</t>
  </si>
  <si>
    <t>て２５</t>
  </si>
  <si>
    <t>て２６</t>
  </si>
  <si>
    <t>て２８</t>
  </si>
  <si>
    <t>て２９</t>
  </si>
  <si>
    <t>て３１</t>
  </si>
  <si>
    <t>て２７</t>
  </si>
  <si>
    <t>て４２</t>
  </si>
  <si>
    <t>て３６</t>
  </si>
  <si>
    <t>て３５</t>
  </si>
  <si>
    <t>て２２</t>
  </si>
  <si>
    <t>て２３</t>
  </si>
  <si>
    <t>て３８</t>
  </si>
  <si>
    <t>C</t>
  </si>
  <si>
    <t>て０４</t>
  </si>
  <si>
    <t>て０５</t>
  </si>
  <si>
    <t>て０７</t>
  </si>
  <si>
    <t>TDC</t>
  </si>
  <si>
    <t>て０８</t>
  </si>
  <si>
    <t>て１１</t>
  </si>
  <si>
    <t>て１２</t>
  </si>
  <si>
    <t>む０８</t>
  </si>
  <si>
    <t>む０３</t>
  </si>
  <si>
    <t>む１４</t>
  </si>
  <si>
    <t>む０６</t>
  </si>
  <si>
    <t>む１３</t>
  </si>
  <si>
    <t>む０１</t>
  </si>
  <si>
    <t>村田TC</t>
  </si>
  <si>
    <t>む３４</t>
  </si>
  <si>
    <t>む２０</t>
  </si>
  <si>
    <t>む３６</t>
  </si>
  <si>
    <t>A</t>
  </si>
  <si>
    <t>む２３</t>
  </si>
  <si>
    <t>む２４</t>
  </si>
  <si>
    <t>ぼ０３</t>
  </si>
  <si>
    <t>ぼ０４</t>
  </si>
  <si>
    <t>ぼ０５</t>
  </si>
  <si>
    <t>ぼ０９</t>
  </si>
  <si>
    <t>ぼんズ</t>
  </si>
  <si>
    <t>ぐ０１</t>
  </si>
  <si>
    <t>ぐ０２</t>
  </si>
  <si>
    <t>ぐ０４</t>
  </si>
  <si>
    <t>ぐ０８</t>
  </si>
  <si>
    <t>ぐ１３</t>
  </si>
  <si>
    <t>ぐ５２</t>
  </si>
  <si>
    <t>グリフィンズ</t>
  </si>
  <si>
    <t>ぐ３９</t>
  </si>
  <si>
    <t>ぐ４０</t>
  </si>
  <si>
    <t>グリフィンズ</t>
  </si>
  <si>
    <t>う０４</t>
  </si>
  <si>
    <t>う０７</t>
  </si>
  <si>
    <t>う０８</t>
  </si>
  <si>
    <t>う１６</t>
  </si>
  <si>
    <t>う１８</t>
  </si>
  <si>
    <t>う２４</t>
  </si>
  <si>
    <t>う２５</t>
  </si>
  <si>
    <t>うさかめ</t>
  </si>
  <si>
    <t>A</t>
  </si>
  <si>
    <t>う１４</t>
  </si>
  <si>
    <t>う２７</t>
  </si>
  <si>
    <t>う２８</t>
  </si>
  <si>
    <t>う３２</t>
  </si>
  <si>
    <t>き２８</t>
  </si>
  <si>
    <t>TDC C</t>
  </si>
  <si>
    <t>積水樹脂TC</t>
  </si>
  <si>
    <t>京セラＴＣ　Ａ</t>
  </si>
  <si>
    <t>ぼんズ　</t>
  </si>
  <si>
    <t>Ｋテニスカレッジ　Ｃ</t>
  </si>
  <si>
    <t>うさかめ　Ａ</t>
  </si>
  <si>
    <t>ＴＤＣ　Ａ</t>
  </si>
  <si>
    <t>京セラＴＣ　Ｂ</t>
  </si>
  <si>
    <t>うさかめ　Ｂ</t>
  </si>
  <si>
    <t>ＴＤＣ　Ｂ</t>
  </si>
  <si>
    <t>Kテニスカレッジ　B</t>
  </si>
  <si>
    <t>村田TC　</t>
  </si>
  <si>
    <t>すこやかの杜</t>
  </si>
  <si>
    <t>村田コート</t>
  </si>
  <si>
    <t>第１４回　東近江市王座戦</t>
  </si>
  <si>
    <t>BYE</t>
  </si>
  <si>
    <t>村田TC　A</t>
  </si>
  <si>
    <t>Kテニスカレッジ　</t>
  </si>
  <si>
    <t>フレンズ</t>
  </si>
  <si>
    <t>TDC　B</t>
  </si>
  <si>
    <t>村田TC　B</t>
  </si>
  <si>
    <t>TDC　A</t>
  </si>
  <si>
    <t>　①・②は8：45集合、③・④は10：１５集合</t>
  </si>
  <si>
    <t>全チーム　８：４５までに本部に出席を届けること</t>
  </si>
  <si>
    <t>ひばり公園</t>
  </si>
  <si>
    <t>第14回　王座戦男子メンバー表</t>
  </si>
  <si>
    <t>む３８</t>
  </si>
  <si>
    <t>③</t>
  </si>
  <si>
    <t>②</t>
  </si>
  <si>
    <t>3位</t>
  </si>
  <si>
    <t>⑥-2</t>
  </si>
  <si>
    <t>⑥-2</t>
  </si>
  <si>
    <t>⑥-1</t>
  </si>
  <si>
    <t>⑥-2</t>
  </si>
  <si>
    <t>⑥-0</t>
  </si>
  <si>
    <t>⑥-1</t>
  </si>
  <si>
    <t>⑥-0</t>
  </si>
  <si>
    <t>⑥-1</t>
  </si>
  <si>
    <t>⑥-3</t>
  </si>
  <si>
    <t>⑥-4</t>
  </si>
  <si>
    <t>2-6</t>
  </si>
  <si>
    <t>⑥-2</t>
  </si>
  <si>
    <t>4-6</t>
  </si>
  <si>
    <t>⑥-1</t>
  </si>
  <si>
    <t>⑥-5</t>
  </si>
  <si>
    <t>0-6</t>
  </si>
  <si>
    <t>3-6</t>
  </si>
  <si>
    <t>⑥-5</t>
  </si>
  <si>
    <t>1-6</t>
  </si>
  <si>
    <t>3-6</t>
  </si>
  <si>
    <t>⑥-3</t>
  </si>
  <si>
    <t>2-6</t>
  </si>
  <si>
    <t>⑥-4</t>
  </si>
  <si>
    <t>⑥－1</t>
  </si>
  <si>
    <t>ＴＤＣ　Ｃ</t>
  </si>
  <si>
    <t>ＫテニスＣ</t>
  </si>
  <si>
    <t>うさかめＡ</t>
  </si>
  <si>
    <t>京セラＢ</t>
  </si>
  <si>
    <t>うさかめＢ</t>
  </si>
  <si>
    <t>③</t>
  </si>
  <si>
    <t>⑥-0</t>
  </si>
  <si>
    <t>ＫテニスＢ</t>
  </si>
  <si>
    <t>⑤-0</t>
  </si>
  <si>
    <t>③-2</t>
  </si>
  <si>
    <t>1-6</t>
  </si>
  <si>
    <t>4-6</t>
  </si>
  <si>
    <t>０-6</t>
  </si>
  <si>
    <t>⑥-2</t>
  </si>
  <si>
    <t>Ｂｙｅ</t>
  </si>
  <si>
    <t>村田ＴＣ　Ａ</t>
  </si>
  <si>
    <t>村田ＴＣ　Ｂ</t>
  </si>
  <si>
    <t>ＴＤＣ　Ｂ</t>
  </si>
  <si>
    <t>⑥－1</t>
  </si>
  <si>
    <t>2-6</t>
  </si>
  <si>
    <t>⑥-4</t>
  </si>
  <si>
    <t>Kテニスカレッジ　A</t>
  </si>
  <si>
    <t>3-6</t>
  </si>
  <si>
    <t>⑥-1</t>
  </si>
  <si>
    <t>⑥-3</t>
  </si>
  <si>
    <t>⑥-0</t>
  </si>
  <si>
    <t>③</t>
  </si>
  <si>
    <t>⑥-4</t>
  </si>
  <si>
    <t>5-6</t>
  </si>
  <si>
    <t>５-6</t>
  </si>
  <si>
    <t>③</t>
  </si>
  <si>
    <t>ＫテニスカレッジA</t>
  </si>
  <si>
    <r>
      <rPr>
        <b/>
        <sz val="11"/>
        <color indexed="10"/>
        <rFont val="ＭＳ Ｐゴシック"/>
        <family val="3"/>
      </rPr>
      <t>②-0</t>
    </r>
    <r>
      <rPr>
        <b/>
        <sz val="11"/>
        <rFont val="ＭＳ Ｐゴシック"/>
        <family val="3"/>
      </rPr>
      <t xml:space="preserve">
　6-2
  6-3</t>
    </r>
  </si>
  <si>
    <t>2-6</t>
  </si>
  <si>
    <t>②</t>
  </si>
  <si>
    <t>東近江グリフィンズ</t>
  </si>
  <si>
    <t>⑥-2</t>
  </si>
  <si>
    <t>第10回2014.10.14</t>
  </si>
  <si>
    <t>第11回2015.10.15</t>
  </si>
  <si>
    <t>第12回2016.10.16</t>
  </si>
  <si>
    <t>ぼんズ</t>
  </si>
  <si>
    <t>Kﾃﾆｽｶﾚｯｼﾞ</t>
  </si>
  <si>
    <t>フレンズY</t>
  </si>
  <si>
    <t>うさかめ</t>
  </si>
  <si>
    <t>グリフィンズ</t>
  </si>
  <si>
    <t>フレンズ</t>
  </si>
  <si>
    <t>第13回2017.10.17</t>
  </si>
  <si>
    <t>第14回2017.10.07</t>
  </si>
  <si>
    <t>10月28日（日）　青葉メディカル杯ダブルス（A・B・C・S級のクラス別ダブルス）</t>
  </si>
  <si>
    <t>11月18日（日）　SUPER CUP(男子S,男子D、MIX,女子S、女子Dの団体戦）</t>
  </si>
  <si>
    <t>男子の部　優勝　ボンズ　　　　　　　　　　　　　準優勝　東近江グリフィンズ</t>
  </si>
  <si>
    <t>北村　健　浅田恵壱</t>
  </si>
  <si>
    <t>　</t>
  </si>
  <si>
    <t>土田哲也　佐野　望　古市卓志　金谷太郎　　　　　　　遠池健介　鍵谷浩太　岩渕光紀　岩切佑磨</t>
  </si>
  <si>
    <t>3位　フレンズ　　　　　　　　　　　　　　　　　　　　　　　4位　Ｋテニスカレッジ</t>
  </si>
  <si>
    <t>水本淳史　長谷出浩　清水善弘　三代康成　　　　　　坪田真嘉　永里裕次　川並和之　山口直彦</t>
  </si>
  <si>
    <t>女子の部　優勝　東近江グリフィンズ</t>
  </si>
  <si>
    <t>藤岡美智子　　和田桃子</t>
  </si>
  <si>
    <t>準優勝　フレンズ</t>
  </si>
  <si>
    <t>吉岡京子　三代梨絵　大野美南　土肥祐子</t>
  </si>
  <si>
    <t>3位　ＴＤＣ　Ａ</t>
  </si>
  <si>
    <t>片桐美里　小林　羽　小林円香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</si>
</sst>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&quot;位&quot;"/>
    <numFmt numFmtId="178" formatCode="0&quot;勝&quot;"/>
    <numFmt numFmtId="179" formatCode="0&quot;敗&quot;"/>
    <numFmt numFmtId="180" formatCode="0&quot;セット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&quot;¥&quot;* #,##0.00_-\ ;\-&quot;¥&quot;* #,##0.00_-\ ;_-&quot;¥&quot;* &quot;-&quot;??_-\ ;_-@_-"/>
    <numFmt numFmtId="186" formatCode="_ * #,##0_ ;_ * \-#,##0_ ;_ * &quot;-&quot;??_ ;_ @_ "/>
    <numFmt numFmtId="187" formatCode="_-&quot;¥&quot;* #,##0_-\ ;\-&quot;¥&quot;* #,##0_-\ ;_-&quot;¥&quot;* &quot;-&quot;??_-\ ;_-@_-"/>
    <numFmt numFmtId="188" formatCode="[&lt;=999]000;[&lt;=9999]000\-00;000\-0000"/>
    <numFmt numFmtId="189" formatCode="0&quot;人&quot;"/>
    <numFmt numFmtId="190" formatCode="0_);[Red]\(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36"/>
      <name val="ＭＳ Ｐゴシック"/>
      <family val="3"/>
    </font>
    <font>
      <b/>
      <sz val="48"/>
      <color indexed="17"/>
      <name val="ＭＳ Ｐゴシック"/>
      <family val="3"/>
    </font>
    <font>
      <b/>
      <sz val="36"/>
      <color indexed="18"/>
      <name val="ＭＳ Ｐゴシック"/>
      <family val="3"/>
    </font>
    <font>
      <b/>
      <sz val="36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36"/>
      <color indexed="17"/>
      <name val="ＭＳ Ｐゴシック"/>
      <family val="3"/>
    </font>
    <font>
      <b/>
      <sz val="11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10"/>
      <name val="ＭＳ ゴシック"/>
      <family val="3"/>
    </font>
    <font>
      <b/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8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1"/>
      <name val="游ゴシック"/>
      <family val="3"/>
    </font>
    <font>
      <b/>
      <sz val="11"/>
      <color indexed="10"/>
      <name val="游ゴシック"/>
      <family val="3"/>
    </font>
    <font>
      <sz val="18"/>
      <color indexed="8"/>
      <name val="ＭＳ Ｐゴシック"/>
      <family val="3"/>
    </font>
    <font>
      <b/>
      <sz val="10"/>
      <color indexed="17"/>
      <name val="ＭＳ Ｐゴシック"/>
      <family val="3"/>
    </font>
    <font>
      <b/>
      <sz val="11"/>
      <color rgb="FFFF0000"/>
      <name val="ＭＳ Ｐゴシック"/>
      <family val="3"/>
    </font>
    <font>
      <b/>
      <sz val="11"/>
      <color theme="1"/>
      <name val="ＭＳ Ｐゴシック"/>
      <family val="3"/>
    </font>
    <font>
      <b/>
      <sz val="9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9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1"/>
      <name val="Calibri"/>
      <family val="3"/>
    </font>
    <font>
      <b/>
      <sz val="11"/>
      <color rgb="FFFF0000"/>
      <name val="Calibri"/>
      <family val="3"/>
    </font>
    <font>
      <sz val="18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rgb="FF00B050"/>
      <name val="ＭＳ Ｐゴシック"/>
      <family val="3"/>
    </font>
    <font>
      <b/>
      <sz val="10"/>
      <color rgb="FF00B05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double"/>
      <bottom/>
    </border>
    <border>
      <left/>
      <right style="hair"/>
      <top style="double"/>
      <bottom/>
    </border>
    <border>
      <left/>
      <right style="medium"/>
      <top style="double"/>
      <bottom/>
    </border>
    <border>
      <left/>
      <right style="hair"/>
      <top/>
      <bottom/>
    </border>
    <border>
      <left style="hair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double"/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>
        <color indexed="8"/>
      </top>
      <bottom style="medium"/>
    </border>
    <border>
      <left style="thin"/>
      <right style="double"/>
      <top style="thin">
        <color indexed="8"/>
      </top>
      <bottom style="medium"/>
    </border>
    <border>
      <left style="double"/>
      <right style="thin"/>
      <top style="thin">
        <color indexed="8"/>
      </top>
      <bottom style="medium">
        <color indexed="8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indexed="10"/>
      </bottom>
    </border>
    <border>
      <left style="medium">
        <color rgb="FFFF000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rgb="FFFF0000"/>
      </bottom>
    </border>
    <border>
      <left style="medium"/>
      <right/>
      <top>
        <color indexed="63"/>
      </top>
      <bottom style="medium">
        <color rgb="FFFF0000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>
        <color indexed="63"/>
      </bottom>
    </border>
    <border>
      <left style="dashed"/>
      <right style="medium"/>
      <top style="dashed"/>
      <bottom>
        <color indexed="63"/>
      </bottom>
    </border>
    <border>
      <left style="medium"/>
      <right style="dashed"/>
      <top style="double"/>
      <bottom style="dashed"/>
    </border>
    <border>
      <left style="dashed"/>
      <right style="medium"/>
      <top style="double"/>
      <bottom style="dashed"/>
    </border>
    <border>
      <left style="medium"/>
      <right style="dashed"/>
      <top style="dashed"/>
      <bottom style="double"/>
    </border>
    <border>
      <left style="dashed"/>
      <right style="medium"/>
      <top style="dashed"/>
      <bottom style="double"/>
    </border>
    <border>
      <left style="medium"/>
      <right style="dashed"/>
      <top/>
      <bottom style="dashed"/>
    </border>
    <border>
      <left style="dashed"/>
      <right style="medium"/>
      <top/>
      <bottom style="dashed"/>
    </border>
    <border>
      <left style="medium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dashed"/>
      <top>
        <color indexed="63"/>
      </top>
      <bottom/>
    </border>
    <border>
      <left style="dashed"/>
      <right style="medium"/>
      <top>
        <color indexed="63"/>
      </top>
      <bottom/>
    </border>
    <border>
      <left style="medium"/>
      <right>
        <color indexed="63"/>
      </right>
      <top style="dashed"/>
      <bottom/>
    </border>
    <border>
      <left style="medium"/>
      <right>
        <color indexed="63"/>
      </right>
      <top/>
      <bottom style="dashed"/>
    </border>
    <border>
      <left style="medium"/>
      <right>
        <color indexed="63"/>
      </right>
      <top style="double"/>
      <bottom/>
    </border>
    <border>
      <left style="double"/>
      <right style="medium"/>
      <top style="double"/>
      <bottom/>
    </border>
    <border>
      <left style="double"/>
      <right style="medium"/>
      <top/>
      <bottom style="dashed"/>
    </border>
    <border>
      <left style="medium"/>
      <right style="dashed"/>
      <top style="double"/>
      <bottom/>
    </border>
    <border>
      <left style="medium"/>
      <right>
        <color indexed="63"/>
      </right>
      <top style="double"/>
      <bottom style="dashed"/>
    </border>
    <border>
      <left style="medium"/>
      <right>
        <color indexed="63"/>
      </right>
      <top style="dashed"/>
      <bottom style="dashed"/>
    </border>
    <border>
      <left style="double"/>
      <right style="medium"/>
      <top style="dashed"/>
      <bottom/>
    </border>
    <border>
      <left style="double"/>
      <right style="medium"/>
      <top/>
      <bottom style="double"/>
    </border>
    <border>
      <left style="double"/>
      <right style="double"/>
      <top style="double"/>
      <bottom style="dashed"/>
    </border>
    <border>
      <left style="double"/>
      <right style="double"/>
      <top style="dashed"/>
      <bottom style="dashed"/>
    </border>
    <border>
      <left style="double"/>
      <right style="double"/>
      <top style="dashed"/>
      <bottom style="double"/>
    </border>
    <border>
      <left style="medium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hair"/>
      <right/>
      <top/>
      <bottom style="double"/>
    </border>
    <border>
      <left/>
      <right style="hair"/>
      <top/>
      <bottom style="double"/>
    </border>
  </borders>
  <cellStyleXfs count="9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0" borderId="0">
      <alignment vertical="center"/>
      <protection/>
    </xf>
    <xf numFmtId="0" fontId="15" fillId="0" borderId="0" applyProtection="0">
      <alignment vertical="center"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0" fillId="7" borderId="4" applyNumberFormat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45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7" fillId="0" borderId="0" xfId="86" applyFont="1">
      <alignment vertical="center"/>
      <protection/>
    </xf>
    <xf numFmtId="0" fontId="27" fillId="0" borderId="0" xfId="86" applyFont="1" applyAlignment="1">
      <alignment vertical="center"/>
      <protection/>
    </xf>
    <xf numFmtId="0" fontId="27" fillId="0" borderId="11" xfId="86" applyFont="1" applyBorder="1" applyAlignment="1">
      <alignment vertical="center"/>
      <protection/>
    </xf>
    <xf numFmtId="0" fontId="27" fillId="0" borderId="11" xfId="86" applyFont="1" applyBorder="1">
      <alignment vertical="center"/>
      <protection/>
    </xf>
    <xf numFmtId="0" fontId="27" fillId="0" borderId="12" xfId="86" applyFont="1" applyBorder="1" applyAlignment="1">
      <alignment vertical="center"/>
      <protection/>
    </xf>
    <xf numFmtId="0" fontId="27" fillId="0" borderId="13" xfId="86" applyFont="1" applyBorder="1" applyAlignment="1">
      <alignment vertical="center"/>
      <protection/>
    </xf>
    <xf numFmtId="0" fontId="27" fillId="0" borderId="14" xfId="86" applyFont="1" applyBorder="1" applyAlignment="1">
      <alignment vertical="center"/>
      <protection/>
    </xf>
    <xf numFmtId="0" fontId="27" fillId="0" borderId="0" xfId="86" applyFont="1" applyBorder="1" applyAlignment="1">
      <alignment vertical="center"/>
      <protection/>
    </xf>
    <xf numFmtId="0" fontId="27" fillId="0" borderId="15" xfId="86" applyFont="1" applyBorder="1" applyAlignment="1">
      <alignment vertical="center"/>
      <protection/>
    </xf>
    <xf numFmtId="0" fontId="27" fillId="0" borderId="16" xfId="86" applyFont="1" applyBorder="1" applyAlignment="1">
      <alignment vertical="center"/>
      <protection/>
    </xf>
    <xf numFmtId="0" fontId="27" fillId="0" borderId="17" xfId="86" applyFont="1" applyBorder="1" applyAlignment="1">
      <alignment vertical="center"/>
      <protection/>
    </xf>
    <xf numFmtId="0" fontId="27" fillId="0" borderId="18" xfId="86" applyFont="1" applyBorder="1" applyAlignment="1">
      <alignment vertical="center"/>
      <protection/>
    </xf>
    <xf numFmtId="0" fontId="27" fillId="0" borderId="19" xfId="86" applyFont="1" applyBorder="1" applyAlignment="1">
      <alignment vertical="center"/>
      <protection/>
    </xf>
    <xf numFmtId="0" fontId="27" fillId="0" borderId="20" xfId="86" applyFont="1" applyBorder="1" applyAlignment="1">
      <alignment vertical="center"/>
      <protection/>
    </xf>
    <xf numFmtId="0" fontId="27" fillId="0" borderId="21" xfId="86" applyFont="1" applyBorder="1" applyAlignment="1">
      <alignment vertical="center"/>
      <protection/>
    </xf>
    <xf numFmtId="0" fontId="27" fillId="0" borderId="0" xfId="88" applyNumberFormat="1" applyFont="1" applyFill="1" applyBorder="1" applyAlignment="1">
      <alignment horizontal="center" vertical="center"/>
    </xf>
    <xf numFmtId="0" fontId="2" fillId="0" borderId="0" xfId="88" applyNumberFormat="1" applyFont="1" applyFill="1" applyBorder="1" applyAlignment="1">
      <alignment horizontal="center" vertical="center"/>
    </xf>
    <xf numFmtId="0" fontId="27" fillId="0" borderId="0" xfId="88" applyNumberFormat="1" applyFont="1" applyFill="1" applyBorder="1" applyAlignment="1">
      <alignment horizontal="right" vertical="center"/>
    </xf>
    <xf numFmtId="0" fontId="2" fillId="0" borderId="0" xfId="88" applyNumberFormat="1" applyFont="1" applyFill="1" applyAlignment="1">
      <alignment vertical="center"/>
    </xf>
    <xf numFmtId="0" fontId="2" fillId="0" borderId="0" xfId="91" applyNumberFormat="1" applyFont="1" applyFill="1" applyBorder="1" applyAlignment="1">
      <alignment/>
    </xf>
    <xf numFmtId="0" fontId="2" fillId="0" borderId="0" xfId="88" applyNumberFormat="1" applyFont="1" applyFill="1" applyBorder="1" applyAlignment="1">
      <alignment horizontal="left" vertical="center"/>
    </xf>
    <xf numFmtId="0" fontId="9" fillId="0" borderId="0" xfId="92" applyFont="1">
      <alignment vertical="center"/>
      <protection/>
    </xf>
    <xf numFmtId="0" fontId="9" fillId="0" borderId="22" xfId="92" applyFont="1" applyBorder="1">
      <alignment vertical="center"/>
      <protection/>
    </xf>
    <xf numFmtId="0" fontId="9" fillId="0" borderId="23" xfId="92" applyFont="1" applyBorder="1">
      <alignment vertical="center"/>
      <protection/>
    </xf>
    <xf numFmtId="0" fontId="9" fillId="0" borderId="24" xfId="92" applyFont="1" applyBorder="1">
      <alignment vertical="center"/>
      <protection/>
    </xf>
    <xf numFmtId="0" fontId="12" fillId="0" borderId="25" xfId="92" applyFont="1" applyBorder="1">
      <alignment vertical="center"/>
      <protection/>
    </xf>
    <xf numFmtId="0" fontId="12" fillId="0" borderId="26" xfId="92" applyFont="1" applyBorder="1">
      <alignment vertical="center"/>
      <protection/>
    </xf>
    <xf numFmtId="0" fontId="9" fillId="0" borderId="27" xfId="92" applyFont="1" applyBorder="1">
      <alignment vertical="center"/>
      <protection/>
    </xf>
    <xf numFmtId="0" fontId="9" fillId="0" borderId="28" xfId="92" applyFont="1" applyBorder="1">
      <alignment vertical="center"/>
      <protection/>
    </xf>
    <xf numFmtId="0" fontId="9" fillId="0" borderId="29" xfId="92" applyFont="1" applyBorder="1">
      <alignment vertical="center"/>
      <protection/>
    </xf>
    <xf numFmtId="0" fontId="9" fillId="0" borderId="30" xfId="92" applyFont="1" applyBorder="1">
      <alignment vertical="center"/>
      <protection/>
    </xf>
    <xf numFmtId="0" fontId="9" fillId="0" borderId="31" xfId="92" applyFont="1" applyBorder="1">
      <alignment vertical="center"/>
      <protection/>
    </xf>
    <xf numFmtId="0" fontId="9" fillId="0" borderId="32" xfId="92" applyFont="1" applyBorder="1">
      <alignment vertical="center"/>
      <protection/>
    </xf>
    <xf numFmtId="0" fontId="9" fillId="0" borderId="33" xfId="92" applyFont="1" applyBorder="1">
      <alignment vertical="center"/>
      <protection/>
    </xf>
    <xf numFmtId="0" fontId="9" fillId="0" borderId="34" xfId="92" applyFont="1" applyBorder="1">
      <alignment vertical="center"/>
      <protection/>
    </xf>
    <xf numFmtId="0" fontId="9" fillId="0" borderId="35" xfId="92" applyFont="1" applyBorder="1">
      <alignment vertical="center"/>
      <protection/>
    </xf>
    <xf numFmtId="0" fontId="9" fillId="0" borderId="36" xfId="92" applyFont="1" applyBorder="1">
      <alignment vertical="center"/>
      <protection/>
    </xf>
    <xf numFmtId="0" fontId="9" fillId="0" borderId="37" xfId="92" applyFont="1" applyBorder="1">
      <alignment vertical="center"/>
      <protection/>
    </xf>
    <xf numFmtId="0" fontId="9" fillId="0" borderId="38" xfId="92" applyFont="1" applyBorder="1">
      <alignment vertical="center"/>
      <protection/>
    </xf>
    <xf numFmtId="0" fontId="9" fillId="0" borderId="39" xfId="92" applyFont="1" applyBorder="1">
      <alignment vertical="center"/>
      <protection/>
    </xf>
    <xf numFmtId="0" fontId="9" fillId="0" borderId="40" xfId="92" applyFont="1" applyBorder="1">
      <alignment vertical="center"/>
      <protection/>
    </xf>
    <xf numFmtId="0" fontId="9" fillId="0" borderId="41" xfId="92" applyFont="1" applyBorder="1">
      <alignment vertical="center"/>
      <protection/>
    </xf>
    <xf numFmtId="0" fontId="9" fillId="0" borderId="42" xfId="92" applyFont="1" applyBorder="1">
      <alignment vertical="center"/>
      <protection/>
    </xf>
    <xf numFmtId="0" fontId="9" fillId="0" borderId="43" xfId="92" applyFont="1" applyBorder="1">
      <alignment vertical="center"/>
      <protection/>
    </xf>
    <xf numFmtId="0" fontId="9" fillId="0" borderId="44" xfId="92" applyFont="1" applyBorder="1">
      <alignment vertical="center"/>
      <protection/>
    </xf>
    <xf numFmtId="0" fontId="9" fillId="0" borderId="45" xfId="92" applyFont="1" applyBorder="1" applyAlignment="1">
      <alignment horizontal="left" vertical="center"/>
      <protection/>
    </xf>
    <xf numFmtId="0" fontId="9" fillId="0" borderId="46" xfId="92" applyFont="1" applyBorder="1">
      <alignment vertical="center"/>
      <protection/>
    </xf>
    <xf numFmtId="0" fontId="9" fillId="0" borderId="47" xfId="92" applyFont="1" applyBorder="1">
      <alignment vertical="center"/>
      <protection/>
    </xf>
    <xf numFmtId="0" fontId="12" fillId="0" borderId="0" xfId="92" applyFont="1">
      <alignment vertical="center"/>
      <protection/>
    </xf>
    <xf numFmtId="0" fontId="9" fillId="0" borderId="0" xfId="92" applyFont="1" applyAlignment="1">
      <alignment horizontal="center" vertical="center"/>
      <protection/>
    </xf>
    <xf numFmtId="0" fontId="36" fillId="0" borderId="48" xfId="92" applyFont="1" applyBorder="1">
      <alignment vertical="center"/>
      <protection/>
    </xf>
    <xf numFmtId="0" fontId="36" fillId="0" borderId="49" xfId="92" applyFont="1" applyBorder="1">
      <alignment vertical="center"/>
      <protection/>
    </xf>
    <xf numFmtId="0" fontId="36" fillId="0" borderId="50" xfId="92" applyFont="1" applyBorder="1" applyAlignment="1">
      <alignment horizontal="left" vertical="center"/>
      <protection/>
    </xf>
    <xf numFmtId="0" fontId="36" fillId="0" borderId="51" xfId="92" applyFont="1" applyBorder="1">
      <alignment vertical="center"/>
      <protection/>
    </xf>
    <xf numFmtId="0" fontId="36" fillId="0" borderId="52" xfId="92" applyFont="1" applyBorder="1">
      <alignment vertical="center"/>
      <protection/>
    </xf>
    <xf numFmtId="189" fontId="2" fillId="0" borderId="0" xfId="88" applyNumberFormat="1" applyFont="1" applyFill="1" applyBorder="1" applyAlignment="1">
      <alignment vertical="center"/>
    </xf>
    <xf numFmtId="10" fontId="2" fillId="0" borderId="0" xfId="88" applyNumberFormat="1" applyFont="1" applyFill="1" applyBorder="1" applyAlignment="1">
      <alignment vertical="center"/>
    </xf>
    <xf numFmtId="49" fontId="2" fillId="0" borderId="0" xfId="88" applyNumberFormat="1" applyFont="1" applyFill="1" applyBorder="1" applyAlignment="1">
      <alignment vertical="center"/>
    </xf>
    <xf numFmtId="0" fontId="27" fillId="0" borderId="0" xfId="88" applyNumberFormat="1" applyFont="1" applyFill="1" applyBorder="1" applyAlignment="1">
      <alignment horizontal="left" vertical="center" shrinkToFit="1"/>
    </xf>
    <xf numFmtId="0" fontId="7" fillId="0" borderId="0" xfId="88" applyNumberFormat="1" applyFont="1" applyFill="1" applyBorder="1" applyAlignment="1">
      <alignment horizontal="left" vertical="center" shrinkToFit="1"/>
    </xf>
    <xf numFmtId="0" fontId="27" fillId="0" borderId="0" xfId="88" applyNumberFormat="1" applyFont="1" applyFill="1" applyBorder="1" applyAlignment="1">
      <alignment vertical="center"/>
    </xf>
    <xf numFmtId="0" fontId="35" fillId="0" borderId="0" xfId="88" applyNumberFormat="1" applyFont="1" applyFill="1" applyBorder="1" applyAlignment="1">
      <alignment horizontal="left" vertical="center"/>
    </xf>
    <xf numFmtId="10" fontId="2" fillId="0" borderId="0" xfId="88" applyNumberFormat="1" applyFont="1" applyFill="1" applyBorder="1" applyAlignment="1">
      <alignment horizontal="center" vertical="center"/>
    </xf>
    <xf numFmtId="0" fontId="2" fillId="0" borderId="0" xfId="93" applyFont="1" applyFill="1" applyBorder="1">
      <alignment vertical="center"/>
      <protection/>
    </xf>
    <xf numFmtId="0" fontId="2" fillId="0" borderId="0" xfId="93" applyFont="1" applyBorder="1">
      <alignment vertical="center"/>
      <protection/>
    </xf>
    <xf numFmtId="0" fontId="2" fillId="0" borderId="0" xfId="0" applyNumberFormat="1" applyFont="1" applyFill="1" applyBorder="1" applyAlignment="1">
      <alignment/>
    </xf>
    <xf numFmtId="0" fontId="7" fillId="0" borderId="0" xfId="88" applyNumberFormat="1" applyFont="1" applyFill="1" applyBorder="1" applyAlignment="1">
      <alignment vertical="center"/>
    </xf>
    <xf numFmtId="0" fontId="36" fillId="0" borderId="0" xfId="88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42" fillId="0" borderId="0" xfId="88" applyNumberFormat="1" applyFont="1" applyFill="1" applyBorder="1" applyAlignment="1">
      <alignment vertical="center"/>
    </xf>
    <xf numFmtId="0" fontId="41" fillId="0" borderId="0" xfId="88" applyNumberFormat="1" applyFont="1" applyFill="1" applyBorder="1" applyAlignment="1">
      <alignment vertical="center"/>
    </xf>
    <xf numFmtId="0" fontId="40" fillId="0" borderId="0" xfId="88" applyNumberFormat="1" applyFont="1" applyFill="1" applyBorder="1" applyAlignment="1">
      <alignment vertical="center"/>
    </xf>
    <xf numFmtId="0" fontId="27" fillId="0" borderId="0" xfId="0" applyNumberFormat="1" applyFont="1" applyFill="1" applyBorder="1" applyAlignment="1">
      <alignment/>
    </xf>
    <xf numFmtId="0" fontId="35" fillId="0" borderId="0" xfId="88" applyNumberFormat="1" applyFont="1" applyFill="1" applyBorder="1" applyAlignment="1">
      <alignment vertical="center"/>
    </xf>
    <xf numFmtId="0" fontId="27" fillId="0" borderId="0" xfId="0" applyNumberFormat="1" applyFont="1" applyFill="1" applyBorder="1" applyAlignment="1">
      <alignment horizontal="right"/>
    </xf>
    <xf numFmtId="0" fontId="2" fillId="0" borderId="0" xfId="90" applyFont="1" applyBorder="1">
      <alignment/>
      <protection/>
    </xf>
    <xf numFmtId="0" fontId="2" fillId="0" borderId="0" xfId="88" applyNumberFormat="1" applyFont="1" applyFill="1" applyBorder="1" applyAlignment="1">
      <alignment vertical="center"/>
    </xf>
    <xf numFmtId="0" fontId="27" fillId="0" borderId="0" xfId="88" applyNumberFormat="1" applyFont="1" applyFill="1" applyBorder="1" applyAlignment="1">
      <alignment horizontal="left" vertical="center"/>
    </xf>
    <xf numFmtId="0" fontId="2" fillId="0" borderId="0" xfId="88" applyNumberFormat="1" applyFont="1" applyFill="1" applyBorder="1" applyAlignment="1">
      <alignment horizontal="right" vertical="center"/>
    </xf>
    <xf numFmtId="0" fontId="33" fillId="0" borderId="0" xfId="0" applyNumberFormat="1" applyFont="1" applyFill="1" applyBorder="1" applyAlignment="1">
      <alignment horizontal="left"/>
    </xf>
    <xf numFmtId="0" fontId="27" fillId="0" borderId="0" xfId="0" applyNumberFormat="1" applyFont="1" applyFill="1" applyBorder="1" applyAlignment="1">
      <alignment horizontal="left"/>
    </xf>
    <xf numFmtId="0" fontId="34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88" applyNumberFormat="1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89" fontId="2" fillId="0" borderId="0" xfId="88" applyNumberFormat="1" applyFont="1" applyFill="1" applyBorder="1" applyAlignment="1">
      <alignment horizontal="center" vertical="center"/>
    </xf>
    <xf numFmtId="0" fontId="47" fillId="0" borderId="0" xfId="88" applyNumberFormat="1" applyFont="1" applyFill="1" applyBorder="1" applyAlignment="1">
      <alignment vertical="center"/>
    </xf>
    <xf numFmtId="0" fontId="27" fillId="0" borderId="0" xfId="95" applyFont="1">
      <alignment vertical="center"/>
      <protection/>
    </xf>
    <xf numFmtId="0" fontId="27" fillId="0" borderId="0" xfId="95" applyFont="1" applyBorder="1">
      <alignment vertical="center"/>
      <protection/>
    </xf>
    <xf numFmtId="0" fontId="2" fillId="0" borderId="0" xfId="89" applyNumberFormat="1" applyFont="1" applyFill="1" applyBorder="1" applyAlignment="1">
      <alignment vertical="center"/>
    </xf>
    <xf numFmtId="0" fontId="2" fillId="0" borderId="0" xfId="89" applyNumberFormat="1" applyFont="1" applyFill="1" applyBorder="1" applyAlignment="1">
      <alignment horizontal="right" vertical="center"/>
    </xf>
    <xf numFmtId="0" fontId="27" fillId="0" borderId="0" xfId="76" applyNumberFormat="1" applyFont="1" applyFill="1" applyBorder="1" applyAlignment="1">
      <alignment vertical="center"/>
    </xf>
    <xf numFmtId="189" fontId="2" fillId="0" borderId="0" xfId="89" applyNumberFormat="1" applyFont="1" applyFill="1" applyBorder="1" applyAlignment="1">
      <alignment vertical="center"/>
    </xf>
    <xf numFmtId="10" fontId="2" fillId="0" borderId="0" xfId="89" applyNumberFormat="1" applyFont="1" applyFill="1" applyBorder="1" applyAlignment="1">
      <alignment vertical="center"/>
    </xf>
    <xf numFmtId="0" fontId="2" fillId="0" borderId="0" xfId="95" applyFont="1">
      <alignment vertical="center"/>
      <protection/>
    </xf>
    <xf numFmtId="0" fontId="27" fillId="0" borderId="0" xfId="77" applyFont="1" applyBorder="1">
      <alignment vertical="center"/>
      <protection/>
    </xf>
    <xf numFmtId="0" fontId="27" fillId="0" borderId="0" xfId="95" applyNumberFormat="1" applyFont="1" applyFill="1" applyBorder="1" applyAlignment="1">
      <alignment horizontal="right"/>
      <protection/>
    </xf>
    <xf numFmtId="0" fontId="7" fillId="0" borderId="0" xfId="95" applyFont="1">
      <alignment vertical="center"/>
      <protection/>
    </xf>
    <xf numFmtId="0" fontId="7" fillId="0" borderId="0" xfId="77" applyFont="1" applyBorder="1">
      <alignment vertical="center"/>
      <protection/>
    </xf>
    <xf numFmtId="0" fontId="48" fillId="0" borderId="0" xfId="95" applyFont="1" applyFill="1">
      <alignment vertical="center"/>
      <protection/>
    </xf>
    <xf numFmtId="0" fontId="2" fillId="0" borderId="0" xfId="95" applyFont="1" applyFill="1">
      <alignment vertical="center"/>
      <protection/>
    </xf>
    <xf numFmtId="0" fontId="7" fillId="0" borderId="0" xfId="75" applyNumberFormat="1" applyFont="1" applyFill="1" applyBorder="1" applyAlignment="1">
      <alignment/>
    </xf>
    <xf numFmtId="0" fontId="0" fillId="0" borderId="0" xfId="75" applyNumberFormat="1" applyFont="1" applyFill="1" applyBorder="1" applyAlignment="1">
      <alignment/>
    </xf>
    <xf numFmtId="0" fontId="47" fillId="0" borderId="0" xfId="88" applyNumberFormat="1" applyFont="1" applyFill="1" applyBorder="1" applyAlignment="1">
      <alignment horizontal="left" vertical="center" shrinkToFit="1"/>
    </xf>
    <xf numFmtId="0" fontId="27" fillId="0" borderId="0" xfId="75" applyNumberFormat="1" applyFont="1" applyFill="1" applyBorder="1" applyAlignment="1">
      <alignment/>
    </xf>
    <xf numFmtId="0" fontId="47" fillId="0" borderId="0" xfId="75" applyNumberFormat="1" applyFont="1" applyFill="1" applyBorder="1" applyAlignment="1">
      <alignment vertical="center"/>
    </xf>
    <xf numFmtId="0" fontId="49" fillId="0" borderId="0" xfId="88" applyNumberFormat="1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14" fillId="0" borderId="0" xfId="88" applyNumberFormat="1" applyFont="1" applyFill="1" applyBorder="1" applyAlignment="1">
      <alignment vertical="center"/>
    </xf>
    <xf numFmtId="0" fontId="2" fillId="24" borderId="0" xfId="88" applyNumberFormat="1" applyFont="1" applyFill="1" applyBorder="1" applyAlignment="1">
      <alignment vertical="center"/>
    </xf>
    <xf numFmtId="0" fontId="2" fillId="24" borderId="0" xfId="88" applyNumberFormat="1" applyFont="1" applyFill="1" applyBorder="1" applyAlignment="1">
      <alignment horizontal="center" vertical="center"/>
    </xf>
    <xf numFmtId="0" fontId="2" fillId="24" borderId="0" xfId="88" applyNumberFormat="1" applyFont="1" applyFill="1" applyBorder="1" applyAlignment="1">
      <alignment horizontal="right" vertical="center"/>
    </xf>
    <xf numFmtId="0" fontId="48" fillId="0" borderId="0" xfId="88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7" fillId="0" borderId="0" xfId="75" applyNumberFormat="1" applyFont="1" applyFill="1" applyBorder="1" applyAlignment="1">
      <alignment vertical="center"/>
    </xf>
    <xf numFmtId="0" fontId="47" fillId="0" borderId="0" xfId="88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right" vertical="center"/>
    </xf>
    <xf numFmtId="0" fontId="37" fillId="0" borderId="0" xfId="86" applyFont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50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8" fillId="0" borderId="0" xfId="95" applyFont="1">
      <alignment vertical="center"/>
      <protection/>
    </xf>
    <xf numFmtId="0" fontId="47" fillId="0" borderId="0" xfId="95" applyFont="1">
      <alignment vertical="center"/>
      <protection/>
    </xf>
    <xf numFmtId="0" fontId="2" fillId="0" borderId="0" xfId="0" applyFont="1" applyFill="1" applyAlignment="1">
      <alignment vertical="center"/>
    </xf>
    <xf numFmtId="0" fontId="7" fillId="0" borderId="0" xfId="73" applyFont="1" applyBorder="1">
      <alignment vertical="center"/>
    </xf>
    <xf numFmtId="0" fontId="7" fillId="0" borderId="0" xfId="0" applyFont="1" applyAlignment="1">
      <alignment vertical="center"/>
    </xf>
    <xf numFmtId="0" fontId="27" fillId="0" borderId="0" xfId="73" applyFont="1" applyFill="1" applyBorder="1">
      <alignment vertical="center"/>
    </xf>
    <xf numFmtId="0" fontId="7" fillId="0" borderId="0" xfId="73" applyFont="1" applyFill="1" applyBorder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73" applyFont="1" applyBorder="1">
      <alignment vertical="center"/>
    </xf>
    <xf numFmtId="0" fontId="2" fillId="0" borderId="0" xfId="73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5" fillId="0" borderId="0" xfId="66">
      <alignment vertical="center"/>
      <protection/>
    </xf>
    <xf numFmtId="0" fontId="27" fillId="0" borderId="0" xfId="66" applyNumberFormat="1" applyFont="1" applyFill="1" applyBorder="1" applyAlignment="1">
      <alignment/>
      <protection/>
    </xf>
    <xf numFmtId="0" fontId="27" fillId="0" borderId="0" xfId="66" applyNumberFormat="1" applyFont="1" applyFill="1" applyBorder="1" applyAlignment="1">
      <alignment horizontal="right"/>
      <protection/>
    </xf>
    <xf numFmtId="0" fontId="2" fillId="0" borderId="0" xfId="75" applyNumberFormat="1" applyFont="1" applyFill="1" applyBorder="1" applyAlignment="1">
      <alignment/>
    </xf>
    <xf numFmtId="0" fontId="15" fillId="0" borderId="0" xfId="75" applyNumberFormat="1" applyFont="1" applyFill="1" applyBorder="1" applyAlignment="1">
      <alignment/>
    </xf>
    <xf numFmtId="0" fontId="15" fillId="0" borderId="0" xfId="66" applyFont="1" applyFill="1">
      <alignment vertical="center"/>
      <protection/>
    </xf>
    <xf numFmtId="0" fontId="27" fillId="0" borderId="0" xfId="66" applyFont="1" applyFill="1">
      <alignment vertical="center"/>
      <protection/>
    </xf>
    <xf numFmtId="0" fontId="27" fillId="0" borderId="0" xfId="66" applyFont="1">
      <alignment vertical="center"/>
      <protection/>
    </xf>
    <xf numFmtId="0" fontId="27" fillId="0" borderId="0" xfId="0" applyFont="1" applyFill="1" applyAlignment="1">
      <alignment vertical="center"/>
    </xf>
    <xf numFmtId="0" fontId="2" fillId="0" borderId="0" xfId="87" applyFont="1" applyBorder="1">
      <alignment vertical="center"/>
    </xf>
    <xf numFmtId="0" fontId="7" fillId="0" borderId="0" xfId="75" applyNumberFormat="1" applyFont="1" applyFill="1" applyBorder="1" applyAlignment="1">
      <alignment vertical="center"/>
    </xf>
    <xf numFmtId="0" fontId="2" fillId="0" borderId="0" xfId="75" applyNumberFormat="1" applyFont="1" applyFill="1" applyBorder="1" applyAlignment="1">
      <alignment vertical="center"/>
    </xf>
    <xf numFmtId="0" fontId="48" fillId="0" borderId="0" xfId="87" applyFont="1" applyBorder="1">
      <alignment vertical="center"/>
    </xf>
    <xf numFmtId="0" fontId="48" fillId="0" borderId="0" xfId="0" applyNumberFormat="1" applyFont="1" applyFill="1" applyBorder="1" applyAlignment="1">
      <alignment/>
    </xf>
    <xf numFmtId="0" fontId="48" fillId="0" borderId="0" xfId="88" applyNumberFormat="1" applyFont="1" applyFill="1" applyBorder="1" applyAlignment="1">
      <alignment horizontal="right" vertical="center"/>
    </xf>
    <xf numFmtId="0" fontId="47" fillId="0" borderId="0" xfId="93" applyFont="1" applyFill="1" applyBorder="1">
      <alignment vertical="center"/>
      <protection/>
    </xf>
    <xf numFmtId="0" fontId="47" fillId="0" borderId="0" xfId="93" applyFont="1" applyBorder="1">
      <alignment vertical="center"/>
      <protection/>
    </xf>
    <xf numFmtId="0" fontId="2" fillId="0" borderId="0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25" borderId="0" xfId="0" applyFont="1" applyFill="1" applyBorder="1" applyAlignment="1">
      <alignment horizontal="left" vertical="center"/>
    </xf>
    <xf numFmtId="0" fontId="2" fillId="25" borderId="0" xfId="0" applyFont="1" applyFill="1" applyBorder="1" applyAlignment="1">
      <alignment vertical="center"/>
    </xf>
    <xf numFmtId="0" fontId="47" fillId="0" borderId="0" xfId="0" applyNumberFormat="1" applyFont="1" applyFill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51" fillId="0" borderId="0" xfId="88" applyNumberFormat="1" applyFont="1" applyFill="1" applyBorder="1" applyAlignment="1">
      <alignment vertical="center"/>
    </xf>
    <xf numFmtId="0" fontId="7" fillId="0" borderId="0" xfId="87" applyFont="1" applyBorder="1">
      <alignment vertical="center"/>
    </xf>
    <xf numFmtId="0" fontId="7" fillId="0" borderId="0" xfId="34" applyFont="1" applyBorder="1">
      <alignment vertical="center"/>
    </xf>
    <xf numFmtId="0" fontId="27" fillId="0" borderId="0" xfId="87" applyFont="1" applyBorder="1">
      <alignment vertical="center"/>
    </xf>
    <xf numFmtId="0" fontId="7" fillId="0" borderId="0" xfId="87" applyFont="1" applyFill="1" applyBorder="1">
      <alignment vertical="center"/>
    </xf>
    <xf numFmtId="0" fontId="27" fillId="0" borderId="0" xfId="83" applyNumberFormat="1" applyFont="1" applyFill="1" applyBorder="1" applyAlignment="1">
      <alignment/>
      <protection/>
    </xf>
    <xf numFmtId="0" fontId="48" fillId="0" borderId="0" xfId="87" applyFont="1" applyFill="1" applyBorder="1">
      <alignment vertical="center"/>
    </xf>
    <xf numFmtId="0" fontId="2" fillId="0" borderId="0" xfId="87" applyFont="1">
      <alignment vertical="center"/>
    </xf>
    <xf numFmtId="0" fontId="47" fillId="0" borderId="0" xfId="87" applyFont="1">
      <alignment vertical="center"/>
    </xf>
    <xf numFmtId="0" fontId="47" fillId="0" borderId="0" xfId="87" applyFont="1" applyBorder="1">
      <alignment vertical="center"/>
    </xf>
    <xf numFmtId="0" fontId="47" fillId="0" borderId="0" xfId="0" applyNumberFormat="1" applyFont="1" applyFill="1" applyBorder="1" applyAlignment="1">
      <alignment horizontal="right"/>
    </xf>
    <xf numFmtId="0" fontId="48" fillId="0" borderId="0" xfId="75" applyNumberFormat="1" applyFont="1" applyFill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" fillId="0" borderId="0" xfId="87" applyFont="1" applyFill="1" applyBorder="1">
      <alignment vertical="center"/>
    </xf>
    <xf numFmtId="0" fontId="27" fillId="0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7" fillId="0" borderId="0" xfId="75" applyNumberFormat="1" applyFont="1" applyFill="1" applyBorder="1" applyAlignment="1">
      <alignment horizontal="right" vertical="center"/>
    </xf>
    <xf numFmtId="190" fontId="27" fillId="0" borderId="0" xfId="88" applyNumberFormat="1" applyFont="1" applyFill="1" applyBorder="1" applyAlignment="1">
      <alignment horizontal="right" vertical="center"/>
    </xf>
    <xf numFmtId="0" fontId="27" fillId="0" borderId="0" xfId="94" applyFont="1">
      <alignment vertical="center"/>
      <protection/>
    </xf>
    <xf numFmtId="190" fontId="2" fillId="24" borderId="0" xfId="88" applyNumberFormat="1" applyFont="1" applyFill="1" applyBorder="1" applyAlignment="1">
      <alignment horizontal="right" vertical="center"/>
    </xf>
    <xf numFmtId="0" fontId="2" fillId="24" borderId="0" xfId="0" applyFont="1" applyFill="1" applyAlignment="1">
      <alignment vertical="center"/>
    </xf>
    <xf numFmtId="0" fontId="0" fillId="24" borderId="0" xfId="0" applyFill="1" applyBorder="1" applyAlignment="1">
      <alignment vertical="center"/>
    </xf>
    <xf numFmtId="0" fontId="27" fillId="24" borderId="0" xfId="0" applyNumberFormat="1" applyFont="1" applyFill="1" applyBorder="1" applyAlignment="1">
      <alignment/>
    </xf>
    <xf numFmtId="0" fontId="27" fillId="24" borderId="0" xfId="88" applyNumberFormat="1" applyFont="1" applyFill="1" applyBorder="1" applyAlignment="1">
      <alignment horizontal="left" vertical="center"/>
    </xf>
    <xf numFmtId="190" fontId="27" fillId="24" borderId="0" xfId="88" applyNumberFormat="1" applyFont="1" applyFill="1" applyBorder="1" applyAlignment="1">
      <alignment horizontal="right" vertical="center"/>
    </xf>
    <xf numFmtId="0" fontId="27" fillId="24" borderId="0" xfId="88" applyNumberFormat="1" applyFont="1" applyFill="1" applyBorder="1" applyAlignment="1">
      <alignment vertical="center"/>
    </xf>
    <xf numFmtId="0" fontId="47" fillId="24" borderId="0" xfId="88" applyNumberFormat="1" applyFont="1" applyFill="1" applyBorder="1" applyAlignment="1">
      <alignment vertical="center"/>
    </xf>
    <xf numFmtId="0" fontId="47" fillId="24" borderId="0" xfId="88" applyNumberFormat="1" applyFont="1" applyFill="1" applyBorder="1" applyAlignment="1">
      <alignment horizontal="left" vertical="center"/>
    </xf>
    <xf numFmtId="0" fontId="0" fillId="24" borderId="0" xfId="0" applyFill="1" applyAlignment="1">
      <alignment vertical="center"/>
    </xf>
    <xf numFmtId="0" fontId="47" fillId="24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27" fillId="0" borderId="53" xfId="88" applyNumberFormat="1" applyFont="1" applyFill="1" applyBorder="1" applyAlignment="1">
      <alignment vertical="center"/>
    </xf>
    <xf numFmtId="0" fontId="27" fillId="0" borderId="54" xfId="88" applyNumberFormat="1" applyFont="1" applyFill="1" applyBorder="1" applyAlignment="1">
      <alignment vertical="center"/>
    </xf>
    <xf numFmtId="0" fontId="47" fillId="0" borderId="53" xfId="88" applyNumberFormat="1" applyFont="1" applyFill="1" applyBorder="1" applyAlignment="1">
      <alignment vertical="center"/>
    </xf>
    <xf numFmtId="0" fontId="47" fillId="0" borderId="54" xfId="88" applyNumberFormat="1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27" fillId="0" borderId="0" xfId="79" applyNumberFormat="1" applyFont="1" applyFill="1" applyBorder="1" applyAlignment="1">
      <alignment horizontal="right"/>
      <protection/>
    </xf>
    <xf numFmtId="0" fontId="48" fillId="0" borderId="0" xfId="0" applyNumberFormat="1" applyFont="1" applyFill="1" applyBorder="1" applyAlignment="1">
      <alignment vertical="center"/>
    </xf>
    <xf numFmtId="0" fontId="48" fillId="0" borderId="0" xfId="88" applyNumberFormat="1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27" fillId="0" borderId="0" xfId="82" applyNumberFormat="1" applyFont="1" applyFill="1" applyBorder="1" applyAlignment="1">
      <alignment/>
      <protection/>
    </xf>
    <xf numFmtId="0" fontId="27" fillId="0" borderId="0" xfId="82" applyFont="1">
      <alignment vertical="center"/>
      <protection/>
    </xf>
    <xf numFmtId="0" fontId="27" fillId="0" borderId="0" xfId="75" applyNumberFormat="1" applyFont="1" applyFill="1" applyBorder="1" applyAlignment="1">
      <alignment horizontal="center" vertical="center"/>
    </xf>
    <xf numFmtId="0" fontId="27" fillId="0" borderId="0" xfId="73" applyFont="1" applyFill="1" applyBorder="1" applyAlignment="1">
      <alignment horizontal="left" vertical="center"/>
    </xf>
    <xf numFmtId="0" fontId="36" fillId="0" borderId="0" xfId="79" applyFont="1" applyBorder="1" applyAlignment="1">
      <alignment horizontal="center" vertical="center"/>
      <protection/>
    </xf>
    <xf numFmtId="0" fontId="27" fillId="0" borderId="0" xfId="79" applyNumberFormat="1" applyFont="1" applyFill="1" applyBorder="1" applyAlignment="1">
      <alignment horizontal="left"/>
      <protection/>
    </xf>
    <xf numFmtId="0" fontId="2" fillId="0" borderId="0" xfId="79" applyNumberFormat="1" applyFont="1" applyFill="1" applyBorder="1" applyAlignment="1">
      <alignment horizontal="left"/>
      <protection/>
    </xf>
    <xf numFmtId="0" fontId="27" fillId="0" borderId="0" xfId="73" applyFont="1" applyBorder="1" applyAlignment="1">
      <alignment horizontal="left" vertical="center"/>
    </xf>
    <xf numFmtId="0" fontId="36" fillId="0" borderId="0" xfId="79" applyFont="1" applyFill="1" applyBorder="1" applyAlignment="1">
      <alignment horizontal="center" vertical="center"/>
      <protection/>
    </xf>
    <xf numFmtId="0" fontId="53" fillId="0" borderId="0" xfId="0" applyFont="1" applyAlignment="1">
      <alignment vertical="center"/>
    </xf>
    <xf numFmtId="0" fontId="2" fillId="0" borderId="0" xfId="73" applyFont="1" applyFill="1" applyBorder="1" applyAlignment="1">
      <alignment horizontal="left" vertical="center"/>
    </xf>
    <xf numFmtId="0" fontId="27" fillId="0" borderId="0" xfId="79" applyFont="1" applyBorder="1" applyAlignment="1">
      <alignment horizontal="left" vertical="center"/>
      <protection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27" fillId="0" borderId="0" xfId="65" applyFont="1" applyAlignment="1">
      <alignment horizontal="left"/>
      <protection/>
    </xf>
    <xf numFmtId="0" fontId="27" fillId="0" borderId="0" xfId="82" applyFont="1" applyAlignment="1">
      <alignment horizontal="center" vertical="center"/>
      <protection/>
    </xf>
    <xf numFmtId="0" fontId="27" fillId="0" borderId="0" xfId="85" applyNumberFormat="1" applyFont="1" applyFill="1" applyBorder="1" applyAlignment="1">
      <alignment vertical="center"/>
      <protection/>
    </xf>
    <xf numFmtId="0" fontId="27" fillId="0" borderId="0" xfId="85" applyFont="1" applyFill="1" applyBorder="1">
      <alignment vertical="center"/>
      <protection/>
    </xf>
    <xf numFmtId="0" fontId="27" fillId="0" borderId="0" xfId="85" applyFont="1">
      <alignment vertical="center"/>
      <protection/>
    </xf>
    <xf numFmtId="0" fontId="47" fillId="0" borderId="0" xfId="79" applyNumberFormat="1" applyFont="1" applyFill="1" applyBorder="1" applyAlignment="1">
      <alignment horizontal="left"/>
      <protection/>
    </xf>
    <xf numFmtId="0" fontId="7" fillId="0" borderId="0" xfId="82" applyFont="1" applyFill="1">
      <alignment vertical="center"/>
      <protection/>
    </xf>
    <xf numFmtId="0" fontId="7" fillId="0" borderId="0" xfId="79" applyNumberFormat="1" applyFont="1" applyFill="1" applyBorder="1" applyAlignment="1">
      <alignment horizontal="left"/>
      <protection/>
    </xf>
    <xf numFmtId="0" fontId="34" fillId="0" borderId="0" xfId="65" applyNumberFormat="1" applyFont="1" applyFill="1" applyBorder="1" applyAlignment="1">
      <alignment horizontal="left"/>
      <protection/>
    </xf>
    <xf numFmtId="0" fontId="7" fillId="0" borderId="0" xfId="65" applyNumberFormat="1" applyFont="1" applyFill="1" applyBorder="1" applyAlignment="1">
      <alignment horizontal="left"/>
      <protection/>
    </xf>
    <xf numFmtId="0" fontId="27" fillId="0" borderId="0" xfId="65" applyFont="1">
      <alignment vertical="center"/>
      <protection/>
    </xf>
    <xf numFmtId="0" fontId="27" fillId="0" borderId="0" xfId="65" applyFont="1" applyAlignment="1">
      <alignment horizontal="center" vertical="center"/>
      <protection/>
    </xf>
    <xf numFmtId="0" fontId="7" fillId="0" borderId="0" xfId="73" applyFont="1" applyFill="1" applyBorder="1" applyAlignment="1">
      <alignment horizontal="left" vertical="center"/>
    </xf>
    <xf numFmtId="0" fontId="47" fillId="0" borderId="0" xfId="73" applyFont="1" applyFill="1" applyBorder="1" applyAlignment="1">
      <alignment horizontal="left" vertical="center"/>
    </xf>
    <xf numFmtId="0" fontId="54" fillId="0" borderId="0" xfId="0" applyFont="1" applyFill="1" applyAlignment="1">
      <alignment vertical="center"/>
    </xf>
    <xf numFmtId="0" fontId="47" fillId="0" borderId="0" xfId="79" applyFont="1" applyFill="1" applyBorder="1" applyAlignment="1">
      <alignment horizontal="left" vertical="center"/>
      <protection/>
    </xf>
    <xf numFmtId="0" fontId="55" fillId="0" borderId="0" xfId="86" applyFont="1" applyAlignment="1">
      <alignment horizontal="center" vertical="center"/>
      <protection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0" fontId="2" fillId="0" borderId="71" xfId="0" applyFont="1" applyBorder="1" applyAlignment="1">
      <alignment vertical="center"/>
    </xf>
    <xf numFmtId="0" fontId="2" fillId="0" borderId="72" xfId="0" applyFont="1" applyBorder="1" applyAlignment="1">
      <alignment vertical="center"/>
    </xf>
    <xf numFmtId="0" fontId="2" fillId="0" borderId="73" xfId="0" applyFont="1" applyBorder="1" applyAlignment="1">
      <alignment vertical="center"/>
    </xf>
    <xf numFmtId="0" fontId="2" fillId="0" borderId="74" xfId="0" applyFont="1" applyBorder="1" applyAlignment="1">
      <alignment vertical="center"/>
    </xf>
    <xf numFmtId="0" fontId="2" fillId="0" borderId="75" xfId="0" applyFont="1" applyBorder="1" applyAlignment="1">
      <alignment vertical="center"/>
    </xf>
    <xf numFmtId="0" fontId="2" fillId="0" borderId="76" xfId="0" applyFont="1" applyBorder="1" applyAlignment="1">
      <alignment vertical="center"/>
    </xf>
    <xf numFmtId="0" fontId="2" fillId="0" borderId="77" xfId="0" applyFont="1" applyBorder="1" applyAlignment="1">
      <alignment vertical="center"/>
    </xf>
    <xf numFmtId="0" fontId="2" fillId="0" borderId="78" xfId="0" applyFont="1" applyBorder="1" applyAlignment="1">
      <alignment vertical="center"/>
    </xf>
    <xf numFmtId="0" fontId="2" fillId="0" borderId="79" xfId="0" applyFont="1" applyBorder="1" applyAlignment="1">
      <alignment vertical="center"/>
    </xf>
    <xf numFmtId="0" fontId="2" fillId="0" borderId="80" xfId="0" applyFont="1" applyBorder="1" applyAlignment="1">
      <alignment vertical="center"/>
    </xf>
    <xf numFmtId="0" fontId="2" fillId="0" borderId="79" xfId="0" applyFont="1" applyBorder="1" applyAlignment="1">
      <alignment vertical="center"/>
    </xf>
    <xf numFmtId="0" fontId="2" fillId="0" borderId="75" xfId="0" applyFont="1" applyBorder="1" applyAlignment="1">
      <alignment vertical="center"/>
    </xf>
    <xf numFmtId="0" fontId="2" fillId="0" borderId="81" xfId="0" applyFont="1" applyBorder="1" applyAlignment="1">
      <alignment vertical="center"/>
    </xf>
    <xf numFmtId="0" fontId="2" fillId="0" borderId="71" xfId="0" applyFont="1" applyBorder="1" applyAlignment="1">
      <alignment horizontal="center" vertical="center"/>
    </xf>
    <xf numFmtId="0" fontId="2" fillId="0" borderId="0" xfId="0" applyFont="1" applyAlignment="1" quotePrefix="1">
      <alignment vertical="center"/>
    </xf>
    <xf numFmtId="0" fontId="2" fillId="0" borderId="73" xfId="0" applyFont="1" applyBorder="1" applyAlignment="1">
      <alignment vertical="center"/>
    </xf>
    <xf numFmtId="0" fontId="2" fillId="0" borderId="82" xfId="0" applyFont="1" applyBorder="1" applyAlignment="1">
      <alignment vertical="center"/>
    </xf>
    <xf numFmtId="0" fontId="2" fillId="0" borderId="83" xfId="0" applyFont="1" applyBorder="1" applyAlignment="1">
      <alignment vertical="center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2" fillId="0" borderId="84" xfId="0" applyFont="1" applyBorder="1" applyAlignment="1">
      <alignment vertical="center"/>
    </xf>
    <xf numFmtId="0" fontId="41" fillId="0" borderId="85" xfId="0" applyFont="1" applyBorder="1" applyAlignment="1">
      <alignment vertical="center"/>
    </xf>
    <xf numFmtId="0" fontId="2" fillId="0" borderId="86" xfId="0" applyFont="1" applyBorder="1" applyAlignment="1">
      <alignment vertical="center"/>
    </xf>
    <xf numFmtId="0" fontId="2" fillId="0" borderId="87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56" fontId="2" fillId="0" borderId="0" xfId="0" applyNumberFormat="1" applyFont="1" applyAlignment="1">
      <alignment vertical="center"/>
    </xf>
    <xf numFmtId="0" fontId="3" fillId="0" borderId="75" xfId="0" applyFont="1" applyBorder="1" applyAlignment="1">
      <alignment vertical="center"/>
    </xf>
    <xf numFmtId="0" fontId="41" fillId="0" borderId="88" xfId="0" applyFont="1" applyBorder="1" applyAlignment="1">
      <alignment vertical="center"/>
    </xf>
    <xf numFmtId="0" fontId="41" fillId="0" borderId="70" xfId="0" applyFont="1" applyBorder="1" applyAlignment="1">
      <alignment vertical="center"/>
    </xf>
    <xf numFmtId="0" fontId="36" fillId="0" borderId="89" xfId="92" applyFont="1" applyBorder="1">
      <alignment vertical="center"/>
      <protection/>
    </xf>
    <xf numFmtId="0" fontId="56" fillId="0" borderId="48" xfId="92" applyFont="1" applyBorder="1">
      <alignment vertical="center"/>
      <protection/>
    </xf>
    <xf numFmtId="0" fontId="36" fillId="0" borderId="90" xfId="92" applyFont="1" applyBorder="1">
      <alignment vertical="center"/>
      <protection/>
    </xf>
    <xf numFmtId="0" fontId="36" fillId="0" borderId="90" xfId="92" applyFont="1" applyBorder="1" applyAlignment="1">
      <alignment horizontal="left" vertical="center"/>
      <protection/>
    </xf>
    <xf numFmtId="0" fontId="36" fillId="0" borderId="91" xfId="92" applyFont="1" applyBorder="1">
      <alignment vertical="center"/>
      <protection/>
    </xf>
    <xf numFmtId="0" fontId="56" fillId="0" borderId="92" xfId="92" applyFont="1" applyBorder="1">
      <alignment vertical="center"/>
      <protection/>
    </xf>
    <xf numFmtId="0" fontId="12" fillId="0" borderId="92" xfId="92" applyFont="1" applyBorder="1">
      <alignment vertical="center"/>
      <protection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56" fontId="2" fillId="0" borderId="0" xfId="0" applyNumberFormat="1" applyFont="1" applyAlignment="1" quotePrefix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 quotePrefix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56" fontId="2" fillId="0" borderId="0" xfId="0" applyNumberFormat="1" applyFont="1" applyBorder="1" applyAlignment="1" quotePrefix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83" xfId="0" applyFont="1" applyBorder="1" applyAlignment="1">
      <alignment horizontal="left" vertical="center"/>
    </xf>
    <xf numFmtId="0" fontId="7" fillId="0" borderId="6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57" fillId="0" borderId="62" xfId="0" applyFont="1" applyBorder="1" applyAlignment="1">
      <alignment horizontal="center" vertical="center"/>
    </xf>
    <xf numFmtId="0" fontId="57" fillId="0" borderId="63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61" xfId="0" applyFont="1" applyBorder="1" applyAlignment="1">
      <alignment horizontal="center" vertical="center"/>
    </xf>
    <xf numFmtId="0" fontId="57" fillId="0" borderId="55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2" fillId="0" borderId="76" xfId="0" applyFont="1" applyBorder="1" applyAlignment="1">
      <alignment horizontal="center" vertical="center"/>
    </xf>
    <xf numFmtId="56" fontId="7" fillId="0" borderId="64" xfId="0" applyNumberFormat="1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56" fontId="2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64" xfId="0" applyFont="1" applyBorder="1" applyAlignment="1">
      <alignment horizontal="left" vertical="center"/>
    </xf>
    <xf numFmtId="0" fontId="7" fillId="0" borderId="78" xfId="0" applyFont="1" applyBorder="1" applyAlignment="1">
      <alignment horizontal="left" vertical="center"/>
    </xf>
    <xf numFmtId="0" fontId="7" fillId="0" borderId="75" xfId="0" applyFont="1" applyBorder="1" applyAlignment="1">
      <alignment horizontal="left" vertical="center"/>
    </xf>
    <xf numFmtId="0" fontId="5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0" fontId="7" fillId="0" borderId="83" xfId="0" applyFont="1" applyBorder="1" applyAlignment="1">
      <alignment horizontal="center" vertical="center"/>
    </xf>
    <xf numFmtId="0" fontId="7" fillId="0" borderId="79" xfId="0" applyFont="1" applyBorder="1" applyAlignment="1">
      <alignment horizontal="left" vertical="center"/>
    </xf>
    <xf numFmtId="0" fontId="7" fillId="0" borderId="84" xfId="0" applyFont="1" applyBorder="1" applyAlignment="1">
      <alignment horizontal="left" vertical="center"/>
    </xf>
    <xf numFmtId="0" fontId="27" fillId="0" borderId="0" xfId="86" applyFont="1" applyAlignment="1">
      <alignment horizontal="center" vertical="center"/>
      <protection/>
    </xf>
    <xf numFmtId="0" fontId="27" fillId="0" borderId="0" xfId="86" applyFont="1" applyBorder="1" applyAlignment="1">
      <alignment horizontal="center" vertical="center"/>
      <protection/>
    </xf>
    <xf numFmtId="0" fontId="27" fillId="0" borderId="15" xfId="86" applyFont="1" applyBorder="1" applyAlignment="1">
      <alignment horizontal="center" vertical="center"/>
      <protection/>
    </xf>
    <xf numFmtId="0" fontId="27" fillId="0" borderId="16" xfId="86" applyFont="1" applyBorder="1" applyAlignment="1">
      <alignment horizontal="center" vertical="center"/>
      <protection/>
    </xf>
    <xf numFmtId="0" fontId="10" fillId="0" borderId="93" xfId="96" applyFont="1" applyBorder="1" applyAlignment="1">
      <alignment horizontal="center" vertical="center"/>
      <protection/>
    </xf>
    <xf numFmtId="0" fontId="10" fillId="0" borderId="94" xfId="96" applyFont="1" applyBorder="1" applyAlignment="1">
      <alignment horizontal="center" vertical="center"/>
      <protection/>
    </xf>
    <xf numFmtId="0" fontId="10" fillId="0" borderId="95" xfId="96" applyFont="1" applyBorder="1" applyAlignment="1">
      <alignment horizontal="center" vertical="center"/>
      <protection/>
    </xf>
    <xf numFmtId="0" fontId="10" fillId="0" borderId="96" xfId="96" applyFont="1" applyBorder="1" applyAlignment="1">
      <alignment horizontal="center" vertical="center"/>
      <protection/>
    </xf>
    <xf numFmtId="0" fontId="10" fillId="0" borderId="97" xfId="96" applyFont="1" applyBorder="1" applyAlignment="1">
      <alignment horizontal="center" vertical="center"/>
      <protection/>
    </xf>
    <xf numFmtId="0" fontId="10" fillId="0" borderId="98" xfId="96" applyFont="1" applyBorder="1" applyAlignment="1">
      <alignment horizontal="center" vertical="center"/>
      <protection/>
    </xf>
    <xf numFmtId="0" fontId="27" fillId="0" borderId="12" xfId="86" applyFont="1" applyBorder="1" applyAlignment="1">
      <alignment horizontal="center" vertical="center"/>
      <protection/>
    </xf>
    <xf numFmtId="0" fontId="10" fillId="0" borderId="99" xfId="96" applyFont="1" applyBorder="1" applyAlignment="1">
      <alignment horizontal="center" vertical="center"/>
      <protection/>
    </xf>
    <xf numFmtId="0" fontId="10" fillId="0" borderId="100" xfId="96" applyFont="1" applyBorder="1" applyAlignment="1">
      <alignment horizontal="center" vertical="center"/>
      <protection/>
    </xf>
    <xf numFmtId="0" fontId="10" fillId="0" borderId="101" xfId="96" applyFont="1" applyBorder="1" applyAlignment="1">
      <alignment horizontal="center" vertical="center"/>
      <protection/>
    </xf>
    <xf numFmtId="0" fontId="10" fillId="0" borderId="102" xfId="96" applyFont="1" applyBorder="1" applyAlignment="1">
      <alignment horizontal="center" vertical="center"/>
      <protection/>
    </xf>
    <xf numFmtId="0" fontId="32" fillId="0" borderId="0" xfId="86" applyFont="1" applyAlignment="1">
      <alignment horizontal="center" vertical="center"/>
      <protection/>
    </xf>
    <xf numFmtId="0" fontId="10" fillId="0" borderId="103" xfId="96" applyFont="1" applyBorder="1" applyAlignment="1">
      <alignment horizontal="center" vertical="center"/>
      <protection/>
    </xf>
    <xf numFmtId="0" fontId="10" fillId="0" borderId="104" xfId="96" applyFont="1" applyBorder="1" applyAlignment="1">
      <alignment horizontal="center" vertical="center"/>
      <protection/>
    </xf>
    <xf numFmtId="0" fontId="10" fillId="0" borderId="105" xfId="96" applyFont="1" applyBorder="1" applyAlignment="1">
      <alignment horizontal="center" vertical="center"/>
      <protection/>
    </xf>
    <xf numFmtId="0" fontId="10" fillId="0" borderId="106" xfId="96" applyFont="1" applyBorder="1" applyAlignment="1">
      <alignment horizontal="center" vertical="center"/>
      <protection/>
    </xf>
    <xf numFmtId="0" fontId="10" fillId="0" borderId="107" xfId="96" applyFont="1" applyBorder="1" applyAlignment="1">
      <alignment horizontal="center" vertical="center"/>
      <protection/>
    </xf>
    <xf numFmtId="0" fontId="10" fillId="0" borderId="108" xfId="96" applyFont="1" applyBorder="1" applyAlignment="1">
      <alignment horizontal="center" vertical="center"/>
      <protection/>
    </xf>
    <xf numFmtId="0" fontId="10" fillId="0" borderId="109" xfId="96" applyFont="1" applyBorder="1" applyAlignment="1">
      <alignment horizontal="center" vertical="center"/>
      <protection/>
    </xf>
    <xf numFmtId="0" fontId="10" fillId="0" borderId="110" xfId="96" applyFont="1" applyBorder="1" applyAlignment="1">
      <alignment horizontal="center" vertical="center"/>
      <protection/>
    </xf>
    <xf numFmtId="0" fontId="10" fillId="0" borderId="111" xfId="96" applyFont="1" applyBorder="1" applyAlignment="1">
      <alignment horizontal="center" vertical="center"/>
      <protection/>
    </xf>
    <xf numFmtId="0" fontId="10" fillId="0" borderId="112" xfId="96" applyFont="1" applyBorder="1" applyAlignment="1">
      <alignment horizontal="center" vertical="center"/>
      <protection/>
    </xf>
    <xf numFmtId="0" fontId="10" fillId="0" borderId="113" xfId="96" applyFont="1" applyBorder="1" applyAlignment="1">
      <alignment horizontal="center" vertical="center"/>
      <protection/>
    </xf>
    <xf numFmtId="0" fontId="10" fillId="0" borderId="114" xfId="96" applyFont="1" applyBorder="1" applyAlignment="1">
      <alignment horizontal="center" vertical="center"/>
      <protection/>
    </xf>
    <xf numFmtId="0" fontId="10" fillId="0" borderId="115" xfId="96" applyFont="1" applyBorder="1" applyAlignment="1">
      <alignment horizontal="center" vertical="center"/>
      <protection/>
    </xf>
    <xf numFmtId="0" fontId="10" fillId="0" borderId="116" xfId="96" applyFont="1" applyBorder="1" applyAlignment="1">
      <alignment horizontal="center" vertical="center"/>
      <protection/>
    </xf>
    <xf numFmtId="0" fontId="10" fillId="0" borderId="117" xfId="96" applyFont="1" applyBorder="1" applyAlignment="1">
      <alignment horizontal="center" vertical="center"/>
      <protection/>
    </xf>
    <xf numFmtId="0" fontId="10" fillId="0" borderId="118" xfId="96" applyFont="1" applyBorder="1" applyAlignment="1">
      <alignment horizontal="center" vertical="center"/>
      <protection/>
    </xf>
    <xf numFmtId="0" fontId="10" fillId="0" borderId="119" xfId="96" applyFont="1" applyBorder="1" applyAlignment="1">
      <alignment horizontal="center" vertical="center"/>
      <protection/>
    </xf>
    <xf numFmtId="0" fontId="10" fillId="0" borderId="120" xfId="96" applyFont="1" applyBorder="1" applyAlignment="1">
      <alignment horizontal="center" vertical="center"/>
      <protection/>
    </xf>
    <xf numFmtId="0" fontId="10" fillId="0" borderId="121" xfId="96" applyFont="1" applyBorder="1" applyAlignment="1">
      <alignment horizontal="center" vertical="center"/>
      <protection/>
    </xf>
    <xf numFmtId="0" fontId="27" fillId="0" borderId="20" xfId="86" applyFont="1" applyBorder="1" applyAlignment="1">
      <alignment horizontal="center" vertical="center"/>
      <protection/>
    </xf>
    <xf numFmtId="0" fontId="27" fillId="0" borderId="21" xfId="86" applyFont="1" applyBorder="1" applyAlignment="1">
      <alignment horizontal="center" vertical="center"/>
      <protection/>
    </xf>
    <xf numFmtId="0" fontId="27" fillId="0" borderId="122" xfId="86" applyFont="1" applyBorder="1" applyAlignment="1">
      <alignment horizontal="center" vertical="center"/>
      <protection/>
    </xf>
    <xf numFmtId="0" fontId="27" fillId="0" borderId="123" xfId="86" applyFont="1" applyBorder="1" applyAlignment="1">
      <alignment horizontal="center" vertical="center"/>
      <protection/>
    </xf>
    <xf numFmtId="0" fontId="9" fillId="0" borderId="11" xfId="92" applyFont="1" applyBorder="1" applyAlignment="1">
      <alignment horizontal="center" vertical="center"/>
      <protection/>
    </xf>
    <xf numFmtId="0" fontId="9" fillId="0" borderId="0" xfId="92" applyFont="1" applyAlignment="1">
      <alignment horizontal="left" vertical="center"/>
      <protection/>
    </xf>
    <xf numFmtId="0" fontId="2" fillId="0" borderId="0" xfId="88" applyNumberFormat="1" applyFont="1" applyFill="1" applyBorder="1" applyAlignment="1">
      <alignment horizontal="center" vertical="center"/>
    </xf>
    <xf numFmtId="0" fontId="27" fillId="0" borderId="0" xfId="88" applyNumberFormat="1" applyFont="1" applyFill="1" applyBorder="1" applyAlignment="1">
      <alignment horizontal="left" vertical="center"/>
    </xf>
    <xf numFmtId="0" fontId="35" fillId="0" borderId="0" xfId="88" applyNumberFormat="1" applyFont="1" applyFill="1" applyBorder="1" applyAlignment="1">
      <alignment horizontal="left" vertical="center"/>
    </xf>
    <xf numFmtId="0" fontId="48" fillId="0" borderId="0" xfId="88" applyNumberFormat="1" applyFont="1" applyFill="1" applyBorder="1" applyAlignment="1">
      <alignment horizontal="center" vertical="center"/>
    </xf>
    <xf numFmtId="10" fontId="7" fillId="0" borderId="0" xfId="75" applyNumberFormat="1" applyFont="1" applyFill="1" applyBorder="1" applyAlignment="1">
      <alignment horizontal="center"/>
    </xf>
    <xf numFmtId="49" fontId="2" fillId="0" borderId="0" xfId="88" applyNumberFormat="1" applyFont="1" applyFill="1" applyBorder="1" applyAlignment="1">
      <alignment horizontal="center" vertical="center"/>
    </xf>
    <xf numFmtId="10" fontId="2" fillId="0" borderId="0" xfId="88" applyNumberFormat="1" applyFont="1" applyFill="1" applyBorder="1" applyAlignment="1">
      <alignment horizontal="center" vertical="center"/>
    </xf>
    <xf numFmtId="0" fontId="7" fillId="0" borderId="0" xfId="88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88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7" fillId="0" borderId="0" xfId="95" applyFont="1" applyBorder="1" applyAlignment="1">
      <alignment horizontal="center" vertical="center"/>
      <protection/>
    </xf>
    <xf numFmtId="0" fontId="27" fillId="0" borderId="0" xfId="76" applyNumberFormat="1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" fillId="0" borderId="0" xfId="73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88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0" fontId="4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75" applyNumberFormat="1" applyFont="1" applyFill="1" applyBorder="1" applyAlignment="1">
      <alignment horizontal="center"/>
    </xf>
    <xf numFmtId="189" fontId="2" fillId="0" borderId="0" xfId="88" applyNumberFormat="1" applyFont="1" applyFill="1" applyBorder="1" applyAlignment="1">
      <alignment horizontal="center" vertical="center"/>
    </xf>
    <xf numFmtId="0" fontId="27" fillId="0" borderId="0" xfId="75" applyNumberFormat="1" applyFont="1" applyFill="1" applyBorder="1" applyAlignment="1">
      <alignment horizontal="left" vertical="center"/>
    </xf>
    <xf numFmtId="0" fontId="2" fillId="0" borderId="0" xfId="88" applyNumberFormat="1" applyFont="1" applyFill="1" applyAlignment="1">
      <alignment horizontal="center" vertical="center"/>
    </xf>
    <xf numFmtId="189" fontId="7" fillId="0" borderId="0" xfId="75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5"/>
    </xf>
  </cellXfs>
  <cellStyles count="8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Excel Built-in Normal 2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10" xfId="64"/>
    <cellStyle name="標準 10 2" xfId="65"/>
    <cellStyle name="標準 11" xfId="66"/>
    <cellStyle name="標準 2" xfId="67"/>
    <cellStyle name="標準 2 2" xfId="68"/>
    <cellStyle name="標準 2 2 2" xfId="69"/>
    <cellStyle name="標準 2 2_登録ナンバー　2012.9.3" xfId="70"/>
    <cellStyle name="標準 2_2012ouzadraw" xfId="71"/>
    <cellStyle name="標準 3" xfId="72"/>
    <cellStyle name="標準 3 2" xfId="73"/>
    <cellStyle name="標準 3_登録ナンバー" xfId="74"/>
    <cellStyle name="標準 3_登録ナンバー 2" xfId="75"/>
    <cellStyle name="標準 3_登録ナンバー_登録ナンバー15.02.16" xfId="76"/>
    <cellStyle name="標準 3_登録ナンバー15.02.16" xfId="77"/>
    <cellStyle name="標準 4" xfId="78"/>
    <cellStyle name="標準 4 2" xfId="79"/>
    <cellStyle name="標準 5" xfId="80"/>
    <cellStyle name="標準 6" xfId="81"/>
    <cellStyle name="標準 6 2" xfId="82"/>
    <cellStyle name="標準 8" xfId="83"/>
    <cellStyle name="標準 9" xfId="84"/>
    <cellStyle name="標準 9 2" xfId="85"/>
    <cellStyle name="標準_2012supercupkekka" xfId="86"/>
    <cellStyle name="標準_Book2 2" xfId="87"/>
    <cellStyle name="標準_Book2_登録ナンバー" xfId="88"/>
    <cellStyle name="標準_Book2_登録ナンバー_登録ナンバー15.02.16" xfId="89"/>
    <cellStyle name="標準_Sheet1" xfId="90"/>
    <cellStyle name="標準_Sheet1_登録ナンバー" xfId="91"/>
    <cellStyle name="標準_王座戦　歴代入賞チーム" xfId="92"/>
    <cellStyle name="標準_登録ナンバー" xfId="93"/>
    <cellStyle name="標準_登録ナンバー　2013.06.07" xfId="94"/>
    <cellStyle name="標準_登録ナンバー15.02.16" xfId="95"/>
    <cellStyle name="標準_要項　東近江カップ　2012" xfId="96"/>
    <cellStyle name="Followed Hyperlink" xfId="97"/>
    <cellStyle name="良い" xfId="98"/>
  </cellStyles>
  <dxfs count="5"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559</xdr:row>
      <xdr:rowOff>114300</xdr:rowOff>
    </xdr:from>
    <xdr:to>
      <xdr:col>2</xdr:col>
      <xdr:colOff>85725</xdr:colOff>
      <xdr:row>559</xdr:row>
      <xdr:rowOff>114300</xdr:rowOff>
    </xdr:to>
    <xdr:sp>
      <xdr:nvSpPr>
        <xdr:cNvPr id="1" name="Line 8"/>
        <xdr:cNvSpPr>
          <a:spLocks/>
        </xdr:cNvSpPr>
      </xdr:nvSpPr>
      <xdr:spPr>
        <a:xfrm flipH="1">
          <a:off x="971550" y="9632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446</xdr:row>
      <xdr:rowOff>114300</xdr:rowOff>
    </xdr:from>
    <xdr:to>
      <xdr:col>2</xdr:col>
      <xdr:colOff>85725</xdr:colOff>
      <xdr:row>446</xdr:row>
      <xdr:rowOff>114300</xdr:rowOff>
    </xdr:to>
    <xdr:sp>
      <xdr:nvSpPr>
        <xdr:cNvPr id="2" name="Line 8"/>
        <xdr:cNvSpPr>
          <a:spLocks/>
        </xdr:cNvSpPr>
      </xdr:nvSpPr>
      <xdr:spPr>
        <a:xfrm flipH="1">
          <a:off x="971550" y="7657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453</xdr:row>
      <xdr:rowOff>114300</xdr:rowOff>
    </xdr:from>
    <xdr:to>
      <xdr:col>2</xdr:col>
      <xdr:colOff>85725</xdr:colOff>
      <xdr:row>453</xdr:row>
      <xdr:rowOff>114300</xdr:rowOff>
    </xdr:to>
    <xdr:sp>
      <xdr:nvSpPr>
        <xdr:cNvPr id="3" name="Line 8"/>
        <xdr:cNvSpPr>
          <a:spLocks/>
        </xdr:cNvSpPr>
      </xdr:nvSpPr>
      <xdr:spPr>
        <a:xfrm flipH="1">
          <a:off x="971550" y="777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481</xdr:row>
      <xdr:rowOff>95250</xdr:rowOff>
    </xdr:from>
    <xdr:to>
      <xdr:col>2</xdr:col>
      <xdr:colOff>38100</xdr:colOff>
      <xdr:row>481</xdr:row>
      <xdr:rowOff>104775</xdr:rowOff>
    </xdr:to>
    <xdr:sp>
      <xdr:nvSpPr>
        <xdr:cNvPr id="4" name="Line 7"/>
        <xdr:cNvSpPr>
          <a:spLocks/>
        </xdr:cNvSpPr>
      </xdr:nvSpPr>
      <xdr:spPr>
        <a:xfrm flipH="1" flipV="1">
          <a:off x="971550" y="8255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482</xdr:row>
      <xdr:rowOff>114300</xdr:rowOff>
    </xdr:from>
    <xdr:to>
      <xdr:col>2</xdr:col>
      <xdr:colOff>0</xdr:colOff>
      <xdr:row>482</xdr:row>
      <xdr:rowOff>114300</xdr:rowOff>
    </xdr:to>
    <xdr:sp>
      <xdr:nvSpPr>
        <xdr:cNvPr id="5" name="Line 8"/>
        <xdr:cNvSpPr>
          <a:spLocks/>
        </xdr:cNvSpPr>
      </xdr:nvSpPr>
      <xdr:spPr>
        <a:xfrm flipH="1">
          <a:off x="971550" y="8274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215</xdr:row>
      <xdr:rowOff>95250</xdr:rowOff>
    </xdr:from>
    <xdr:to>
      <xdr:col>3</xdr:col>
      <xdr:colOff>38100</xdr:colOff>
      <xdr:row>215</xdr:row>
      <xdr:rowOff>104775</xdr:rowOff>
    </xdr:to>
    <xdr:sp>
      <xdr:nvSpPr>
        <xdr:cNvPr id="6" name="Line 7"/>
        <xdr:cNvSpPr>
          <a:spLocks/>
        </xdr:cNvSpPr>
      </xdr:nvSpPr>
      <xdr:spPr>
        <a:xfrm flipH="1" flipV="1">
          <a:off x="971550" y="3694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216</xdr:row>
      <xdr:rowOff>114300</xdr:rowOff>
    </xdr:from>
    <xdr:to>
      <xdr:col>3</xdr:col>
      <xdr:colOff>0</xdr:colOff>
      <xdr:row>216</xdr:row>
      <xdr:rowOff>114300</xdr:rowOff>
    </xdr:to>
    <xdr:sp>
      <xdr:nvSpPr>
        <xdr:cNvPr id="7" name="Line 8"/>
        <xdr:cNvSpPr>
          <a:spLocks/>
        </xdr:cNvSpPr>
      </xdr:nvSpPr>
      <xdr:spPr>
        <a:xfrm flipH="1">
          <a:off x="971550" y="3713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444</xdr:row>
      <xdr:rowOff>114300</xdr:rowOff>
    </xdr:from>
    <xdr:to>
      <xdr:col>2</xdr:col>
      <xdr:colOff>85725</xdr:colOff>
      <xdr:row>444</xdr:row>
      <xdr:rowOff>114300</xdr:rowOff>
    </xdr:to>
    <xdr:sp>
      <xdr:nvSpPr>
        <xdr:cNvPr id="8" name="Line 8"/>
        <xdr:cNvSpPr>
          <a:spLocks/>
        </xdr:cNvSpPr>
      </xdr:nvSpPr>
      <xdr:spPr>
        <a:xfrm flipH="1">
          <a:off x="971550" y="7622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471</xdr:row>
      <xdr:rowOff>95250</xdr:rowOff>
    </xdr:from>
    <xdr:to>
      <xdr:col>2</xdr:col>
      <xdr:colOff>38100</xdr:colOff>
      <xdr:row>471</xdr:row>
      <xdr:rowOff>104775</xdr:rowOff>
    </xdr:to>
    <xdr:sp>
      <xdr:nvSpPr>
        <xdr:cNvPr id="9" name="Line 7"/>
        <xdr:cNvSpPr>
          <a:spLocks/>
        </xdr:cNvSpPr>
      </xdr:nvSpPr>
      <xdr:spPr>
        <a:xfrm flipH="1" flipV="1">
          <a:off x="971550" y="80838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472</xdr:row>
      <xdr:rowOff>114300</xdr:rowOff>
    </xdr:from>
    <xdr:to>
      <xdr:col>2</xdr:col>
      <xdr:colOff>0</xdr:colOff>
      <xdr:row>472</xdr:row>
      <xdr:rowOff>114300</xdr:rowOff>
    </xdr:to>
    <xdr:sp>
      <xdr:nvSpPr>
        <xdr:cNvPr id="10" name="Line 8"/>
        <xdr:cNvSpPr>
          <a:spLocks/>
        </xdr:cNvSpPr>
      </xdr:nvSpPr>
      <xdr:spPr>
        <a:xfrm flipH="1">
          <a:off x="971550" y="8102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204</xdr:row>
      <xdr:rowOff>95250</xdr:rowOff>
    </xdr:from>
    <xdr:to>
      <xdr:col>3</xdr:col>
      <xdr:colOff>38100</xdr:colOff>
      <xdr:row>204</xdr:row>
      <xdr:rowOff>104775</xdr:rowOff>
    </xdr:to>
    <xdr:sp>
      <xdr:nvSpPr>
        <xdr:cNvPr id="11" name="Line 7"/>
        <xdr:cNvSpPr>
          <a:spLocks/>
        </xdr:cNvSpPr>
      </xdr:nvSpPr>
      <xdr:spPr>
        <a:xfrm flipH="1" flipV="1">
          <a:off x="971550" y="35061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205</xdr:row>
      <xdr:rowOff>114300</xdr:rowOff>
    </xdr:from>
    <xdr:to>
      <xdr:col>3</xdr:col>
      <xdr:colOff>0</xdr:colOff>
      <xdr:row>205</xdr:row>
      <xdr:rowOff>114300</xdr:rowOff>
    </xdr:to>
    <xdr:sp>
      <xdr:nvSpPr>
        <xdr:cNvPr id="12" name="Line 8"/>
        <xdr:cNvSpPr>
          <a:spLocks/>
        </xdr:cNvSpPr>
      </xdr:nvSpPr>
      <xdr:spPr>
        <a:xfrm flipH="1">
          <a:off x="971550" y="3525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530</xdr:row>
      <xdr:rowOff>114300</xdr:rowOff>
    </xdr:from>
    <xdr:to>
      <xdr:col>2</xdr:col>
      <xdr:colOff>76200</xdr:colOff>
      <xdr:row>530</xdr:row>
      <xdr:rowOff>114300</xdr:rowOff>
    </xdr:to>
    <xdr:sp>
      <xdr:nvSpPr>
        <xdr:cNvPr id="13" name="Line 8"/>
        <xdr:cNvSpPr>
          <a:spLocks/>
        </xdr:cNvSpPr>
      </xdr:nvSpPr>
      <xdr:spPr>
        <a:xfrm flipH="1">
          <a:off x="971550" y="9097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425</xdr:row>
      <xdr:rowOff>114300</xdr:rowOff>
    </xdr:from>
    <xdr:to>
      <xdr:col>2</xdr:col>
      <xdr:colOff>76200</xdr:colOff>
      <xdr:row>425</xdr:row>
      <xdr:rowOff>114300</xdr:rowOff>
    </xdr:to>
    <xdr:sp>
      <xdr:nvSpPr>
        <xdr:cNvPr id="14" name="Line 8"/>
        <xdr:cNvSpPr>
          <a:spLocks/>
        </xdr:cNvSpPr>
      </xdr:nvSpPr>
      <xdr:spPr>
        <a:xfrm flipH="1">
          <a:off x="971550" y="7297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530</xdr:row>
      <xdr:rowOff>114300</xdr:rowOff>
    </xdr:from>
    <xdr:to>
      <xdr:col>2</xdr:col>
      <xdr:colOff>76200</xdr:colOff>
      <xdr:row>530</xdr:row>
      <xdr:rowOff>114300</xdr:rowOff>
    </xdr:to>
    <xdr:sp>
      <xdr:nvSpPr>
        <xdr:cNvPr id="15" name="Line 8"/>
        <xdr:cNvSpPr>
          <a:spLocks/>
        </xdr:cNvSpPr>
      </xdr:nvSpPr>
      <xdr:spPr>
        <a:xfrm flipH="1">
          <a:off x="971550" y="9097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425</xdr:row>
      <xdr:rowOff>114300</xdr:rowOff>
    </xdr:from>
    <xdr:to>
      <xdr:col>2</xdr:col>
      <xdr:colOff>76200</xdr:colOff>
      <xdr:row>425</xdr:row>
      <xdr:rowOff>114300</xdr:rowOff>
    </xdr:to>
    <xdr:sp>
      <xdr:nvSpPr>
        <xdr:cNvPr id="16" name="Line 8"/>
        <xdr:cNvSpPr>
          <a:spLocks/>
        </xdr:cNvSpPr>
      </xdr:nvSpPr>
      <xdr:spPr>
        <a:xfrm flipH="1">
          <a:off x="971550" y="7297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417</xdr:row>
      <xdr:rowOff>114300</xdr:rowOff>
    </xdr:from>
    <xdr:to>
      <xdr:col>2</xdr:col>
      <xdr:colOff>76200</xdr:colOff>
      <xdr:row>417</xdr:row>
      <xdr:rowOff>114300</xdr:rowOff>
    </xdr:to>
    <xdr:sp>
      <xdr:nvSpPr>
        <xdr:cNvPr id="17" name="Line 8"/>
        <xdr:cNvSpPr>
          <a:spLocks/>
        </xdr:cNvSpPr>
      </xdr:nvSpPr>
      <xdr:spPr>
        <a:xfrm flipH="1">
          <a:off x="971550" y="7159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445</xdr:row>
      <xdr:rowOff>95250</xdr:rowOff>
    </xdr:from>
    <xdr:to>
      <xdr:col>2</xdr:col>
      <xdr:colOff>38100</xdr:colOff>
      <xdr:row>445</xdr:row>
      <xdr:rowOff>104775</xdr:rowOff>
    </xdr:to>
    <xdr:sp>
      <xdr:nvSpPr>
        <xdr:cNvPr id="18" name="Line 7"/>
        <xdr:cNvSpPr>
          <a:spLocks/>
        </xdr:cNvSpPr>
      </xdr:nvSpPr>
      <xdr:spPr>
        <a:xfrm flipH="1" flipV="1">
          <a:off x="971550" y="76380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446</xdr:row>
      <xdr:rowOff>114300</xdr:rowOff>
    </xdr:from>
    <xdr:to>
      <xdr:col>2</xdr:col>
      <xdr:colOff>0</xdr:colOff>
      <xdr:row>446</xdr:row>
      <xdr:rowOff>114300</xdr:rowOff>
    </xdr:to>
    <xdr:sp>
      <xdr:nvSpPr>
        <xdr:cNvPr id="19" name="Line 8"/>
        <xdr:cNvSpPr>
          <a:spLocks/>
        </xdr:cNvSpPr>
      </xdr:nvSpPr>
      <xdr:spPr>
        <a:xfrm flipH="1">
          <a:off x="971550" y="7657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444</xdr:row>
      <xdr:rowOff>114300</xdr:rowOff>
    </xdr:from>
    <xdr:to>
      <xdr:col>2</xdr:col>
      <xdr:colOff>85725</xdr:colOff>
      <xdr:row>444</xdr:row>
      <xdr:rowOff>114300</xdr:rowOff>
    </xdr:to>
    <xdr:sp>
      <xdr:nvSpPr>
        <xdr:cNvPr id="20" name="Line 8"/>
        <xdr:cNvSpPr>
          <a:spLocks/>
        </xdr:cNvSpPr>
      </xdr:nvSpPr>
      <xdr:spPr>
        <a:xfrm flipH="1">
          <a:off x="971550" y="7622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471</xdr:row>
      <xdr:rowOff>95250</xdr:rowOff>
    </xdr:from>
    <xdr:to>
      <xdr:col>2</xdr:col>
      <xdr:colOff>38100</xdr:colOff>
      <xdr:row>471</xdr:row>
      <xdr:rowOff>104775</xdr:rowOff>
    </xdr:to>
    <xdr:sp>
      <xdr:nvSpPr>
        <xdr:cNvPr id="21" name="Line 7"/>
        <xdr:cNvSpPr>
          <a:spLocks/>
        </xdr:cNvSpPr>
      </xdr:nvSpPr>
      <xdr:spPr>
        <a:xfrm flipH="1" flipV="1">
          <a:off x="971550" y="80838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472</xdr:row>
      <xdr:rowOff>114300</xdr:rowOff>
    </xdr:from>
    <xdr:to>
      <xdr:col>2</xdr:col>
      <xdr:colOff>0</xdr:colOff>
      <xdr:row>472</xdr:row>
      <xdr:rowOff>114300</xdr:rowOff>
    </xdr:to>
    <xdr:sp>
      <xdr:nvSpPr>
        <xdr:cNvPr id="22" name="Line 8"/>
        <xdr:cNvSpPr>
          <a:spLocks/>
        </xdr:cNvSpPr>
      </xdr:nvSpPr>
      <xdr:spPr>
        <a:xfrm flipH="1">
          <a:off x="971550" y="8102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204</xdr:row>
      <xdr:rowOff>95250</xdr:rowOff>
    </xdr:from>
    <xdr:to>
      <xdr:col>3</xdr:col>
      <xdr:colOff>38100</xdr:colOff>
      <xdr:row>204</xdr:row>
      <xdr:rowOff>104775</xdr:rowOff>
    </xdr:to>
    <xdr:sp>
      <xdr:nvSpPr>
        <xdr:cNvPr id="23" name="Line 7"/>
        <xdr:cNvSpPr>
          <a:spLocks/>
        </xdr:cNvSpPr>
      </xdr:nvSpPr>
      <xdr:spPr>
        <a:xfrm flipH="1" flipV="1">
          <a:off x="971550" y="35061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205</xdr:row>
      <xdr:rowOff>114300</xdr:rowOff>
    </xdr:from>
    <xdr:to>
      <xdr:col>3</xdr:col>
      <xdr:colOff>0</xdr:colOff>
      <xdr:row>205</xdr:row>
      <xdr:rowOff>114300</xdr:rowOff>
    </xdr:to>
    <xdr:sp>
      <xdr:nvSpPr>
        <xdr:cNvPr id="24" name="Line 8"/>
        <xdr:cNvSpPr>
          <a:spLocks/>
        </xdr:cNvSpPr>
      </xdr:nvSpPr>
      <xdr:spPr>
        <a:xfrm flipH="1">
          <a:off x="971550" y="3525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476250</xdr:colOff>
      <xdr:row>14</xdr:row>
      <xdr:rowOff>9525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1945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0</xdr:row>
      <xdr:rowOff>0</xdr:rowOff>
    </xdr:from>
    <xdr:to>
      <xdr:col>9</xdr:col>
      <xdr:colOff>257175</xdr:colOff>
      <xdr:row>14</xdr:row>
      <xdr:rowOff>28575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0"/>
          <a:ext cx="3228975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104775</xdr:rowOff>
    </xdr:from>
    <xdr:to>
      <xdr:col>4</xdr:col>
      <xdr:colOff>428625</xdr:colOff>
      <xdr:row>34</xdr:row>
      <xdr:rowOff>85725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533775"/>
          <a:ext cx="317182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20</xdr:row>
      <xdr:rowOff>123825</xdr:rowOff>
    </xdr:from>
    <xdr:to>
      <xdr:col>9</xdr:col>
      <xdr:colOff>295275</xdr:colOff>
      <xdr:row>34</xdr:row>
      <xdr:rowOff>104775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95650" y="3552825"/>
          <a:ext cx="317182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95250</xdr:rowOff>
    </xdr:from>
    <xdr:to>
      <xdr:col>5</xdr:col>
      <xdr:colOff>0</xdr:colOff>
      <xdr:row>55</xdr:row>
      <xdr:rowOff>95250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6953250"/>
          <a:ext cx="3429000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10</xdr:col>
      <xdr:colOff>371475</xdr:colOff>
      <xdr:row>55</xdr:row>
      <xdr:rowOff>114300</xdr:rowOff>
    </xdr:to>
    <xdr:pic>
      <xdr:nvPicPr>
        <xdr:cNvPr id="6" name="図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29000" y="6858000"/>
          <a:ext cx="3800475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123825</xdr:rowOff>
    </xdr:from>
    <xdr:to>
      <xdr:col>5</xdr:col>
      <xdr:colOff>304800</xdr:colOff>
      <xdr:row>78</xdr:row>
      <xdr:rowOff>9525</xdr:rowOff>
    </xdr:to>
    <xdr:pic>
      <xdr:nvPicPr>
        <xdr:cNvPr id="7" name="図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0582275"/>
          <a:ext cx="3733800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ta2012.minibird.jp/Documents%20and%20Settings\&#24029;&#20006;&#21644;&#20043;\My%20Documents\h-teniss\2012supercupkek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ドロー"/>
      <sheetName val="メンバー表"/>
      <sheetName val="写真集"/>
      <sheetName val="歴代入賞チーム"/>
      <sheetName val="０"/>
      <sheetName val="Sheet3"/>
      <sheetName val="オーダー用紙"/>
    </sheetNames>
    <sheetDataSet>
      <sheetData sheetId="4">
        <row r="4">
          <cell r="A4" t="str">
            <v>A02</v>
          </cell>
          <cell r="B4" t="str">
            <v>徳田</v>
          </cell>
          <cell r="C4" t="str">
            <v>昌司</v>
          </cell>
          <cell r="D4" t="str">
            <v>あげぽん</v>
          </cell>
          <cell r="F4" t="str">
            <v>A02</v>
          </cell>
          <cell r="G4" t="str">
            <v>徳田昌司</v>
          </cell>
          <cell r="H4" t="str">
            <v>あげぽん</v>
          </cell>
          <cell r="I4" t="str">
            <v>男</v>
          </cell>
        </row>
        <row r="5">
          <cell r="A5" t="str">
            <v>A03</v>
          </cell>
          <cell r="B5" t="str">
            <v>岡本</v>
          </cell>
          <cell r="C5" t="str">
            <v>智</v>
          </cell>
          <cell r="D5" t="str">
            <v>あげぽん</v>
          </cell>
          <cell r="F5" t="str">
            <v>A03</v>
          </cell>
          <cell r="G5" t="str">
            <v>岡本　智</v>
          </cell>
          <cell r="H5" t="str">
            <v>あげぽん</v>
          </cell>
          <cell r="I5" t="str">
            <v>男</v>
          </cell>
        </row>
        <row r="6">
          <cell r="A6" t="str">
            <v>A04</v>
          </cell>
          <cell r="B6" t="str">
            <v>小倉</v>
          </cell>
          <cell r="C6" t="str">
            <v>俊郎</v>
          </cell>
          <cell r="D6" t="str">
            <v>あげぽん</v>
          </cell>
          <cell r="F6" t="str">
            <v>A04</v>
          </cell>
          <cell r="G6" t="str">
            <v>小倉俊郎</v>
          </cell>
          <cell r="H6" t="str">
            <v>あげぽん</v>
          </cell>
          <cell r="I6" t="str">
            <v>男</v>
          </cell>
        </row>
        <row r="7">
          <cell r="A7" t="str">
            <v>A05</v>
          </cell>
          <cell r="B7" t="str">
            <v>片岡</v>
          </cell>
          <cell r="C7" t="str">
            <v>賢一</v>
          </cell>
          <cell r="D7" t="str">
            <v>あげぽん</v>
          </cell>
          <cell r="F7" t="str">
            <v>A05</v>
          </cell>
          <cell r="G7" t="str">
            <v>片岡賢一</v>
          </cell>
          <cell r="H7" t="str">
            <v>あげぽん</v>
          </cell>
          <cell r="I7" t="str">
            <v>男</v>
          </cell>
        </row>
        <row r="8">
          <cell r="A8" t="str">
            <v>A06</v>
          </cell>
          <cell r="B8" t="str">
            <v>刈谷</v>
          </cell>
          <cell r="C8" t="str">
            <v>佳宏</v>
          </cell>
          <cell r="D8" t="str">
            <v>あげぽん</v>
          </cell>
          <cell r="F8" t="str">
            <v>A06</v>
          </cell>
          <cell r="G8" t="str">
            <v>刈谷佳宏</v>
          </cell>
          <cell r="H8" t="str">
            <v>あげぽん</v>
          </cell>
          <cell r="I8" t="str">
            <v>男</v>
          </cell>
        </row>
        <row r="9">
          <cell r="A9" t="str">
            <v>A07</v>
          </cell>
          <cell r="B9" t="str">
            <v>北野</v>
          </cell>
          <cell r="C9" t="str">
            <v>智尋</v>
          </cell>
          <cell r="D9" t="str">
            <v>あげぽん</v>
          </cell>
          <cell r="F9" t="str">
            <v>A07</v>
          </cell>
          <cell r="G9" t="str">
            <v>北野智尋</v>
          </cell>
          <cell r="H9" t="str">
            <v>あげぽん</v>
          </cell>
          <cell r="I9" t="str">
            <v>男</v>
          </cell>
        </row>
        <row r="10">
          <cell r="A10" t="str">
            <v>A08</v>
          </cell>
          <cell r="B10" t="str">
            <v>木森</v>
          </cell>
          <cell r="C10" t="str">
            <v>厚志</v>
          </cell>
          <cell r="D10" t="str">
            <v>あげぽん</v>
          </cell>
          <cell r="F10" t="str">
            <v>A08</v>
          </cell>
          <cell r="G10" t="str">
            <v>木森厚志</v>
          </cell>
          <cell r="H10" t="str">
            <v>あげぽん</v>
          </cell>
          <cell r="I10" t="str">
            <v>男</v>
          </cell>
        </row>
        <row r="11">
          <cell r="A11" t="str">
            <v>A09</v>
          </cell>
          <cell r="B11" t="str">
            <v>桜井</v>
          </cell>
          <cell r="C11" t="str">
            <v>正行</v>
          </cell>
          <cell r="D11" t="str">
            <v>あげぽん</v>
          </cell>
          <cell r="F11" t="str">
            <v>A09</v>
          </cell>
          <cell r="G11" t="str">
            <v>桜井正行</v>
          </cell>
          <cell r="H11" t="str">
            <v>あげぽん</v>
          </cell>
          <cell r="I11" t="str">
            <v>男</v>
          </cell>
        </row>
        <row r="12">
          <cell r="A12" t="str">
            <v>A10</v>
          </cell>
          <cell r="B12" t="str">
            <v>佐竹</v>
          </cell>
          <cell r="C12" t="str">
            <v>乗映</v>
          </cell>
          <cell r="D12" t="str">
            <v>あげぽん</v>
          </cell>
          <cell r="F12" t="str">
            <v>A10</v>
          </cell>
          <cell r="G12" t="str">
            <v>佐竹乗映</v>
          </cell>
          <cell r="H12" t="str">
            <v>あげぽん</v>
          </cell>
          <cell r="I12" t="str">
            <v>男</v>
          </cell>
        </row>
        <row r="13">
          <cell r="A13" t="str">
            <v>A11</v>
          </cell>
          <cell r="B13" t="str">
            <v>田中</v>
          </cell>
          <cell r="C13" t="str">
            <v>宏樹</v>
          </cell>
          <cell r="D13" t="str">
            <v>あげぽん</v>
          </cell>
          <cell r="F13" t="str">
            <v>A11</v>
          </cell>
          <cell r="G13" t="str">
            <v>田中宏樹</v>
          </cell>
          <cell r="H13" t="str">
            <v>あげぽん</v>
          </cell>
          <cell r="I13" t="str">
            <v>男</v>
          </cell>
        </row>
        <row r="14">
          <cell r="A14" t="str">
            <v>A12</v>
          </cell>
          <cell r="B14" t="str">
            <v>谷野</v>
          </cell>
          <cell r="C14" t="str">
            <v>功</v>
          </cell>
          <cell r="D14" t="str">
            <v>あげぽん</v>
          </cell>
          <cell r="F14" t="str">
            <v>A12</v>
          </cell>
          <cell r="G14" t="str">
            <v>谷野　功</v>
          </cell>
          <cell r="H14" t="str">
            <v>あげぽん</v>
          </cell>
          <cell r="I14" t="str">
            <v>男</v>
          </cell>
        </row>
        <row r="15">
          <cell r="A15" t="str">
            <v>A13</v>
          </cell>
          <cell r="B15" t="str">
            <v>津田</v>
          </cell>
          <cell r="C15" t="str">
            <v>原樹</v>
          </cell>
          <cell r="D15" t="str">
            <v>あげぽん</v>
          </cell>
          <cell r="F15" t="str">
            <v>A13</v>
          </cell>
          <cell r="G15" t="str">
            <v>津田原樹</v>
          </cell>
          <cell r="H15" t="str">
            <v>あげぽん</v>
          </cell>
          <cell r="I15" t="str">
            <v>男</v>
          </cell>
        </row>
        <row r="16">
          <cell r="A16" t="str">
            <v>A14</v>
          </cell>
          <cell r="B16" t="str">
            <v>坪田</v>
          </cell>
          <cell r="C16" t="str">
            <v>敏裕</v>
          </cell>
          <cell r="D16" t="str">
            <v>あげぽん</v>
          </cell>
          <cell r="F16" t="str">
            <v>A14</v>
          </cell>
          <cell r="G16" t="str">
            <v>坪田敏裕</v>
          </cell>
          <cell r="H16" t="str">
            <v>あげぽん</v>
          </cell>
          <cell r="I16" t="str">
            <v>男</v>
          </cell>
        </row>
        <row r="17">
          <cell r="A17" t="str">
            <v>A15</v>
          </cell>
          <cell r="B17" t="str">
            <v>中村</v>
          </cell>
          <cell r="C17" t="str">
            <v>和夫</v>
          </cell>
          <cell r="D17" t="str">
            <v>あげぽん</v>
          </cell>
          <cell r="F17" t="str">
            <v>A15</v>
          </cell>
          <cell r="G17" t="str">
            <v>中村和夫</v>
          </cell>
          <cell r="H17" t="str">
            <v>あげぽん</v>
          </cell>
          <cell r="I17" t="str">
            <v>男</v>
          </cell>
        </row>
        <row r="18">
          <cell r="A18" t="str">
            <v>A16</v>
          </cell>
          <cell r="B18" t="str">
            <v>那須</v>
          </cell>
          <cell r="C18" t="str">
            <v>且良</v>
          </cell>
          <cell r="D18" t="str">
            <v>あげぽん</v>
          </cell>
          <cell r="F18" t="str">
            <v>A16</v>
          </cell>
          <cell r="G18" t="str">
            <v>那須且良</v>
          </cell>
          <cell r="H18" t="str">
            <v>あげぽん</v>
          </cell>
          <cell r="I18" t="str">
            <v>男</v>
          </cell>
        </row>
        <row r="19">
          <cell r="A19" t="str">
            <v>A17</v>
          </cell>
          <cell r="B19" t="str">
            <v>浦嶋</v>
          </cell>
          <cell r="C19" t="str">
            <v>博邦</v>
          </cell>
          <cell r="D19" t="str">
            <v>あげぽん</v>
          </cell>
          <cell r="F19" t="str">
            <v>A17</v>
          </cell>
          <cell r="G19" t="str">
            <v>浦嶋博邦</v>
          </cell>
          <cell r="H19" t="str">
            <v>あげぽん</v>
          </cell>
          <cell r="I19" t="str">
            <v>男</v>
          </cell>
        </row>
        <row r="20">
          <cell r="A20" t="str">
            <v>A18</v>
          </cell>
          <cell r="B20" t="str">
            <v>生岩</v>
          </cell>
          <cell r="C20" t="str">
            <v>寛史</v>
          </cell>
          <cell r="D20" t="str">
            <v>あげぽん</v>
          </cell>
          <cell r="F20" t="str">
            <v>A18</v>
          </cell>
          <cell r="G20" t="str">
            <v>生岩寛史</v>
          </cell>
          <cell r="H20" t="str">
            <v>あげぽん</v>
          </cell>
          <cell r="I20" t="str">
            <v>男</v>
          </cell>
        </row>
        <row r="21">
          <cell r="A21" t="str">
            <v>A19</v>
          </cell>
          <cell r="B21" t="str">
            <v>橋口</v>
          </cell>
          <cell r="C21" t="str">
            <v>一</v>
          </cell>
          <cell r="D21" t="str">
            <v>あげぽん</v>
          </cell>
          <cell r="F21" t="str">
            <v>A19</v>
          </cell>
          <cell r="G21" t="str">
            <v>橋口 一</v>
          </cell>
          <cell r="H21" t="str">
            <v>あげぽん</v>
          </cell>
          <cell r="I21" t="str">
            <v>男</v>
          </cell>
        </row>
        <row r="22">
          <cell r="A22" t="str">
            <v>A20</v>
          </cell>
          <cell r="B22" t="str">
            <v>濱田</v>
          </cell>
          <cell r="C22" t="str">
            <v>　毅</v>
          </cell>
          <cell r="D22" t="str">
            <v>あげぽん</v>
          </cell>
          <cell r="F22" t="str">
            <v>A20</v>
          </cell>
          <cell r="G22" t="str">
            <v>濱田 毅</v>
          </cell>
          <cell r="H22" t="str">
            <v>あげぽん</v>
          </cell>
          <cell r="I22" t="str">
            <v>男</v>
          </cell>
        </row>
        <row r="23">
          <cell r="A23" t="str">
            <v>A21</v>
          </cell>
          <cell r="B23" t="str">
            <v>藤原</v>
          </cell>
          <cell r="C23" t="str">
            <v>　清</v>
          </cell>
          <cell r="D23" t="str">
            <v>あげぽん</v>
          </cell>
          <cell r="F23" t="str">
            <v>A21</v>
          </cell>
          <cell r="G23" t="str">
            <v>藤原　清</v>
          </cell>
          <cell r="H23" t="str">
            <v>あげぽん</v>
          </cell>
          <cell r="I23" t="str">
            <v>男</v>
          </cell>
        </row>
        <row r="24">
          <cell r="A24" t="str">
            <v>A22</v>
          </cell>
          <cell r="B24" t="str">
            <v>別宮</v>
          </cell>
          <cell r="C24" t="str">
            <v>敏朗</v>
          </cell>
          <cell r="D24" t="str">
            <v>あげぽん</v>
          </cell>
          <cell r="F24" t="str">
            <v>A22</v>
          </cell>
          <cell r="G24" t="str">
            <v>別宮敏朗</v>
          </cell>
          <cell r="H24" t="str">
            <v>あげぽん</v>
          </cell>
          <cell r="I24" t="str">
            <v>男</v>
          </cell>
        </row>
        <row r="25">
          <cell r="A25" t="str">
            <v>A23</v>
          </cell>
          <cell r="B25" t="str">
            <v>松岡</v>
          </cell>
          <cell r="C25" t="str">
            <v>俊孝</v>
          </cell>
          <cell r="D25" t="str">
            <v>あげぽん</v>
          </cell>
          <cell r="F25" t="str">
            <v>A23</v>
          </cell>
          <cell r="G25" t="str">
            <v>松岡俊孝</v>
          </cell>
          <cell r="H25" t="str">
            <v>あげぽん</v>
          </cell>
          <cell r="I25" t="str">
            <v>男</v>
          </cell>
        </row>
        <row r="26">
          <cell r="A26" t="str">
            <v>A24</v>
          </cell>
          <cell r="B26" t="str">
            <v>水谷</v>
          </cell>
          <cell r="C26" t="str">
            <v>　透</v>
          </cell>
          <cell r="D26" t="str">
            <v>あげぽん</v>
          </cell>
          <cell r="F26" t="str">
            <v>A24</v>
          </cell>
          <cell r="G26" t="str">
            <v>水谷　透</v>
          </cell>
          <cell r="H26" t="str">
            <v>あげぽん</v>
          </cell>
          <cell r="I26" t="str">
            <v>男</v>
          </cell>
        </row>
        <row r="27">
          <cell r="A27" t="str">
            <v>A25</v>
          </cell>
          <cell r="B27" t="str">
            <v>宮本</v>
          </cell>
          <cell r="C27" t="str">
            <v>佳明</v>
          </cell>
          <cell r="D27" t="str">
            <v>あげぽん</v>
          </cell>
          <cell r="F27" t="str">
            <v>A25</v>
          </cell>
          <cell r="G27" t="str">
            <v>宮本佳明</v>
          </cell>
          <cell r="H27" t="str">
            <v>あげぽん</v>
          </cell>
          <cell r="I27" t="str">
            <v>男</v>
          </cell>
        </row>
        <row r="28">
          <cell r="A28" t="str">
            <v>A26</v>
          </cell>
          <cell r="B28" t="str">
            <v>梅田</v>
          </cell>
          <cell r="C28" t="str">
            <v>陽子</v>
          </cell>
          <cell r="D28" t="str">
            <v>あげぽん</v>
          </cell>
          <cell r="F28" t="str">
            <v>A26</v>
          </cell>
          <cell r="G28" t="str">
            <v>梅田陽子</v>
          </cell>
          <cell r="H28" t="str">
            <v>あげぽん</v>
          </cell>
          <cell r="I28" t="str">
            <v>女</v>
          </cell>
        </row>
        <row r="29">
          <cell r="A29" t="str">
            <v>A27</v>
          </cell>
          <cell r="B29" t="str">
            <v>片岡</v>
          </cell>
          <cell r="C29" t="str">
            <v>すぐる</v>
          </cell>
          <cell r="D29" t="str">
            <v>あげぽん</v>
          </cell>
          <cell r="F29" t="str">
            <v>A27</v>
          </cell>
          <cell r="G29" t="str">
            <v>片岡すぐる</v>
          </cell>
          <cell r="H29" t="str">
            <v>あげぽん</v>
          </cell>
          <cell r="I29" t="str">
            <v>女</v>
          </cell>
        </row>
        <row r="30">
          <cell r="A30" t="str">
            <v>A28</v>
          </cell>
          <cell r="B30" t="str">
            <v>川端</v>
          </cell>
          <cell r="C30" t="str">
            <v>文子</v>
          </cell>
          <cell r="D30" t="str">
            <v>あげぽん</v>
          </cell>
          <cell r="F30" t="str">
            <v>A28</v>
          </cell>
          <cell r="G30" t="str">
            <v>川端文子</v>
          </cell>
          <cell r="H30" t="str">
            <v>あげぽん</v>
          </cell>
          <cell r="I30" t="str">
            <v>女</v>
          </cell>
        </row>
        <row r="31">
          <cell r="A31" t="str">
            <v>A29</v>
          </cell>
          <cell r="B31" t="str">
            <v>桜井</v>
          </cell>
          <cell r="C31" t="str">
            <v>美智枝</v>
          </cell>
          <cell r="D31" t="str">
            <v>あげぽん</v>
          </cell>
          <cell r="F31" t="str">
            <v>A29</v>
          </cell>
          <cell r="G31" t="str">
            <v>桜井美智枝</v>
          </cell>
          <cell r="H31" t="str">
            <v>あげぽん</v>
          </cell>
          <cell r="I31" t="str">
            <v>女</v>
          </cell>
        </row>
        <row r="32">
          <cell r="A32" t="str">
            <v>A30</v>
          </cell>
          <cell r="B32" t="str">
            <v>鈴木</v>
          </cell>
          <cell r="C32" t="str">
            <v>春美</v>
          </cell>
          <cell r="D32" t="str">
            <v>あげぽん</v>
          </cell>
          <cell r="F32" t="str">
            <v>A30</v>
          </cell>
          <cell r="G32" t="str">
            <v>鈴木春美</v>
          </cell>
          <cell r="H32" t="str">
            <v>あげぽん</v>
          </cell>
          <cell r="I32" t="str">
            <v>女</v>
          </cell>
        </row>
        <row r="33">
          <cell r="A33" t="str">
            <v>A31</v>
          </cell>
          <cell r="B33" t="str">
            <v>津田</v>
          </cell>
          <cell r="C33" t="str">
            <v>伸子</v>
          </cell>
          <cell r="D33" t="str">
            <v>あげぽん</v>
          </cell>
          <cell r="F33" t="str">
            <v>A31</v>
          </cell>
          <cell r="G33" t="str">
            <v>津田伸子</v>
          </cell>
          <cell r="H33" t="str">
            <v>あげぽん</v>
          </cell>
          <cell r="I33" t="str">
            <v>女</v>
          </cell>
        </row>
        <row r="34">
          <cell r="A34" t="str">
            <v>A32</v>
          </cell>
          <cell r="B34" t="str">
            <v>橋口</v>
          </cell>
          <cell r="C34" t="str">
            <v>康代</v>
          </cell>
          <cell r="D34" t="str">
            <v>あげぽん</v>
          </cell>
          <cell r="F34" t="str">
            <v>A32</v>
          </cell>
          <cell r="G34" t="str">
            <v>橋口康代</v>
          </cell>
          <cell r="H34" t="str">
            <v>あげぽん</v>
          </cell>
          <cell r="I34" t="str">
            <v>女</v>
          </cell>
        </row>
        <row r="35">
          <cell r="A35" t="str">
            <v>A33</v>
          </cell>
          <cell r="B35" t="str">
            <v>藤原</v>
          </cell>
          <cell r="C35" t="str">
            <v>真紀子</v>
          </cell>
          <cell r="D35" t="str">
            <v>あげぽん</v>
          </cell>
          <cell r="F35" t="str">
            <v>A33</v>
          </cell>
          <cell r="G35" t="str">
            <v>藤原真紀子</v>
          </cell>
          <cell r="H35" t="str">
            <v>あげぽん</v>
          </cell>
          <cell r="I35" t="str">
            <v>女</v>
          </cell>
        </row>
        <row r="36">
          <cell r="A36" t="str">
            <v>A34</v>
          </cell>
          <cell r="B36" t="str">
            <v>松田</v>
          </cell>
          <cell r="C36" t="str">
            <v>順子</v>
          </cell>
          <cell r="D36" t="str">
            <v>あげぽん</v>
          </cell>
          <cell r="F36" t="str">
            <v>A34</v>
          </cell>
          <cell r="G36" t="str">
            <v>松田順子</v>
          </cell>
          <cell r="H36" t="str">
            <v>あげぽん</v>
          </cell>
          <cell r="I36" t="str">
            <v>女</v>
          </cell>
        </row>
        <row r="37">
          <cell r="A37" t="str">
            <v>A35</v>
          </cell>
          <cell r="B37" t="str">
            <v>三木</v>
          </cell>
          <cell r="C37" t="str">
            <v>照美</v>
          </cell>
          <cell r="D37" t="str">
            <v>あげぽん</v>
          </cell>
          <cell r="F37" t="str">
            <v>A35</v>
          </cell>
          <cell r="G37" t="str">
            <v>三木照美</v>
          </cell>
          <cell r="H37" t="str">
            <v>あげぽん</v>
          </cell>
          <cell r="I37" t="str">
            <v>女</v>
          </cell>
        </row>
        <row r="38">
          <cell r="A38" t="str">
            <v>A36</v>
          </cell>
          <cell r="B38" t="str">
            <v>更家</v>
          </cell>
          <cell r="C38" t="str">
            <v>真佐子</v>
          </cell>
          <cell r="D38" t="str">
            <v>あげぽん</v>
          </cell>
          <cell r="F38" t="str">
            <v>A36</v>
          </cell>
          <cell r="G38" t="str">
            <v>更家真佐子</v>
          </cell>
          <cell r="H38" t="str">
            <v>あげぽん</v>
          </cell>
          <cell r="I38" t="str">
            <v>女</v>
          </cell>
        </row>
        <row r="39">
          <cell r="A39" t="str">
            <v>A37</v>
          </cell>
          <cell r="B39" t="str">
            <v>梅田</v>
          </cell>
          <cell r="C39" t="str">
            <v>　隆</v>
          </cell>
          <cell r="D39" t="str">
            <v>あげぽん</v>
          </cell>
          <cell r="F39" t="str">
            <v>A37</v>
          </cell>
          <cell r="G39" t="str">
            <v>梅田　隆</v>
          </cell>
          <cell r="H39" t="str">
            <v>あげぽん</v>
          </cell>
          <cell r="I39" t="str">
            <v>男</v>
          </cell>
        </row>
        <row r="40">
          <cell r="A40" t="str">
            <v>A38</v>
          </cell>
          <cell r="B40" t="str">
            <v>羽生田</v>
          </cell>
          <cell r="C40" t="str">
            <v>正</v>
          </cell>
          <cell r="D40" t="str">
            <v>あげぽん</v>
          </cell>
          <cell r="F40" t="str">
            <v>A38</v>
          </cell>
          <cell r="G40" t="str">
            <v>羽生田正</v>
          </cell>
          <cell r="H40" t="str">
            <v>あげぽん</v>
          </cell>
          <cell r="I40" t="str">
            <v>男</v>
          </cell>
        </row>
        <row r="42">
          <cell r="B42" t="str">
            <v>ぼんｽﾞ</v>
          </cell>
        </row>
        <row r="43">
          <cell r="A43" t="str">
            <v>B01</v>
          </cell>
          <cell r="B43" t="str">
            <v>池端</v>
          </cell>
          <cell r="C43" t="str">
            <v>誠治</v>
          </cell>
          <cell r="D43" t="str">
            <v>ぼんズ</v>
          </cell>
          <cell r="F43" t="str">
            <v>B01</v>
          </cell>
          <cell r="G43" t="str">
            <v>池端誠治</v>
          </cell>
          <cell r="H43" t="str">
            <v>ぼんズ</v>
          </cell>
        </row>
        <row r="44">
          <cell r="A44" t="str">
            <v>B02</v>
          </cell>
          <cell r="B44" t="str">
            <v>上野</v>
          </cell>
          <cell r="C44" t="str">
            <v>和彦</v>
          </cell>
          <cell r="D44" t="str">
            <v>ぼんズ</v>
          </cell>
          <cell r="F44" t="str">
            <v>B02</v>
          </cell>
          <cell r="G44" t="str">
            <v>上野和彦</v>
          </cell>
          <cell r="H44" t="str">
            <v>ぼんズ</v>
          </cell>
        </row>
        <row r="45">
          <cell r="A45" t="str">
            <v>B03</v>
          </cell>
          <cell r="B45" t="str">
            <v>荻野</v>
          </cell>
          <cell r="C45" t="str">
            <v>義之</v>
          </cell>
          <cell r="D45" t="str">
            <v>ぼんズ</v>
          </cell>
          <cell r="F45" t="str">
            <v>B03</v>
          </cell>
          <cell r="G45" t="str">
            <v>荻野義之</v>
          </cell>
          <cell r="H45" t="str">
            <v>ぼんズ</v>
          </cell>
        </row>
        <row r="46">
          <cell r="A46" t="str">
            <v>B04</v>
          </cell>
          <cell r="B46" t="str">
            <v>押谷</v>
          </cell>
          <cell r="C46" t="str">
            <v>繁樹</v>
          </cell>
          <cell r="D46" t="str">
            <v>ぼんズ</v>
          </cell>
          <cell r="F46" t="str">
            <v>B04</v>
          </cell>
          <cell r="G46" t="str">
            <v>押谷繁樹</v>
          </cell>
          <cell r="H46" t="str">
            <v>ぼんズ</v>
          </cell>
        </row>
        <row r="47">
          <cell r="A47" t="str">
            <v>B05</v>
          </cell>
          <cell r="B47" t="str">
            <v>金山</v>
          </cell>
          <cell r="C47" t="str">
            <v>載亨</v>
          </cell>
          <cell r="D47" t="str">
            <v>ぼんズ</v>
          </cell>
          <cell r="F47" t="str">
            <v>B05</v>
          </cell>
          <cell r="G47" t="str">
            <v>金山載亨</v>
          </cell>
          <cell r="H47" t="str">
            <v>ぼんズ</v>
          </cell>
        </row>
        <row r="48">
          <cell r="A48" t="str">
            <v>B06</v>
          </cell>
          <cell r="B48" t="str">
            <v>金谷</v>
          </cell>
          <cell r="C48" t="str">
            <v>太郎</v>
          </cell>
          <cell r="D48" t="str">
            <v>ぼんズ</v>
          </cell>
          <cell r="F48" t="str">
            <v>B06</v>
          </cell>
          <cell r="G48" t="str">
            <v>金谷太郎</v>
          </cell>
          <cell r="H48" t="str">
            <v>ぼんズ</v>
          </cell>
        </row>
        <row r="49">
          <cell r="A49" t="str">
            <v>B07</v>
          </cell>
          <cell r="B49" t="str">
            <v>小菅</v>
          </cell>
          <cell r="C49" t="str">
            <v>真一</v>
          </cell>
          <cell r="D49" t="str">
            <v>ぼんズ</v>
          </cell>
          <cell r="F49" t="str">
            <v>B07</v>
          </cell>
          <cell r="G49" t="str">
            <v>小菅真一</v>
          </cell>
          <cell r="H49" t="str">
            <v>ぼんズ</v>
          </cell>
        </row>
        <row r="50">
          <cell r="A50" t="str">
            <v>B08</v>
          </cell>
          <cell r="B50" t="str">
            <v>但中</v>
          </cell>
          <cell r="C50" t="str">
            <v>昭三</v>
          </cell>
          <cell r="D50" t="str">
            <v>ぼんズ</v>
          </cell>
          <cell r="F50" t="str">
            <v>B08</v>
          </cell>
          <cell r="G50" t="str">
            <v>但中昭三</v>
          </cell>
          <cell r="H50" t="str">
            <v>ぼんズ</v>
          </cell>
        </row>
        <row r="51">
          <cell r="A51" t="str">
            <v>B09</v>
          </cell>
          <cell r="B51" t="str">
            <v>谷口</v>
          </cell>
          <cell r="C51" t="str">
            <v>友宏</v>
          </cell>
          <cell r="D51" t="str">
            <v>ぼんズ</v>
          </cell>
          <cell r="F51" t="str">
            <v>B09</v>
          </cell>
          <cell r="G51" t="str">
            <v>谷口友宏</v>
          </cell>
          <cell r="H51" t="str">
            <v>ぼんズ</v>
          </cell>
        </row>
        <row r="52">
          <cell r="A52" t="str">
            <v>B10</v>
          </cell>
          <cell r="B52" t="str">
            <v>辻 </v>
          </cell>
          <cell r="C52" t="str">
            <v>義規</v>
          </cell>
          <cell r="D52" t="str">
            <v>ぼんズ</v>
          </cell>
          <cell r="F52" t="str">
            <v>B10</v>
          </cell>
          <cell r="G52" t="str">
            <v>辻 義規</v>
          </cell>
          <cell r="H52" t="str">
            <v>ぼんズ</v>
          </cell>
        </row>
        <row r="53">
          <cell r="A53" t="str">
            <v>B11</v>
          </cell>
          <cell r="B53" t="str">
            <v>成宮</v>
          </cell>
          <cell r="C53" t="str">
            <v>康弘</v>
          </cell>
          <cell r="D53" t="str">
            <v>ぼんズ</v>
          </cell>
          <cell r="F53" t="str">
            <v>B11</v>
          </cell>
          <cell r="G53" t="str">
            <v>成宮康弘</v>
          </cell>
          <cell r="H53" t="str">
            <v>ぼんズ</v>
          </cell>
        </row>
        <row r="54">
          <cell r="A54" t="str">
            <v>B12</v>
          </cell>
          <cell r="B54" t="str">
            <v>西川</v>
          </cell>
          <cell r="C54" t="str">
            <v>昌一</v>
          </cell>
          <cell r="D54" t="str">
            <v>ぼんズ</v>
          </cell>
          <cell r="F54" t="str">
            <v>B12</v>
          </cell>
          <cell r="G54" t="str">
            <v>西川昌一</v>
          </cell>
          <cell r="H54" t="str">
            <v>ぼんズ</v>
          </cell>
        </row>
        <row r="55">
          <cell r="A55" t="str">
            <v>B13</v>
          </cell>
          <cell r="B55" t="str">
            <v>西村</v>
          </cell>
          <cell r="C55" t="str">
            <v>康二郎</v>
          </cell>
          <cell r="D55" t="str">
            <v>ぼんズ</v>
          </cell>
          <cell r="F55" t="str">
            <v>B13</v>
          </cell>
          <cell r="G55" t="str">
            <v>西村康二郎</v>
          </cell>
          <cell r="H55" t="str">
            <v>ぼんズ</v>
          </cell>
        </row>
        <row r="56">
          <cell r="A56" t="str">
            <v>B14</v>
          </cell>
          <cell r="B56" t="str">
            <v>橋本</v>
          </cell>
          <cell r="C56" t="str">
            <v>一紀</v>
          </cell>
          <cell r="D56" t="str">
            <v>ぼんズ</v>
          </cell>
          <cell r="F56" t="str">
            <v>B14</v>
          </cell>
          <cell r="G56" t="str">
            <v>橋本一紀</v>
          </cell>
          <cell r="H56" t="str">
            <v>ぼんズ</v>
          </cell>
        </row>
        <row r="57">
          <cell r="A57" t="str">
            <v>B15</v>
          </cell>
          <cell r="B57" t="str">
            <v>古市</v>
          </cell>
          <cell r="C57" t="str">
            <v>卓志</v>
          </cell>
          <cell r="D57" t="str">
            <v>ぼんズ</v>
          </cell>
          <cell r="F57" t="str">
            <v>B15</v>
          </cell>
          <cell r="G57" t="str">
            <v>古市卓志</v>
          </cell>
          <cell r="H57" t="str">
            <v>ぼんズ</v>
          </cell>
        </row>
        <row r="58">
          <cell r="A58" t="str">
            <v>B16</v>
          </cell>
          <cell r="B58" t="str">
            <v>松本</v>
          </cell>
          <cell r="C58" t="str">
            <v>啓吾</v>
          </cell>
          <cell r="D58" t="str">
            <v>ぼんズ</v>
          </cell>
          <cell r="F58" t="str">
            <v>B16</v>
          </cell>
          <cell r="G58" t="str">
            <v>松本啓吾</v>
          </cell>
          <cell r="H58" t="str">
            <v>ぼんズ</v>
          </cell>
        </row>
        <row r="59">
          <cell r="A59" t="str">
            <v>B17</v>
          </cell>
          <cell r="B59" t="str">
            <v>村上</v>
          </cell>
          <cell r="C59" t="str">
            <v>知孝</v>
          </cell>
          <cell r="D59" t="str">
            <v>ぼんズ</v>
          </cell>
          <cell r="F59" t="str">
            <v>B17</v>
          </cell>
          <cell r="G59" t="str">
            <v>村上知孝</v>
          </cell>
          <cell r="H59" t="str">
            <v>ぼんズ</v>
          </cell>
        </row>
        <row r="60">
          <cell r="A60" t="str">
            <v>B18</v>
          </cell>
          <cell r="B60" t="str">
            <v>八木</v>
          </cell>
          <cell r="C60" t="str">
            <v>篤司</v>
          </cell>
          <cell r="D60" t="str">
            <v>ぼんズ</v>
          </cell>
          <cell r="F60" t="str">
            <v>B18</v>
          </cell>
          <cell r="G60" t="str">
            <v>八木篤司</v>
          </cell>
          <cell r="H60" t="str">
            <v>ぼんズ</v>
          </cell>
        </row>
        <row r="61">
          <cell r="A61" t="str">
            <v>B19</v>
          </cell>
          <cell r="B61" t="str">
            <v>山口</v>
          </cell>
          <cell r="C61" t="str">
            <v>和雄</v>
          </cell>
          <cell r="D61" t="str">
            <v>ぼんズ</v>
          </cell>
          <cell r="F61" t="str">
            <v>B19</v>
          </cell>
          <cell r="G61" t="str">
            <v>山口和雄</v>
          </cell>
          <cell r="H61" t="str">
            <v>ぼんズ</v>
          </cell>
        </row>
        <row r="62">
          <cell r="A62" t="str">
            <v>B20</v>
          </cell>
          <cell r="B62" t="str">
            <v>山﨑</v>
          </cell>
          <cell r="C62" t="str">
            <v>正雄</v>
          </cell>
          <cell r="D62" t="str">
            <v>ぼんズ</v>
          </cell>
          <cell r="F62" t="str">
            <v>B20</v>
          </cell>
          <cell r="G62" t="str">
            <v>山﨑正雄</v>
          </cell>
          <cell r="H62" t="str">
            <v>ぼんズ</v>
          </cell>
        </row>
        <row r="63">
          <cell r="A63" t="str">
            <v>B21</v>
          </cell>
          <cell r="B63" t="str">
            <v>山本</v>
          </cell>
          <cell r="C63" t="str">
            <v>将義</v>
          </cell>
          <cell r="D63" t="str">
            <v>ぼんズ</v>
          </cell>
          <cell r="F63" t="str">
            <v>B21</v>
          </cell>
          <cell r="G63" t="str">
            <v>山本将義</v>
          </cell>
          <cell r="H63" t="str">
            <v>ぼんズ</v>
          </cell>
        </row>
        <row r="64">
          <cell r="A64" t="str">
            <v>B22</v>
          </cell>
          <cell r="B64" t="str">
            <v>伊吹</v>
          </cell>
          <cell r="C64" t="str">
            <v>邦子</v>
          </cell>
          <cell r="D64" t="str">
            <v>ぼんズ</v>
          </cell>
          <cell r="F64" t="str">
            <v>B22</v>
          </cell>
          <cell r="G64" t="str">
            <v>伊吹邦子</v>
          </cell>
          <cell r="H64" t="str">
            <v>ぼんズ</v>
          </cell>
        </row>
        <row r="65">
          <cell r="A65" t="str">
            <v>B23</v>
          </cell>
          <cell r="B65" t="str">
            <v>木村</v>
          </cell>
          <cell r="C65" t="str">
            <v>美香</v>
          </cell>
          <cell r="D65" t="str">
            <v>ぼんズ</v>
          </cell>
          <cell r="F65" t="str">
            <v>B23</v>
          </cell>
          <cell r="G65" t="str">
            <v>木村美香</v>
          </cell>
          <cell r="H65" t="str">
            <v>ぼんズ</v>
          </cell>
        </row>
        <row r="66">
          <cell r="A66" t="str">
            <v>B24</v>
          </cell>
          <cell r="B66" t="str">
            <v>近藤</v>
          </cell>
          <cell r="C66" t="str">
            <v>直美</v>
          </cell>
          <cell r="D66" t="str">
            <v>ぼんズ</v>
          </cell>
          <cell r="F66" t="str">
            <v>B24</v>
          </cell>
          <cell r="G66" t="str">
            <v>近藤直美</v>
          </cell>
          <cell r="H66" t="str">
            <v>ぼんズ</v>
          </cell>
        </row>
        <row r="67">
          <cell r="A67" t="str">
            <v>B25</v>
          </cell>
          <cell r="B67" t="str">
            <v>佐竹</v>
          </cell>
          <cell r="C67" t="str">
            <v>昌子</v>
          </cell>
          <cell r="D67" t="str">
            <v>ぼんズ</v>
          </cell>
          <cell r="F67" t="str">
            <v>B25</v>
          </cell>
          <cell r="G67" t="str">
            <v>佐竹昌子</v>
          </cell>
          <cell r="H67" t="str">
            <v>ぼんズ</v>
          </cell>
        </row>
        <row r="68">
          <cell r="A68" t="str">
            <v>B26</v>
          </cell>
          <cell r="B68" t="str">
            <v>茶谷</v>
          </cell>
          <cell r="C68" t="str">
            <v>なおみ</v>
          </cell>
          <cell r="D68" t="str">
            <v>ぼんズ</v>
          </cell>
          <cell r="F68" t="str">
            <v>B26</v>
          </cell>
          <cell r="G68" t="str">
            <v>茶谷なおみ</v>
          </cell>
          <cell r="H68" t="str">
            <v>ぼんズ</v>
          </cell>
        </row>
        <row r="69">
          <cell r="A69" t="str">
            <v>B27</v>
          </cell>
          <cell r="B69" t="str">
            <v>中村</v>
          </cell>
          <cell r="C69" t="str">
            <v>千春</v>
          </cell>
          <cell r="D69" t="str">
            <v>ぼんズ</v>
          </cell>
          <cell r="F69" t="str">
            <v>B27</v>
          </cell>
          <cell r="G69" t="str">
            <v>中村千春</v>
          </cell>
          <cell r="H69" t="str">
            <v>ぼんズ</v>
          </cell>
        </row>
        <row r="70">
          <cell r="A70" t="str">
            <v>B28</v>
          </cell>
          <cell r="B70" t="str">
            <v>西村 </v>
          </cell>
          <cell r="C70" t="str">
            <v>操</v>
          </cell>
          <cell r="D70" t="str">
            <v>ぼんズ</v>
          </cell>
          <cell r="F70" t="str">
            <v>B28</v>
          </cell>
          <cell r="G70" t="str">
            <v>西村 操</v>
          </cell>
          <cell r="H70" t="str">
            <v>ぼんズ</v>
          </cell>
        </row>
        <row r="71">
          <cell r="A71" t="str">
            <v>B29</v>
          </cell>
          <cell r="B71" t="str">
            <v>橋本</v>
          </cell>
          <cell r="C71" t="str">
            <v>真里</v>
          </cell>
          <cell r="D71" t="str">
            <v>ぼんズ</v>
          </cell>
          <cell r="F71" t="str">
            <v>B29</v>
          </cell>
          <cell r="G71" t="str">
            <v>橋本真里</v>
          </cell>
          <cell r="H71" t="str">
            <v>ぼんズ</v>
          </cell>
        </row>
        <row r="72">
          <cell r="A72" t="str">
            <v>B30</v>
          </cell>
          <cell r="B72" t="str">
            <v>廣部</v>
          </cell>
          <cell r="C72" t="str">
            <v>節惠</v>
          </cell>
          <cell r="D72" t="str">
            <v>ぼんズ</v>
          </cell>
          <cell r="F72" t="str">
            <v>B30</v>
          </cell>
          <cell r="G72" t="str">
            <v>廣部節惠</v>
          </cell>
          <cell r="H72" t="str">
            <v>ぼんズ</v>
          </cell>
        </row>
        <row r="73">
          <cell r="A73" t="str">
            <v>B31</v>
          </cell>
          <cell r="B73" t="str">
            <v>藤田</v>
          </cell>
          <cell r="C73" t="str">
            <v>博美</v>
          </cell>
          <cell r="D73" t="str">
            <v>ぼんズ</v>
          </cell>
          <cell r="F73" t="str">
            <v>B31</v>
          </cell>
          <cell r="G73" t="str">
            <v>藤田博美</v>
          </cell>
          <cell r="H73" t="str">
            <v>ぼんズ</v>
          </cell>
        </row>
        <row r="74">
          <cell r="A74" t="str">
            <v>B32</v>
          </cell>
          <cell r="B74" t="str">
            <v>藤原</v>
          </cell>
          <cell r="C74" t="str">
            <v>泰子</v>
          </cell>
          <cell r="D74" t="str">
            <v>ぼんズ</v>
          </cell>
          <cell r="F74" t="str">
            <v>B32</v>
          </cell>
          <cell r="G74" t="str">
            <v>藤原泰子</v>
          </cell>
          <cell r="H74" t="str">
            <v>ぼんズ</v>
          </cell>
        </row>
        <row r="75">
          <cell r="A75" t="str">
            <v>B33</v>
          </cell>
          <cell r="B75" t="str">
            <v>松本</v>
          </cell>
          <cell r="C75" t="str">
            <v>麻由</v>
          </cell>
          <cell r="D75" t="str">
            <v>ぼんズ</v>
          </cell>
          <cell r="F75" t="str">
            <v>B33</v>
          </cell>
          <cell r="G75" t="str">
            <v>松本麻由</v>
          </cell>
          <cell r="H75" t="str">
            <v>ぼんズ</v>
          </cell>
        </row>
        <row r="76">
          <cell r="A76" t="str">
            <v>B34</v>
          </cell>
          <cell r="B76" t="str">
            <v>村田</v>
          </cell>
          <cell r="C76" t="str">
            <v>由子</v>
          </cell>
          <cell r="D76" t="str">
            <v>ぼんズ</v>
          </cell>
          <cell r="F76" t="str">
            <v>B34</v>
          </cell>
          <cell r="G76" t="str">
            <v>村田由子</v>
          </cell>
          <cell r="H76" t="str">
            <v>ぼんズ</v>
          </cell>
        </row>
        <row r="77">
          <cell r="A77" t="str">
            <v>B35</v>
          </cell>
          <cell r="B77" t="str">
            <v>森 </v>
          </cell>
          <cell r="C77" t="str">
            <v>薫吏</v>
          </cell>
          <cell r="D77" t="str">
            <v>ぼんズ</v>
          </cell>
          <cell r="F77" t="str">
            <v>B35</v>
          </cell>
          <cell r="G77" t="str">
            <v>森 薫吏</v>
          </cell>
          <cell r="H77" t="str">
            <v>ぼんズ</v>
          </cell>
        </row>
        <row r="79">
          <cell r="B79" t="str">
            <v>京セラTC</v>
          </cell>
          <cell r="G79" t="str">
            <v>京セラTC</v>
          </cell>
        </row>
        <row r="81">
          <cell r="B81" t="str">
            <v>ＫＣ</v>
          </cell>
          <cell r="G81" t="str">
            <v>ＫＣ</v>
          </cell>
        </row>
        <row r="82">
          <cell r="A82" t="str">
            <v>C01</v>
          </cell>
          <cell r="B82" t="str">
            <v>片岡</v>
          </cell>
          <cell r="C82" t="str">
            <v>春己</v>
          </cell>
          <cell r="D82" t="str">
            <v>京セラ</v>
          </cell>
          <cell r="F82" t="str">
            <v>C01</v>
          </cell>
          <cell r="G82" t="str">
            <v>片岡春己</v>
          </cell>
          <cell r="H82" t="str">
            <v>京セラTC</v>
          </cell>
          <cell r="I82" t="str">
            <v>男</v>
          </cell>
        </row>
        <row r="83">
          <cell r="A83" t="str">
            <v>C02</v>
          </cell>
          <cell r="B83" t="str">
            <v>竹村</v>
          </cell>
          <cell r="C83" t="str">
            <v>仁志</v>
          </cell>
          <cell r="D83" t="str">
            <v>京セラ</v>
          </cell>
          <cell r="F83" t="str">
            <v>C02</v>
          </cell>
          <cell r="G83" t="str">
            <v>竹村仁志</v>
          </cell>
          <cell r="H83" t="str">
            <v>京セラTC</v>
          </cell>
          <cell r="I83" t="str">
            <v>男</v>
          </cell>
        </row>
        <row r="84">
          <cell r="A84" t="str">
            <v>C03</v>
          </cell>
          <cell r="B84" t="str">
            <v>奥田</v>
          </cell>
          <cell r="C84" t="str">
            <v>康博</v>
          </cell>
          <cell r="D84" t="str">
            <v>京セラ</v>
          </cell>
          <cell r="F84" t="str">
            <v>C03</v>
          </cell>
          <cell r="G84" t="str">
            <v>奥田康博</v>
          </cell>
          <cell r="H84" t="str">
            <v>京セラTC</v>
          </cell>
          <cell r="I84" t="str">
            <v>男</v>
          </cell>
        </row>
        <row r="85">
          <cell r="A85" t="str">
            <v>C04</v>
          </cell>
          <cell r="B85" t="str">
            <v>山村</v>
          </cell>
          <cell r="C85" t="str">
            <v>直樹</v>
          </cell>
          <cell r="D85" t="str">
            <v>京セラ</v>
          </cell>
          <cell r="F85" t="str">
            <v>C04</v>
          </cell>
          <cell r="G85" t="str">
            <v>山村直樹</v>
          </cell>
          <cell r="H85" t="str">
            <v>京セラTC</v>
          </cell>
          <cell r="I85" t="str">
            <v>男</v>
          </cell>
        </row>
        <row r="86">
          <cell r="A86" t="str">
            <v>C05</v>
          </cell>
          <cell r="B86" t="str">
            <v>山本</v>
          </cell>
          <cell r="C86" t="str">
            <v>　真</v>
          </cell>
          <cell r="D86" t="str">
            <v>京セラ</v>
          </cell>
          <cell r="F86" t="str">
            <v>C05</v>
          </cell>
          <cell r="G86" t="str">
            <v>山本　真</v>
          </cell>
          <cell r="H86" t="str">
            <v>京セラTC</v>
          </cell>
          <cell r="I86" t="str">
            <v>男</v>
          </cell>
        </row>
        <row r="87">
          <cell r="A87" t="str">
            <v>C06</v>
          </cell>
          <cell r="B87" t="str">
            <v>上戸</v>
          </cell>
          <cell r="C87" t="str">
            <v>幸次</v>
          </cell>
          <cell r="D87" t="str">
            <v>京セラ</v>
          </cell>
          <cell r="F87" t="str">
            <v>C06</v>
          </cell>
          <cell r="G87" t="str">
            <v>上戸幸次</v>
          </cell>
          <cell r="H87" t="str">
            <v>京セラTC</v>
          </cell>
          <cell r="I87" t="str">
            <v>男</v>
          </cell>
        </row>
        <row r="88">
          <cell r="A88" t="str">
            <v>C07</v>
          </cell>
          <cell r="B88" t="str">
            <v>潮　</v>
          </cell>
          <cell r="C88" t="str">
            <v>義弘</v>
          </cell>
          <cell r="D88" t="str">
            <v>京セラ</v>
          </cell>
          <cell r="F88" t="str">
            <v>C07</v>
          </cell>
          <cell r="G88" t="str">
            <v>潮　義弘</v>
          </cell>
          <cell r="H88" t="str">
            <v>京セラTC</v>
          </cell>
          <cell r="I88" t="str">
            <v>男</v>
          </cell>
        </row>
        <row r="89">
          <cell r="A89" t="str">
            <v>C08</v>
          </cell>
          <cell r="B89" t="str">
            <v>山崎</v>
          </cell>
          <cell r="C89" t="str">
            <v>茂智</v>
          </cell>
          <cell r="D89" t="str">
            <v>京セラ</v>
          </cell>
          <cell r="F89" t="str">
            <v>C08</v>
          </cell>
          <cell r="G89" t="str">
            <v>山崎茂智</v>
          </cell>
          <cell r="H89" t="str">
            <v>京セラTC</v>
          </cell>
          <cell r="I89" t="str">
            <v>男</v>
          </cell>
        </row>
        <row r="90">
          <cell r="A90" t="str">
            <v>C09</v>
          </cell>
          <cell r="B90" t="str">
            <v>秋山</v>
          </cell>
          <cell r="C90" t="str">
            <v>太助</v>
          </cell>
          <cell r="D90" t="str">
            <v>京セラ</v>
          </cell>
          <cell r="F90" t="str">
            <v>C09</v>
          </cell>
          <cell r="G90" t="str">
            <v>秋山太助</v>
          </cell>
          <cell r="H90" t="str">
            <v>京セラTC</v>
          </cell>
          <cell r="I90" t="str">
            <v>男</v>
          </cell>
        </row>
        <row r="91">
          <cell r="A91" t="str">
            <v>C10</v>
          </cell>
          <cell r="B91" t="str">
            <v>廣瀬</v>
          </cell>
          <cell r="C91" t="str">
            <v>智也</v>
          </cell>
          <cell r="D91" t="str">
            <v>京セラ</v>
          </cell>
          <cell r="F91" t="str">
            <v>C10</v>
          </cell>
          <cell r="G91" t="str">
            <v>廣瀬智也</v>
          </cell>
          <cell r="H91" t="str">
            <v>京セラTC</v>
          </cell>
          <cell r="I91" t="str">
            <v>男</v>
          </cell>
        </row>
        <row r="92">
          <cell r="A92" t="str">
            <v>C11</v>
          </cell>
          <cell r="B92" t="str">
            <v>玉川</v>
          </cell>
          <cell r="C92" t="str">
            <v>敬三</v>
          </cell>
          <cell r="D92" t="str">
            <v>京セラ</v>
          </cell>
          <cell r="F92" t="str">
            <v>C11</v>
          </cell>
          <cell r="G92" t="str">
            <v>玉川敬三</v>
          </cell>
          <cell r="H92" t="str">
            <v>京セラTC</v>
          </cell>
          <cell r="I92" t="str">
            <v>男</v>
          </cell>
        </row>
        <row r="93">
          <cell r="A93" t="str">
            <v>C12</v>
          </cell>
          <cell r="B93" t="str">
            <v>太田</v>
          </cell>
          <cell r="C93" t="str">
            <v>圭亮</v>
          </cell>
          <cell r="D93" t="str">
            <v>京セラ</v>
          </cell>
          <cell r="F93" t="str">
            <v>C12</v>
          </cell>
          <cell r="G93" t="str">
            <v>太田圭亮</v>
          </cell>
          <cell r="H93" t="str">
            <v>京セラTC</v>
          </cell>
          <cell r="I93" t="str">
            <v>男</v>
          </cell>
        </row>
        <row r="94">
          <cell r="A94" t="str">
            <v>C13</v>
          </cell>
          <cell r="B94" t="str">
            <v>園田</v>
          </cell>
          <cell r="C94" t="str">
            <v>智明</v>
          </cell>
          <cell r="D94" t="str">
            <v>京セラ</v>
          </cell>
          <cell r="F94" t="str">
            <v>C13</v>
          </cell>
          <cell r="G94" t="str">
            <v>園田智明</v>
          </cell>
          <cell r="H94" t="str">
            <v>京セラTC</v>
          </cell>
          <cell r="I94" t="str">
            <v>男</v>
          </cell>
        </row>
        <row r="95">
          <cell r="A95" t="str">
            <v>C14</v>
          </cell>
          <cell r="B95" t="str">
            <v>松田</v>
          </cell>
          <cell r="C95" t="str">
            <v>憲次</v>
          </cell>
          <cell r="D95" t="str">
            <v>京セラ</v>
          </cell>
          <cell r="F95" t="str">
            <v>C14</v>
          </cell>
          <cell r="G95" t="str">
            <v>松田憲次</v>
          </cell>
          <cell r="H95" t="str">
            <v>京セラTC</v>
          </cell>
          <cell r="I95" t="str">
            <v>男</v>
          </cell>
        </row>
        <row r="96">
          <cell r="A96" t="str">
            <v>C15</v>
          </cell>
          <cell r="B96" t="str">
            <v>田中</v>
          </cell>
          <cell r="C96" t="str">
            <v>精一</v>
          </cell>
          <cell r="D96" t="str">
            <v>京セラ</v>
          </cell>
          <cell r="F96" t="str">
            <v>C15</v>
          </cell>
          <cell r="G96" t="str">
            <v>田中精一</v>
          </cell>
          <cell r="H96" t="str">
            <v>京セラTC</v>
          </cell>
          <cell r="I96" t="str">
            <v>男</v>
          </cell>
        </row>
        <row r="97">
          <cell r="A97" t="str">
            <v>C16</v>
          </cell>
          <cell r="B97" t="str">
            <v>児玉</v>
          </cell>
          <cell r="C97" t="str">
            <v>　真</v>
          </cell>
          <cell r="D97" t="str">
            <v>京セラ</v>
          </cell>
          <cell r="F97" t="str">
            <v>C16</v>
          </cell>
          <cell r="G97" t="str">
            <v>児玉　真</v>
          </cell>
          <cell r="H97" t="str">
            <v>京セラTC</v>
          </cell>
          <cell r="I97" t="str">
            <v>男</v>
          </cell>
        </row>
        <row r="98">
          <cell r="A98" t="str">
            <v>C17</v>
          </cell>
          <cell r="B98" t="str">
            <v>山本</v>
          </cell>
          <cell r="C98" t="str">
            <v>　諭</v>
          </cell>
          <cell r="D98" t="str">
            <v>京セラ</v>
          </cell>
          <cell r="F98" t="str">
            <v>C17</v>
          </cell>
          <cell r="G98" t="str">
            <v>山本　諭</v>
          </cell>
          <cell r="H98" t="str">
            <v>京セラTC</v>
          </cell>
          <cell r="I98" t="str">
            <v>男</v>
          </cell>
        </row>
        <row r="99">
          <cell r="A99" t="str">
            <v>C18</v>
          </cell>
          <cell r="B99" t="str">
            <v>上村</v>
          </cell>
          <cell r="C99" t="str">
            <v>　武</v>
          </cell>
          <cell r="D99" t="str">
            <v>京セラ</v>
          </cell>
          <cell r="F99" t="str">
            <v>C18</v>
          </cell>
          <cell r="G99" t="str">
            <v>上村　武</v>
          </cell>
          <cell r="H99" t="str">
            <v>京セラTC</v>
          </cell>
          <cell r="I99" t="str">
            <v>男</v>
          </cell>
        </row>
        <row r="100">
          <cell r="A100" t="str">
            <v>C19</v>
          </cell>
          <cell r="B100" t="str">
            <v>西田</v>
          </cell>
          <cell r="C100" t="str">
            <v>裕信</v>
          </cell>
          <cell r="D100" t="str">
            <v>京セラ</v>
          </cell>
          <cell r="F100" t="str">
            <v>C19</v>
          </cell>
          <cell r="G100" t="str">
            <v>西田裕信</v>
          </cell>
          <cell r="H100" t="str">
            <v>京セラTC</v>
          </cell>
          <cell r="I100" t="str">
            <v>男</v>
          </cell>
        </row>
        <row r="101">
          <cell r="A101" t="str">
            <v>C20</v>
          </cell>
          <cell r="B101" t="str">
            <v>馬場</v>
          </cell>
          <cell r="C101" t="str">
            <v>英年</v>
          </cell>
          <cell r="D101" t="str">
            <v>京セラ</v>
          </cell>
          <cell r="F101" t="str">
            <v>C20</v>
          </cell>
          <cell r="G101" t="str">
            <v>馬場英年</v>
          </cell>
          <cell r="H101" t="str">
            <v>京セラTC</v>
          </cell>
          <cell r="I101" t="str">
            <v>男</v>
          </cell>
        </row>
        <row r="102">
          <cell r="A102" t="str">
            <v>C21</v>
          </cell>
          <cell r="B102" t="str">
            <v>木部</v>
          </cell>
          <cell r="C102" t="str">
            <v>美彦</v>
          </cell>
          <cell r="D102" t="str">
            <v>京セラ</v>
          </cell>
          <cell r="F102" t="str">
            <v>C21</v>
          </cell>
          <cell r="G102" t="str">
            <v>木部美彦</v>
          </cell>
          <cell r="H102" t="str">
            <v>京セラTC</v>
          </cell>
          <cell r="I102" t="str">
            <v>男</v>
          </cell>
        </row>
        <row r="103">
          <cell r="A103" t="str">
            <v>C22</v>
          </cell>
          <cell r="B103" t="str">
            <v>柴谷</v>
          </cell>
          <cell r="C103" t="str">
            <v>義信</v>
          </cell>
          <cell r="D103" t="str">
            <v>京セラ</v>
          </cell>
          <cell r="F103" t="str">
            <v>C22</v>
          </cell>
          <cell r="G103" t="str">
            <v>柴谷義信</v>
          </cell>
          <cell r="H103" t="str">
            <v>京セラTC</v>
          </cell>
          <cell r="I103" t="str">
            <v>男</v>
          </cell>
        </row>
        <row r="104">
          <cell r="A104" t="str">
            <v>C23</v>
          </cell>
          <cell r="B104" t="str">
            <v>井尻</v>
          </cell>
          <cell r="C104" t="str">
            <v>善和</v>
          </cell>
          <cell r="D104" t="str">
            <v>京セラ</v>
          </cell>
          <cell r="F104" t="str">
            <v>C23</v>
          </cell>
          <cell r="G104" t="str">
            <v>井尻善和</v>
          </cell>
          <cell r="H104" t="str">
            <v>京セラTC</v>
          </cell>
          <cell r="I104" t="str">
            <v>男</v>
          </cell>
        </row>
        <row r="105">
          <cell r="A105" t="str">
            <v>C24</v>
          </cell>
          <cell r="B105" t="str">
            <v>西村</v>
          </cell>
          <cell r="C105" t="str">
            <v>和人</v>
          </cell>
          <cell r="D105" t="str">
            <v>京セラ</v>
          </cell>
          <cell r="F105" t="str">
            <v>C24</v>
          </cell>
          <cell r="G105" t="str">
            <v>西村和人</v>
          </cell>
          <cell r="H105" t="str">
            <v>京セラTC</v>
          </cell>
          <cell r="I105" t="str">
            <v>男</v>
          </cell>
        </row>
        <row r="106">
          <cell r="A106" t="str">
            <v>C25</v>
          </cell>
          <cell r="B106" t="str">
            <v>湯本</v>
          </cell>
          <cell r="C106" t="str">
            <v>芳明</v>
          </cell>
          <cell r="D106" t="str">
            <v>京セラ</v>
          </cell>
          <cell r="F106" t="str">
            <v>C25</v>
          </cell>
          <cell r="G106" t="str">
            <v>湯本芳明</v>
          </cell>
          <cell r="H106" t="str">
            <v>京セラTC</v>
          </cell>
          <cell r="I106" t="str">
            <v>男</v>
          </cell>
        </row>
        <row r="107">
          <cell r="A107" t="str">
            <v>C26</v>
          </cell>
          <cell r="D107" t="str">
            <v>京セラ</v>
          </cell>
          <cell r="F107" t="str">
            <v>C26</v>
          </cell>
          <cell r="G107" t="str">
            <v/>
          </cell>
          <cell r="H107" t="str">
            <v>京セラTC</v>
          </cell>
          <cell r="I107" t="str">
            <v>男</v>
          </cell>
        </row>
        <row r="108">
          <cell r="A108" t="str">
            <v>C27</v>
          </cell>
          <cell r="B108" t="str">
            <v>柴田</v>
          </cell>
          <cell r="C108" t="str">
            <v>雅寛</v>
          </cell>
          <cell r="D108" t="str">
            <v>京セラ</v>
          </cell>
          <cell r="F108" t="str">
            <v>C27</v>
          </cell>
          <cell r="G108" t="str">
            <v>柴田雅寛</v>
          </cell>
          <cell r="H108" t="str">
            <v>京セラTC</v>
          </cell>
          <cell r="I108" t="str">
            <v>男</v>
          </cell>
        </row>
        <row r="109">
          <cell r="A109" t="str">
            <v>C28</v>
          </cell>
          <cell r="B109" t="str">
            <v>坂元</v>
          </cell>
          <cell r="C109" t="str">
            <v>智成</v>
          </cell>
          <cell r="D109" t="str">
            <v>京セラ</v>
          </cell>
          <cell r="F109" t="str">
            <v>C28</v>
          </cell>
          <cell r="G109" t="str">
            <v>坂元智成</v>
          </cell>
          <cell r="H109" t="str">
            <v>京セラTC</v>
          </cell>
          <cell r="I109" t="str">
            <v>男</v>
          </cell>
        </row>
        <row r="110">
          <cell r="A110" t="str">
            <v>C29</v>
          </cell>
          <cell r="B110" t="str">
            <v>梅田</v>
          </cell>
          <cell r="C110" t="str">
            <v>耕太郎</v>
          </cell>
          <cell r="D110" t="str">
            <v>京セラ</v>
          </cell>
          <cell r="F110" t="str">
            <v>C29</v>
          </cell>
          <cell r="G110" t="str">
            <v>梅田耕太郎</v>
          </cell>
          <cell r="H110" t="str">
            <v>京セラTC</v>
          </cell>
          <cell r="I110" t="str">
            <v>男</v>
          </cell>
        </row>
        <row r="111">
          <cell r="A111" t="str">
            <v>C30</v>
          </cell>
          <cell r="B111" t="str">
            <v>村尾</v>
          </cell>
          <cell r="C111" t="str">
            <v>彰了</v>
          </cell>
          <cell r="D111" t="str">
            <v>京セラ</v>
          </cell>
          <cell r="F111" t="str">
            <v>C30</v>
          </cell>
          <cell r="G111" t="str">
            <v>村尾彰了</v>
          </cell>
          <cell r="H111" t="str">
            <v>京セラTC</v>
          </cell>
          <cell r="I111" t="str">
            <v>男</v>
          </cell>
        </row>
        <row r="112">
          <cell r="A112" t="str">
            <v>C31</v>
          </cell>
          <cell r="B112" t="str">
            <v>荒波</v>
          </cell>
          <cell r="C112" t="str">
            <v>順次</v>
          </cell>
          <cell r="D112" t="str">
            <v>京セラ</v>
          </cell>
          <cell r="F112" t="str">
            <v>C31</v>
          </cell>
          <cell r="G112" t="str">
            <v>荒波順次</v>
          </cell>
          <cell r="H112" t="str">
            <v>京セラTC</v>
          </cell>
          <cell r="I112" t="str">
            <v>男</v>
          </cell>
        </row>
        <row r="113">
          <cell r="A113" t="str">
            <v>C32</v>
          </cell>
          <cell r="B113" t="str">
            <v>中本</v>
          </cell>
          <cell r="C113" t="str">
            <v>隆司</v>
          </cell>
          <cell r="D113" t="str">
            <v>京セラ</v>
          </cell>
          <cell r="F113" t="str">
            <v>C32</v>
          </cell>
          <cell r="G113" t="str">
            <v>中本隆司</v>
          </cell>
          <cell r="H113" t="str">
            <v>京セラTC</v>
          </cell>
          <cell r="I113" t="str">
            <v>男</v>
          </cell>
        </row>
        <row r="114">
          <cell r="A114" t="str">
            <v>C33</v>
          </cell>
          <cell r="B114" t="str">
            <v>住谷</v>
          </cell>
          <cell r="C114" t="str">
            <v>岳司</v>
          </cell>
          <cell r="D114" t="str">
            <v>京セラ</v>
          </cell>
          <cell r="F114" t="str">
            <v>C33</v>
          </cell>
          <cell r="G114" t="str">
            <v>住谷岳司</v>
          </cell>
          <cell r="H114" t="str">
            <v>京セラTC</v>
          </cell>
          <cell r="I114" t="str">
            <v>男</v>
          </cell>
        </row>
        <row r="115">
          <cell r="A115" t="str">
            <v>C34</v>
          </cell>
          <cell r="B115" t="str">
            <v>永田</v>
          </cell>
          <cell r="C115" t="str">
            <v>寛教</v>
          </cell>
          <cell r="D115" t="str">
            <v>京セラ</v>
          </cell>
          <cell r="F115" t="str">
            <v>C34</v>
          </cell>
          <cell r="G115" t="str">
            <v>永田寛教</v>
          </cell>
          <cell r="H115" t="str">
            <v>京セラTC</v>
          </cell>
          <cell r="I115" t="str">
            <v>男</v>
          </cell>
        </row>
        <row r="116">
          <cell r="A116" t="str">
            <v>C35</v>
          </cell>
          <cell r="B116" t="str">
            <v>小山</v>
          </cell>
          <cell r="C116" t="str">
            <v>　嶺</v>
          </cell>
          <cell r="D116" t="str">
            <v>京セラ</v>
          </cell>
          <cell r="F116" t="str">
            <v>C35</v>
          </cell>
          <cell r="G116" t="str">
            <v>小山　嶺</v>
          </cell>
          <cell r="H116" t="str">
            <v>京セラTC</v>
          </cell>
          <cell r="I116" t="str">
            <v>男</v>
          </cell>
        </row>
        <row r="117">
          <cell r="A117" t="str">
            <v>C36</v>
          </cell>
          <cell r="B117" t="str">
            <v>鉄川</v>
          </cell>
          <cell r="C117" t="str">
            <v>聡志</v>
          </cell>
          <cell r="D117" t="str">
            <v>京セラ</v>
          </cell>
          <cell r="F117" t="str">
            <v>C36</v>
          </cell>
          <cell r="G117" t="str">
            <v>鉄川聡志</v>
          </cell>
          <cell r="H117" t="str">
            <v>京セラTC</v>
          </cell>
          <cell r="I117" t="str">
            <v>男</v>
          </cell>
        </row>
        <row r="118">
          <cell r="A118" t="str">
            <v>C37</v>
          </cell>
          <cell r="B118" t="str">
            <v>大橋</v>
          </cell>
          <cell r="C118" t="str">
            <v>康隆</v>
          </cell>
          <cell r="D118" t="str">
            <v>京セラ</v>
          </cell>
          <cell r="F118" t="str">
            <v>C37</v>
          </cell>
          <cell r="G118" t="str">
            <v>大橋康隆</v>
          </cell>
          <cell r="H118" t="str">
            <v>京セラTC</v>
          </cell>
          <cell r="I118" t="str">
            <v>男</v>
          </cell>
        </row>
        <row r="119">
          <cell r="A119" t="str">
            <v>C38</v>
          </cell>
          <cell r="B119" t="str">
            <v>牟田</v>
          </cell>
          <cell r="C119" t="str">
            <v>真人</v>
          </cell>
          <cell r="D119" t="str">
            <v>京セラ</v>
          </cell>
          <cell r="F119" t="str">
            <v>C38</v>
          </cell>
          <cell r="G119" t="str">
            <v>牟田真人</v>
          </cell>
          <cell r="H119" t="str">
            <v>京セラTC</v>
          </cell>
          <cell r="I119" t="str">
            <v>男</v>
          </cell>
        </row>
        <row r="120">
          <cell r="A120" t="str">
            <v>C39</v>
          </cell>
          <cell r="B120" t="str">
            <v>高橋</v>
          </cell>
          <cell r="C120" t="str">
            <v>雄祐</v>
          </cell>
          <cell r="D120" t="str">
            <v>京セラ</v>
          </cell>
          <cell r="F120" t="str">
            <v>C39</v>
          </cell>
          <cell r="G120" t="str">
            <v>高橋雄祐</v>
          </cell>
          <cell r="H120" t="str">
            <v>京セラTC</v>
          </cell>
          <cell r="I120" t="str">
            <v>男</v>
          </cell>
        </row>
        <row r="121">
          <cell r="A121" t="str">
            <v>C40</v>
          </cell>
          <cell r="B121" t="str">
            <v>吉本</v>
          </cell>
          <cell r="C121" t="str">
            <v>泰二</v>
          </cell>
          <cell r="D121" t="str">
            <v>京セラ</v>
          </cell>
          <cell r="F121" t="str">
            <v>C40</v>
          </cell>
          <cell r="G121" t="str">
            <v>吉本泰二</v>
          </cell>
          <cell r="H121" t="str">
            <v>京セラTC</v>
          </cell>
          <cell r="I121" t="str">
            <v>男</v>
          </cell>
        </row>
        <row r="122">
          <cell r="A122" t="str">
            <v>C41</v>
          </cell>
          <cell r="B122" t="str">
            <v>名合</v>
          </cell>
          <cell r="C122" t="str">
            <v>佑介</v>
          </cell>
          <cell r="D122" t="str">
            <v>京セラ</v>
          </cell>
          <cell r="F122" t="str">
            <v>C41</v>
          </cell>
          <cell r="G122" t="str">
            <v>名合佑介</v>
          </cell>
          <cell r="H122" t="str">
            <v>京セラTC</v>
          </cell>
          <cell r="I122" t="str">
            <v>男</v>
          </cell>
        </row>
        <row r="123">
          <cell r="A123" t="str">
            <v>C42</v>
          </cell>
          <cell r="B123" t="str">
            <v>宮道</v>
          </cell>
          <cell r="C123" t="str">
            <v>祐介</v>
          </cell>
          <cell r="D123" t="str">
            <v>京セラ</v>
          </cell>
          <cell r="F123" t="str">
            <v>C42</v>
          </cell>
          <cell r="G123" t="str">
            <v>宮道祐介</v>
          </cell>
          <cell r="H123" t="str">
            <v>京セラTC</v>
          </cell>
          <cell r="I123" t="str">
            <v>男</v>
          </cell>
        </row>
        <row r="124">
          <cell r="A124" t="str">
            <v>C43</v>
          </cell>
          <cell r="B124" t="str">
            <v>曽我</v>
          </cell>
          <cell r="C124" t="str">
            <v>卓矢</v>
          </cell>
          <cell r="D124" t="str">
            <v>京セラ</v>
          </cell>
          <cell r="F124" t="str">
            <v>C43</v>
          </cell>
          <cell r="G124" t="str">
            <v>曽我卓矢</v>
          </cell>
          <cell r="H124" t="str">
            <v>京セラTC</v>
          </cell>
          <cell r="I124" t="str">
            <v>男</v>
          </cell>
        </row>
        <row r="125">
          <cell r="A125" t="str">
            <v>C44</v>
          </cell>
          <cell r="D125" t="str">
            <v>京セラ</v>
          </cell>
          <cell r="F125" t="str">
            <v>C44</v>
          </cell>
          <cell r="G125" t="str">
            <v/>
          </cell>
          <cell r="H125" t="str">
            <v>京セラTC</v>
          </cell>
          <cell r="I125" t="str">
            <v>男</v>
          </cell>
        </row>
        <row r="126">
          <cell r="A126" t="str">
            <v>C45</v>
          </cell>
          <cell r="B126" t="str">
            <v>後藤</v>
          </cell>
          <cell r="C126" t="str">
            <v>拓也</v>
          </cell>
          <cell r="D126" t="str">
            <v>京セラ</v>
          </cell>
          <cell r="F126" t="str">
            <v>C45</v>
          </cell>
          <cell r="G126" t="str">
            <v>後藤拓也</v>
          </cell>
          <cell r="H126" t="str">
            <v>京セラTC</v>
          </cell>
          <cell r="I126" t="str">
            <v>男</v>
          </cell>
        </row>
        <row r="127">
          <cell r="A127" t="str">
            <v>C46</v>
          </cell>
          <cell r="B127" t="str">
            <v>本間</v>
          </cell>
          <cell r="C127" t="str">
            <v>靖教</v>
          </cell>
          <cell r="D127" t="str">
            <v>京セラ</v>
          </cell>
          <cell r="F127" t="str">
            <v>C46</v>
          </cell>
          <cell r="G127" t="str">
            <v>本間靖教</v>
          </cell>
          <cell r="H127" t="str">
            <v>京セラTC</v>
          </cell>
          <cell r="I127" t="str">
            <v>男</v>
          </cell>
        </row>
        <row r="128">
          <cell r="A128" t="str">
            <v>C47</v>
          </cell>
          <cell r="B128" t="str">
            <v>田中</v>
          </cell>
          <cell r="C128" t="str">
            <v>正行</v>
          </cell>
          <cell r="D128" t="str">
            <v>京セラ</v>
          </cell>
          <cell r="F128" t="str">
            <v>C47</v>
          </cell>
          <cell r="G128" t="str">
            <v>田中正行</v>
          </cell>
          <cell r="H128" t="str">
            <v>京セラTC</v>
          </cell>
          <cell r="I128" t="str">
            <v>男</v>
          </cell>
        </row>
        <row r="129">
          <cell r="A129" t="str">
            <v>C48</v>
          </cell>
          <cell r="B129" t="str">
            <v>並河</v>
          </cell>
          <cell r="C129" t="str">
            <v>智加</v>
          </cell>
          <cell r="D129" t="str">
            <v>京セラ</v>
          </cell>
          <cell r="F129" t="str">
            <v>C48</v>
          </cell>
          <cell r="G129" t="str">
            <v>並河智加</v>
          </cell>
          <cell r="H129" t="str">
            <v>京セラTC</v>
          </cell>
          <cell r="I129" t="str">
            <v>女</v>
          </cell>
        </row>
        <row r="130">
          <cell r="A130" t="str">
            <v>C49</v>
          </cell>
          <cell r="B130" t="str">
            <v>坂居</v>
          </cell>
          <cell r="C130" t="str">
            <v>優介</v>
          </cell>
          <cell r="D130" t="str">
            <v>京セラ</v>
          </cell>
          <cell r="F130" t="str">
            <v>C49</v>
          </cell>
          <cell r="G130" t="str">
            <v>坂居優介</v>
          </cell>
          <cell r="H130" t="str">
            <v>京セラTC</v>
          </cell>
          <cell r="I130" t="str">
            <v>男</v>
          </cell>
        </row>
        <row r="131">
          <cell r="A131" t="str">
            <v>C50</v>
          </cell>
          <cell r="B131" t="str">
            <v>小林</v>
          </cell>
          <cell r="C131" t="str">
            <v>理真</v>
          </cell>
          <cell r="D131" t="str">
            <v>京セラ</v>
          </cell>
          <cell r="F131" t="str">
            <v>C50</v>
          </cell>
          <cell r="G131" t="str">
            <v>小林理真</v>
          </cell>
          <cell r="H131" t="str">
            <v>京セラTC</v>
          </cell>
          <cell r="I131" t="str">
            <v>男</v>
          </cell>
        </row>
        <row r="132">
          <cell r="A132" t="str">
            <v>C51</v>
          </cell>
          <cell r="B132" t="str">
            <v>橘</v>
          </cell>
          <cell r="C132" t="str">
            <v>崇博</v>
          </cell>
          <cell r="D132" t="str">
            <v>京セラ</v>
          </cell>
          <cell r="F132" t="str">
            <v>C51</v>
          </cell>
          <cell r="G132" t="str">
            <v>橘崇博</v>
          </cell>
          <cell r="H132" t="str">
            <v>京セラTC</v>
          </cell>
          <cell r="I132" t="str">
            <v>男</v>
          </cell>
        </row>
        <row r="133">
          <cell r="A133" t="str">
            <v>C52</v>
          </cell>
          <cell r="B133" t="str">
            <v>岡本</v>
          </cell>
          <cell r="C133" t="str">
            <v>　彰</v>
          </cell>
          <cell r="D133" t="str">
            <v>京セラ</v>
          </cell>
          <cell r="F133" t="str">
            <v>C52</v>
          </cell>
          <cell r="G133" t="str">
            <v>岡本　彰</v>
          </cell>
          <cell r="H133" t="str">
            <v>京セラTC</v>
          </cell>
          <cell r="I133" t="str">
            <v>男</v>
          </cell>
        </row>
        <row r="134">
          <cell r="A134" t="str">
            <v>C53</v>
          </cell>
          <cell r="B134" t="str">
            <v>辻井</v>
          </cell>
          <cell r="C134" t="str">
            <v>貴大</v>
          </cell>
          <cell r="D134" t="str">
            <v>京セラ</v>
          </cell>
          <cell r="F134" t="str">
            <v>C53</v>
          </cell>
          <cell r="G134" t="str">
            <v>辻井貴大</v>
          </cell>
          <cell r="H134" t="str">
            <v>京セラTC</v>
          </cell>
          <cell r="I134" t="str">
            <v>男</v>
          </cell>
        </row>
        <row r="135">
          <cell r="A135" t="str">
            <v>C54</v>
          </cell>
          <cell r="B135" t="str">
            <v>松島</v>
          </cell>
          <cell r="C135" t="str">
            <v>理和</v>
          </cell>
          <cell r="D135" t="str">
            <v>京セラ</v>
          </cell>
          <cell r="F135" t="str">
            <v>C54</v>
          </cell>
          <cell r="G135" t="str">
            <v>松島理和</v>
          </cell>
          <cell r="H135" t="str">
            <v>京セラTC</v>
          </cell>
          <cell r="I135" t="str">
            <v>男</v>
          </cell>
        </row>
        <row r="136">
          <cell r="A136" t="str">
            <v>C55</v>
          </cell>
          <cell r="B136" t="str">
            <v>寺岡</v>
          </cell>
          <cell r="C136" t="str">
            <v>淳平</v>
          </cell>
          <cell r="D136" t="str">
            <v>京セラ</v>
          </cell>
          <cell r="F136" t="str">
            <v>C55</v>
          </cell>
          <cell r="G136" t="str">
            <v>寺岡淳平</v>
          </cell>
          <cell r="H136" t="str">
            <v>京セラTC</v>
          </cell>
          <cell r="I136" t="str">
            <v>男</v>
          </cell>
        </row>
        <row r="137">
          <cell r="A137" t="str">
            <v>C56</v>
          </cell>
          <cell r="B137" t="str">
            <v>北村</v>
          </cell>
          <cell r="C137" t="str">
            <v>直史</v>
          </cell>
          <cell r="D137" t="str">
            <v>京セラ</v>
          </cell>
          <cell r="F137" t="str">
            <v>C56</v>
          </cell>
          <cell r="G137" t="str">
            <v>北村直史</v>
          </cell>
          <cell r="H137" t="str">
            <v>京セラTC</v>
          </cell>
          <cell r="I137" t="str">
            <v>男</v>
          </cell>
        </row>
        <row r="138">
          <cell r="A138" t="str">
            <v>C57</v>
          </cell>
          <cell r="B138" t="str">
            <v>牛尾</v>
          </cell>
          <cell r="C138" t="str">
            <v>紳之介</v>
          </cell>
          <cell r="D138" t="str">
            <v>京セラ</v>
          </cell>
          <cell r="F138" t="str">
            <v>C57</v>
          </cell>
          <cell r="G138" t="str">
            <v>牛尾紳之介</v>
          </cell>
          <cell r="H138" t="str">
            <v>京セラTC</v>
          </cell>
          <cell r="I138" t="str">
            <v>男</v>
          </cell>
        </row>
        <row r="139">
          <cell r="A139" t="str">
            <v>C58</v>
          </cell>
          <cell r="B139" t="str">
            <v>松岡</v>
          </cell>
          <cell r="C139" t="str">
            <v>　遼</v>
          </cell>
          <cell r="D139" t="str">
            <v>京セラ</v>
          </cell>
          <cell r="F139" t="str">
            <v>C58</v>
          </cell>
          <cell r="G139" t="str">
            <v>松岡　遼</v>
          </cell>
          <cell r="H139" t="str">
            <v>京セラTC</v>
          </cell>
          <cell r="I139" t="str">
            <v>男</v>
          </cell>
        </row>
        <row r="140">
          <cell r="I140" t="str">
            <v>男</v>
          </cell>
        </row>
        <row r="141">
          <cell r="B141" t="str">
            <v>Dragon-one </v>
          </cell>
          <cell r="G141" t="str">
            <v>Dragon-one </v>
          </cell>
          <cell r="I141" t="str">
            <v>男</v>
          </cell>
        </row>
        <row r="142">
          <cell r="A142" t="str">
            <v>D01</v>
          </cell>
          <cell r="B142" t="str">
            <v>井手  </v>
          </cell>
          <cell r="C142" t="str">
            <v>孝</v>
          </cell>
          <cell r="D142" t="str">
            <v>D-1</v>
          </cell>
          <cell r="F142" t="str">
            <v>D0１</v>
          </cell>
          <cell r="G142" t="str">
            <v>井手  孝</v>
          </cell>
          <cell r="H142" t="str">
            <v>Dragon-one </v>
          </cell>
          <cell r="I142" t="str">
            <v>男</v>
          </cell>
        </row>
        <row r="143">
          <cell r="A143" t="str">
            <v>D02</v>
          </cell>
          <cell r="B143" t="str">
            <v>伊東　</v>
          </cell>
          <cell r="C143" t="str">
            <v>宗治</v>
          </cell>
          <cell r="D143" t="str">
            <v>D-1</v>
          </cell>
          <cell r="F143" t="str">
            <v>D02</v>
          </cell>
          <cell r="G143" t="str">
            <v>伊東　宗治</v>
          </cell>
          <cell r="H143" t="str">
            <v>Dragon-one </v>
          </cell>
          <cell r="I143" t="str">
            <v>男</v>
          </cell>
        </row>
        <row r="144">
          <cell r="A144" t="str">
            <v>D03</v>
          </cell>
          <cell r="B144" t="str">
            <v>潤井　</v>
          </cell>
          <cell r="C144" t="str">
            <v>康人</v>
          </cell>
          <cell r="D144" t="str">
            <v>D-1</v>
          </cell>
          <cell r="F144" t="str">
            <v>D03</v>
          </cell>
          <cell r="G144" t="str">
            <v>潤井　康人</v>
          </cell>
          <cell r="H144" t="str">
            <v>Dragon-one </v>
          </cell>
          <cell r="I144" t="str">
            <v>男</v>
          </cell>
        </row>
        <row r="145">
          <cell r="A145" t="str">
            <v>D04</v>
          </cell>
          <cell r="B145" t="str">
            <v>大倉　</v>
          </cell>
          <cell r="C145" t="str">
            <v>清廣</v>
          </cell>
          <cell r="D145" t="str">
            <v>D-1</v>
          </cell>
          <cell r="F145" t="str">
            <v>D04</v>
          </cell>
          <cell r="G145" t="str">
            <v>大倉　清廣</v>
          </cell>
          <cell r="H145" t="str">
            <v>Dragon-one </v>
          </cell>
          <cell r="I145" t="str">
            <v>男</v>
          </cell>
        </row>
        <row r="146">
          <cell r="A146" t="str">
            <v>D05</v>
          </cell>
          <cell r="B146" t="str">
            <v>大林　</v>
          </cell>
          <cell r="C146" t="str">
            <v>久</v>
          </cell>
          <cell r="D146" t="str">
            <v>D-1</v>
          </cell>
          <cell r="F146" t="str">
            <v>D05</v>
          </cell>
          <cell r="G146" t="str">
            <v>大林　久</v>
          </cell>
          <cell r="H146" t="str">
            <v>Dragon-one </v>
          </cell>
          <cell r="I146" t="str">
            <v>男</v>
          </cell>
        </row>
        <row r="147">
          <cell r="A147" t="str">
            <v>D06</v>
          </cell>
          <cell r="B147" t="str">
            <v>奥　　 </v>
          </cell>
          <cell r="C147" t="str">
            <v>洋二</v>
          </cell>
          <cell r="D147" t="str">
            <v>D-1</v>
          </cell>
          <cell r="F147" t="str">
            <v>D06</v>
          </cell>
          <cell r="G147" t="str">
            <v>奥　　 洋二</v>
          </cell>
          <cell r="H147" t="str">
            <v>Dragon-one </v>
          </cell>
          <cell r="I147" t="str">
            <v>男</v>
          </cell>
        </row>
        <row r="148">
          <cell r="A148" t="str">
            <v>D07</v>
          </cell>
          <cell r="B148" t="str">
            <v>小倉　</v>
          </cell>
          <cell r="C148" t="str">
            <v>明彦</v>
          </cell>
          <cell r="D148" t="str">
            <v>D-1</v>
          </cell>
          <cell r="F148" t="str">
            <v>D07</v>
          </cell>
          <cell r="G148" t="str">
            <v>小倉　明彦</v>
          </cell>
          <cell r="H148" t="str">
            <v>Dragon-one </v>
          </cell>
          <cell r="I148" t="str">
            <v>男</v>
          </cell>
        </row>
        <row r="149">
          <cell r="A149" t="str">
            <v>D08</v>
          </cell>
          <cell r="B149" t="str">
            <v>落合　</v>
          </cell>
          <cell r="C149" t="str">
            <v>光彦</v>
          </cell>
          <cell r="D149" t="str">
            <v>D-1</v>
          </cell>
          <cell r="F149" t="str">
            <v>D08</v>
          </cell>
          <cell r="G149" t="str">
            <v>落合　光彦</v>
          </cell>
          <cell r="H149" t="str">
            <v>Dragon-one </v>
          </cell>
          <cell r="I149" t="str">
            <v>男</v>
          </cell>
        </row>
        <row r="150">
          <cell r="A150" t="str">
            <v>D09</v>
          </cell>
          <cell r="B150" t="str">
            <v>川島　</v>
          </cell>
          <cell r="C150" t="str">
            <v>芳夫</v>
          </cell>
          <cell r="D150" t="str">
            <v>D-1</v>
          </cell>
          <cell r="F150" t="str">
            <v>D09</v>
          </cell>
          <cell r="G150" t="str">
            <v>川島　芳夫</v>
          </cell>
          <cell r="H150" t="str">
            <v>Dragon-one </v>
          </cell>
          <cell r="I150" t="str">
            <v>男</v>
          </cell>
        </row>
        <row r="151">
          <cell r="A151" t="str">
            <v>D10</v>
          </cell>
          <cell r="B151" t="str">
            <v>木澤　</v>
          </cell>
          <cell r="C151" t="str">
            <v>真人</v>
          </cell>
          <cell r="D151" t="str">
            <v>D-1</v>
          </cell>
          <cell r="F151" t="str">
            <v>D10</v>
          </cell>
          <cell r="G151" t="str">
            <v>木澤　真人</v>
          </cell>
          <cell r="H151" t="str">
            <v>Dragon-one </v>
          </cell>
          <cell r="I151" t="str">
            <v>男</v>
          </cell>
        </row>
        <row r="152">
          <cell r="A152" t="str">
            <v>D11</v>
          </cell>
          <cell r="B152" t="str">
            <v>岸田　</v>
          </cell>
          <cell r="C152" t="str">
            <v>昌士</v>
          </cell>
          <cell r="D152" t="str">
            <v>D-1</v>
          </cell>
          <cell r="F152" t="str">
            <v>D11</v>
          </cell>
          <cell r="G152" t="str">
            <v>岸田　昌士</v>
          </cell>
          <cell r="H152" t="str">
            <v>Dragon-one </v>
          </cell>
          <cell r="I152" t="str">
            <v>男</v>
          </cell>
        </row>
        <row r="153">
          <cell r="A153" t="str">
            <v>D12</v>
          </cell>
          <cell r="B153" t="str">
            <v>北川　</v>
          </cell>
          <cell r="C153" t="str">
            <v>信</v>
          </cell>
          <cell r="D153" t="str">
            <v>D-1</v>
          </cell>
          <cell r="F153" t="str">
            <v>D12</v>
          </cell>
          <cell r="G153" t="str">
            <v>北川　信</v>
          </cell>
          <cell r="H153" t="str">
            <v>Dragon-one </v>
          </cell>
          <cell r="I153" t="str">
            <v>男</v>
          </cell>
        </row>
        <row r="154">
          <cell r="A154" t="str">
            <v>D13</v>
          </cell>
          <cell r="B154" t="str">
            <v>木下　</v>
          </cell>
          <cell r="C154" t="str">
            <v>進</v>
          </cell>
          <cell r="D154" t="str">
            <v>D-1</v>
          </cell>
          <cell r="F154" t="str">
            <v>D13</v>
          </cell>
          <cell r="G154" t="str">
            <v>木下　進</v>
          </cell>
          <cell r="H154" t="str">
            <v>Dragon-one </v>
          </cell>
          <cell r="I154" t="str">
            <v>男</v>
          </cell>
        </row>
        <row r="155">
          <cell r="A155" t="str">
            <v>D14</v>
          </cell>
          <cell r="D155" t="str">
            <v>D-1</v>
          </cell>
          <cell r="F155" t="str">
            <v>D14</v>
          </cell>
          <cell r="G155" t="str">
            <v/>
          </cell>
          <cell r="H155" t="str">
            <v>Dragon-one </v>
          </cell>
          <cell r="I155" t="str">
            <v>男</v>
          </cell>
        </row>
        <row r="156">
          <cell r="A156" t="str">
            <v>D15</v>
          </cell>
          <cell r="B156" t="str">
            <v>坂口　</v>
          </cell>
          <cell r="C156" t="str">
            <v>直也</v>
          </cell>
          <cell r="D156" t="str">
            <v>D-1</v>
          </cell>
          <cell r="F156" t="str">
            <v>D15</v>
          </cell>
          <cell r="G156" t="str">
            <v>坂口　直也</v>
          </cell>
          <cell r="H156" t="str">
            <v>Dragon-one </v>
          </cell>
          <cell r="I156" t="str">
            <v>男</v>
          </cell>
        </row>
        <row r="157">
          <cell r="A157" t="str">
            <v>D16</v>
          </cell>
          <cell r="B157" t="str">
            <v>佐々木　</v>
          </cell>
          <cell r="C157" t="str">
            <v>豊</v>
          </cell>
          <cell r="D157" t="str">
            <v>D-1</v>
          </cell>
          <cell r="F157" t="str">
            <v>D16</v>
          </cell>
          <cell r="G157" t="str">
            <v>佐々木　豊</v>
          </cell>
          <cell r="H157" t="str">
            <v>Dragon-one </v>
          </cell>
          <cell r="I157" t="str">
            <v>男</v>
          </cell>
        </row>
        <row r="158">
          <cell r="A158" t="str">
            <v>D17</v>
          </cell>
          <cell r="B158" t="str">
            <v>佐藤　</v>
          </cell>
          <cell r="C158" t="str">
            <v>潤</v>
          </cell>
          <cell r="D158" t="str">
            <v>D-1</v>
          </cell>
          <cell r="F158" t="str">
            <v>D17</v>
          </cell>
          <cell r="G158" t="str">
            <v>佐藤　潤</v>
          </cell>
          <cell r="H158" t="str">
            <v>Dragon-one </v>
          </cell>
          <cell r="I158" t="str">
            <v>男</v>
          </cell>
        </row>
        <row r="159">
          <cell r="A159" t="str">
            <v>D18</v>
          </cell>
          <cell r="B159" t="str">
            <v>佐藤　</v>
          </cell>
          <cell r="C159" t="str">
            <v>和弘</v>
          </cell>
          <cell r="D159" t="str">
            <v>D-1</v>
          </cell>
          <cell r="F159" t="str">
            <v>D18</v>
          </cell>
          <cell r="G159" t="str">
            <v>佐藤　和弘</v>
          </cell>
          <cell r="H159" t="str">
            <v>Dragon-one </v>
          </cell>
          <cell r="I159" t="str">
            <v>男</v>
          </cell>
        </row>
        <row r="160">
          <cell r="A160" t="str">
            <v>D19</v>
          </cell>
          <cell r="B160" t="str">
            <v>塩田　</v>
          </cell>
          <cell r="C160" t="str">
            <v>浩三</v>
          </cell>
          <cell r="D160" t="str">
            <v>D-1</v>
          </cell>
          <cell r="F160" t="str">
            <v>D19</v>
          </cell>
          <cell r="G160" t="str">
            <v>塩田　浩三</v>
          </cell>
          <cell r="H160" t="str">
            <v>Dragon-one </v>
          </cell>
          <cell r="I160" t="str">
            <v>男</v>
          </cell>
        </row>
        <row r="161">
          <cell r="A161" t="str">
            <v>D20</v>
          </cell>
          <cell r="B161" t="str">
            <v>清水　</v>
          </cell>
          <cell r="C161" t="str">
            <v>善弘</v>
          </cell>
          <cell r="D161" t="str">
            <v>D-1</v>
          </cell>
          <cell r="F161" t="str">
            <v>D20</v>
          </cell>
          <cell r="G161" t="str">
            <v>清水　善弘</v>
          </cell>
          <cell r="H161" t="str">
            <v>Dragon-one </v>
          </cell>
          <cell r="I161" t="str">
            <v>男</v>
          </cell>
        </row>
        <row r="162">
          <cell r="A162" t="str">
            <v>D21</v>
          </cell>
          <cell r="B162" t="str">
            <v>鈴木　</v>
          </cell>
          <cell r="C162" t="str">
            <v>英夫</v>
          </cell>
          <cell r="D162" t="str">
            <v>D-1</v>
          </cell>
          <cell r="F162" t="str">
            <v>D21</v>
          </cell>
          <cell r="G162" t="str">
            <v>鈴木　英夫</v>
          </cell>
          <cell r="H162" t="str">
            <v>Dragon-one </v>
          </cell>
          <cell r="I162" t="str">
            <v>男</v>
          </cell>
        </row>
        <row r="163">
          <cell r="A163" t="str">
            <v>D22</v>
          </cell>
          <cell r="B163" t="str">
            <v>関戸　</v>
          </cell>
          <cell r="C163" t="str">
            <v>玲</v>
          </cell>
          <cell r="D163" t="str">
            <v>D-1</v>
          </cell>
          <cell r="F163" t="str">
            <v>D22</v>
          </cell>
          <cell r="G163" t="str">
            <v>関戸　玲</v>
          </cell>
          <cell r="H163" t="str">
            <v>Dragon-one </v>
          </cell>
          <cell r="I163" t="str">
            <v>男</v>
          </cell>
        </row>
        <row r="164">
          <cell r="A164" t="str">
            <v>D23</v>
          </cell>
          <cell r="B164" t="str">
            <v>曽和　</v>
          </cell>
          <cell r="C164" t="str">
            <v>正男</v>
          </cell>
          <cell r="D164" t="str">
            <v>D-1</v>
          </cell>
          <cell r="F164" t="str">
            <v>D23</v>
          </cell>
          <cell r="G164" t="str">
            <v>曽和　正男</v>
          </cell>
          <cell r="H164" t="str">
            <v>Dragon-one </v>
          </cell>
          <cell r="I164" t="str">
            <v>男</v>
          </cell>
        </row>
        <row r="165">
          <cell r="A165" t="str">
            <v>D24</v>
          </cell>
          <cell r="B165" t="str">
            <v>田中　</v>
          </cell>
          <cell r="C165" t="str">
            <v>淳</v>
          </cell>
          <cell r="D165" t="str">
            <v>D-1</v>
          </cell>
          <cell r="F165" t="str">
            <v>D24</v>
          </cell>
          <cell r="G165" t="str">
            <v>田中　淳</v>
          </cell>
          <cell r="H165" t="str">
            <v>Dragon-one </v>
          </cell>
          <cell r="I165" t="str">
            <v>男</v>
          </cell>
        </row>
        <row r="166">
          <cell r="A166" t="str">
            <v>D25</v>
          </cell>
          <cell r="B166" t="str">
            <v>田中　</v>
          </cell>
          <cell r="C166" t="str">
            <v>和幸</v>
          </cell>
          <cell r="D166" t="str">
            <v>D-1</v>
          </cell>
          <cell r="F166" t="str">
            <v>D25</v>
          </cell>
          <cell r="G166" t="str">
            <v>田中　和幸</v>
          </cell>
          <cell r="H166" t="str">
            <v>Dragon-one </v>
          </cell>
          <cell r="I166" t="str">
            <v>男</v>
          </cell>
        </row>
        <row r="167">
          <cell r="A167" t="str">
            <v>D26</v>
          </cell>
          <cell r="B167" t="str">
            <v>辰見　</v>
          </cell>
          <cell r="C167" t="str">
            <v>和慶</v>
          </cell>
          <cell r="D167" t="str">
            <v>D-1</v>
          </cell>
          <cell r="F167" t="str">
            <v>D26</v>
          </cell>
          <cell r="G167" t="str">
            <v>辰見　和慶</v>
          </cell>
          <cell r="H167" t="str">
            <v>Dragon-one </v>
          </cell>
          <cell r="I167" t="str">
            <v>男</v>
          </cell>
        </row>
        <row r="168">
          <cell r="A168" t="str">
            <v>D27</v>
          </cell>
          <cell r="B168" t="str">
            <v>塚本　</v>
          </cell>
          <cell r="C168" t="str">
            <v>和樹</v>
          </cell>
          <cell r="D168" t="str">
            <v>D-1</v>
          </cell>
          <cell r="F168" t="str">
            <v>D27</v>
          </cell>
          <cell r="G168" t="str">
            <v>塚本　和樹</v>
          </cell>
          <cell r="H168" t="str">
            <v>Dragon-one </v>
          </cell>
          <cell r="I168" t="str">
            <v>男</v>
          </cell>
        </row>
        <row r="169">
          <cell r="A169" t="str">
            <v>D28</v>
          </cell>
          <cell r="B169" t="str">
            <v>津田　</v>
          </cell>
          <cell r="C169" t="str">
            <v>侑季</v>
          </cell>
          <cell r="D169" t="str">
            <v>D-1</v>
          </cell>
          <cell r="F169" t="str">
            <v>D28</v>
          </cell>
          <cell r="G169" t="str">
            <v>津田　侑季</v>
          </cell>
          <cell r="H169" t="str">
            <v>Dragon-one </v>
          </cell>
          <cell r="I169" t="str">
            <v>男</v>
          </cell>
        </row>
        <row r="170">
          <cell r="A170" t="str">
            <v>D29</v>
          </cell>
          <cell r="B170" t="str">
            <v>寺川　</v>
          </cell>
          <cell r="C170" t="str">
            <v>浩史</v>
          </cell>
          <cell r="D170" t="str">
            <v>D-1</v>
          </cell>
          <cell r="F170" t="str">
            <v>D29</v>
          </cell>
          <cell r="G170" t="str">
            <v>寺川　浩史</v>
          </cell>
          <cell r="H170" t="str">
            <v>Dragon-one </v>
          </cell>
          <cell r="I170" t="str">
            <v>男</v>
          </cell>
        </row>
        <row r="171">
          <cell r="A171" t="str">
            <v>D30</v>
          </cell>
          <cell r="B171" t="str">
            <v>土肥　</v>
          </cell>
          <cell r="C171" t="str">
            <v>将博</v>
          </cell>
          <cell r="D171" t="str">
            <v>D-1</v>
          </cell>
          <cell r="F171" t="str">
            <v>D30</v>
          </cell>
          <cell r="G171" t="str">
            <v>土肥　将博</v>
          </cell>
          <cell r="H171" t="str">
            <v>Dragon-one </v>
          </cell>
          <cell r="I171" t="str">
            <v>男</v>
          </cell>
        </row>
        <row r="172">
          <cell r="A172" t="str">
            <v>D31</v>
          </cell>
          <cell r="B172" t="str">
            <v>中田　</v>
          </cell>
          <cell r="C172" t="str">
            <v>富憲</v>
          </cell>
          <cell r="D172" t="str">
            <v>D-1</v>
          </cell>
          <cell r="F172" t="str">
            <v>D31</v>
          </cell>
          <cell r="G172" t="str">
            <v>中田　富憲</v>
          </cell>
          <cell r="H172" t="str">
            <v>Dragon-one </v>
          </cell>
          <cell r="I172" t="str">
            <v>男</v>
          </cell>
        </row>
        <row r="173">
          <cell r="A173" t="str">
            <v>D32</v>
          </cell>
          <cell r="B173" t="str">
            <v>長田　</v>
          </cell>
          <cell r="C173" t="str">
            <v>かつのり</v>
          </cell>
          <cell r="D173" t="str">
            <v>D-1</v>
          </cell>
          <cell r="F173" t="str">
            <v>D32</v>
          </cell>
          <cell r="G173" t="str">
            <v>長田　かつのり</v>
          </cell>
          <cell r="H173" t="str">
            <v>Dragon-one </v>
          </cell>
          <cell r="I173" t="str">
            <v>男</v>
          </cell>
        </row>
        <row r="174">
          <cell r="A174" t="str">
            <v>D33</v>
          </cell>
          <cell r="B174" t="str">
            <v>中村　</v>
          </cell>
          <cell r="C174" t="str">
            <v>浅見</v>
          </cell>
          <cell r="D174" t="str">
            <v>D-1</v>
          </cell>
          <cell r="F174" t="str">
            <v>D33</v>
          </cell>
          <cell r="G174" t="str">
            <v>中村　浅見</v>
          </cell>
          <cell r="H174" t="str">
            <v>Dragon-one </v>
          </cell>
          <cell r="I174" t="str">
            <v>男</v>
          </cell>
        </row>
        <row r="175">
          <cell r="A175" t="str">
            <v>D34</v>
          </cell>
          <cell r="B175" t="str">
            <v>西野　</v>
          </cell>
          <cell r="C175" t="str">
            <v>正幸</v>
          </cell>
          <cell r="D175" t="str">
            <v>D-1</v>
          </cell>
          <cell r="F175" t="str">
            <v>D34</v>
          </cell>
          <cell r="G175" t="str">
            <v>西野　正幸</v>
          </cell>
          <cell r="H175" t="str">
            <v>Dragon-one </v>
          </cell>
          <cell r="I175" t="str">
            <v>男</v>
          </cell>
        </row>
        <row r="176">
          <cell r="A176" t="str">
            <v>D35</v>
          </cell>
          <cell r="B176" t="str">
            <v>野田　</v>
          </cell>
          <cell r="C176" t="str">
            <v>正巳</v>
          </cell>
          <cell r="D176" t="str">
            <v>D-1</v>
          </cell>
          <cell r="F176" t="str">
            <v>D35</v>
          </cell>
          <cell r="G176" t="str">
            <v>野田　正巳</v>
          </cell>
          <cell r="H176" t="str">
            <v>Dragon-one </v>
          </cell>
          <cell r="I176" t="str">
            <v>男</v>
          </cell>
        </row>
        <row r="177">
          <cell r="A177" t="str">
            <v>D36</v>
          </cell>
          <cell r="B177" t="str">
            <v>長谷川　</v>
          </cell>
          <cell r="C177" t="str">
            <v>洋二</v>
          </cell>
          <cell r="D177" t="str">
            <v>D-1</v>
          </cell>
          <cell r="F177" t="str">
            <v>D36</v>
          </cell>
          <cell r="G177" t="str">
            <v>長谷川　洋二</v>
          </cell>
          <cell r="H177" t="str">
            <v>Dragon-one </v>
          </cell>
          <cell r="I177" t="str">
            <v>男</v>
          </cell>
        </row>
        <row r="178">
          <cell r="A178" t="str">
            <v>D37</v>
          </cell>
          <cell r="B178" t="str">
            <v>廣田　</v>
          </cell>
          <cell r="C178" t="str">
            <v>岩幸</v>
          </cell>
          <cell r="D178" t="str">
            <v>D-1</v>
          </cell>
          <cell r="F178" t="str">
            <v>D37</v>
          </cell>
          <cell r="G178" t="str">
            <v>廣田　岩幸</v>
          </cell>
          <cell r="H178" t="str">
            <v>Dragon-one </v>
          </cell>
          <cell r="I178" t="str">
            <v>男</v>
          </cell>
        </row>
        <row r="179">
          <cell r="A179" t="str">
            <v>D38</v>
          </cell>
          <cell r="B179" t="str">
            <v>福山　</v>
          </cell>
          <cell r="C179" t="str">
            <v>満</v>
          </cell>
          <cell r="D179" t="str">
            <v>D-1</v>
          </cell>
          <cell r="F179" t="str">
            <v>D38</v>
          </cell>
          <cell r="G179" t="str">
            <v>福山　満</v>
          </cell>
          <cell r="H179" t="str">
            <v>Dragon-one </v>
          </cell>
          <cell r="I179" t="str">
            <v>男</v>
          </cell>
        </row>
        <row r="180">
          <cell r="A180" t="str">
            <v>D39</v>
          </cell>
          <cell r="B180" t="str">
            <v>三明　</v>
          </cell>
          <cell r="C180" t="str">
            <v>達矢</v>
          </cell>
          <cell r="D180" t="str">
            <v>D-1</v>
          </cell>
          <cell r="F180" t="str">
            <v>D39</v>
          </cell>
          <cell r="G180" t="str">
            <v>三明　達矢</v>
          </cell>
          <cell r="H180" t="str">
            <v>Dragon-one </v>
          </cell>
          <cell r="I180" t="str">
            <v>男</v>
          </cell>
        </row>
        <row r="181">
          <cell r="A181" t="str">
            <v>D40</v>
          </cell>
          <cell r="B181" t="str">
            <v>水　   </v>
          </cell>
          <cell r="C181" t="str">
            <v>義治</v>
          </cell>
          <cell r="D181" t="str">
            <v>D-1</v>
          </cell>
          <cell r="F181" t="str">
            <v>D40</v>
          </cell>
          <cell r="G181" t="str">
            <v>水　   義治</v>
          </cell>
          <cell r="H181" t="str">
            <v>Dragon-one </v>
          </cell>
          <cell r="I181" t="str">
            <v>男</v>
          </cell>
        </row>
        <row r="182">
          <cell r="A182" t="str">
            <v>D41</v>
          </cell>
          <cell r="B182" t="str">
            <v>溝川　</v>
          </cell>
          <cell r="C182" t="str">
            <v>俊雄</v>
          </cell>
          <cell r="D182" t="str">
            <v>D-1</v>
          </cell>
          <cell r="F182" t="str">
            <v>D41</v>
          </cell>
          <cell r="G182" t="str">
            <v>溝川　俊雄</v>
          </cell>
          <cell r="H182" t="str">
            <v>Dragon-one </v>
          </cell>
          <cell r="I182" t="str">
            <v>男</v>
          </cell>
        </row>
        <row r="183">
          <cell r="A183" t="str">
            <v>D42</v>
          </cell>
          <cell r="B183" t="str">
            <v>箕田　</v>
          </cell>
          <cell r="C183" t="str">
            <v>正史</v>
          </cell>
          <cell r="D183" t="str">
            <v>D-1</v>
          </cell>
          <cell r="F183" t="str">
            <v>D42</v>
          </cell>
          <cell r="G183" t="str">
            <v>箕田　正史</v>
          </cell>
          <cell r="H183" t="str">
            <v>Dragon-one </v>
          </cell>
          <cell r="I183" t="str">
            <v>男</v>
          </cell>
        </row>
        <row r="184">
          <cell r="A184" t="str">
            <v>D43</v>
          </cell>
          <cell r="B184" t="str">
            <v>皆川　</v>
          </cell>
          <cell r="C184" t="str">
            <v>春雄</v>
          </cell>
          <cell r="D184" t="str">
            <v>D-1</v>
          </cell>
          <cell r="F184" t="str">
            <v>D43</v>
          </cell>
          <cell r="G184" t="str">
            <v>皆川　春雄</v>
          </cell>
          <cell r="H184" t="str">
            <v>Dragon-one </v>
          </cell>
          <cell r="I184" t="str">
            <v>男</v>
          </cell>
        </row>
        <row r="185">
          <cell r="A185" t="str">
            <v>D44</v>
          </cell>
          <cell r="B185" t="str">
            <v>峯尾　</v>
          </cell>
          <cell r="C185" t="str">
            <v>卓見</v>
          </cell>
          <cell r="D185" t="str">
            <v>D-1</v>
          </cell>
          <cell r="F185" t="str">
            <v>D44</v>
          </cell>
          <cell r="G185" t="str">
            <v>峯尾　卓見</v>
          </cell>
          <cell r="H185" t="str">
            <v>Dragon-one </v>
          </cell>
          <cell r="I185" t="str">
            <v>男</v>
          </cell>
        </row>
        <row r="186">
          <cell r="A186" t="str">
            <v>D45</v>
          </cell>
          <cell r="B186" t="str">
            <v>武藤　</v>
          </cell>
          <cell r="C186" t="str">
            <v>敏行</v>
          </cell>
          <cell r="D186" t="str">
            <v>D-1</v>
          </cell>
          <cell r="F186" t="str">
            <v>D45</v>
          </cell>
          <cell r="G186" t="str">
            <v>武藤　敏行</v>
          </cell>
          <cell r="H186" t="str">
            <v>Dragon-one </v>
          </cell>
          <cell r="I186" t="str">
            <v>男</v>
          </cell>
        </row>
        <row r="187">
          <cell r="A187" t="str">
            <v>D46</v>
          </cell>
          <cell r="B187" t="str">
            <v>山川　</v>
          </cell>
          <cell r="C187" t="str">
            <v>利彰</v>
          </cell>
          <cell r="D187" t="str">
            <v>D-1</v>
          </cell>
          <cell r="F187" t="str">
            <v>D46</v>
          </cell>
          <cell r="G187" t="str">
            <v>山川　利彰</v>
          </cell>
          <cell r="H187" t="str">
            <v>Dragon-one </v>
          </cell>
          <cell r="I187" t="str">
            <v>男</v>
          </cell>
        </row>
        <row r="188">
          <cell r="A188" t="str">
            <v>D47</v>
          </cell>
          <cell r="B188" t="str">
            <v>油利　</v>
          </cell>
          <cell r="C188" t="str">
            <v>亨</v>
          </cell>
          <cell r="D188" t="str">
            <v>D-1</v>
          </cell>
          <cell r="F188" t="str">
            <v>D47</v>
          </cell>
          <cell r="G188" t="str">
            <v>油利　亨</v>
          </cell>
          <cell r="H188" t="str">
            <v>Dragon-one </v>
          </cell>
          <cell r="I188" t="str">
            <v>男</v>
          </cell>
        </row>
        <row r="189">
          <cell r="A189" t="str">
            <v>D48</v>
          </cell>
          <cell r="B189" t="str">
            <v>吉田　</v>
          </cell>
          <cell r="C189" t="str">
            <v>直樹</v>
          </cell>
          <cell r="D189" t="str">
            <v>D-1</v>
          </cell>
          <cell r="F189" t="str">
            <v>D48</v>
          </cell>
          <cell r="G189" t="str">
            <v>吉田　直樹</v>
          </cell>
          <cell r="H189" t="str">
            <v>Dragon-one </v>
          </cell>
          <cell r="I189" t="str">
            <v>男</v>
          </cell>
        </row>
        <row r="190">
          <cell r="A190" t="str">
            <v>D49</v>
          </cell>
          <cell r="B190" t="str">
            <v>三代　</v>
          </cell>
          <cell r="C190" t="str">
            <v>康成</v>
          </cell>
          <cell r="D190" t="str">
            <v>D-1</v>
          </cell>
          <cell r="F190" t="str">
            <v>D49</v>
          </cell>
          <cell r="G190" t="str">
            <v>三代　康成</v>
          </cell>
          <cell r="H190" t="str">
            <v>Dragon-one </v>
          </cell>
          <cell r="I190" t="str">
            <v>男</v>
          </cell>
        </row>
        <row r="191">
          <cell r="A191" t="str">
            <v>D50</v>
          </cell>
          <cell r="B191" t="str">
            <v>水本　</v>
          </cell>
          <cell r="C191" t="str">
            <v>淳史</v>
          </cell>
          <cell r="D191" t="str">
            <v>D-1</v>
          </cell>
          <cell r="F191" t="str">
            <v>D50</v>
          </cell>
          <cell r="G191" t="str">
            <v>水本　淳史</v>
          </cell>
          <cell r="H191" t="str">
            <v>Dragon-one </v>
          </cell>
          <cell r="I191" t="str">
            <v>男</v>
          </cell>
        </row>
        <row r="192">
          <cell r="A192" t="str">
            <v>D51</v>
          </cell>
          <cell r="B192" t="str">
            <v>今井　</v>
          </cell>
          <cell r="C192" t="str">
            <v>順子</v>
          </cell>
          <cell r="D192" t="str">
            <v>D-1</v>
          </cell>
          <cell r="F192" t="str">
            <v>D51</v>
          </cell>
          <cell r="G192" t="str">
            <v>今井　順子</v>
          </cell>
          <cell r="H192" t="str">
            <v>Dragon-one </v>
          </cell>
          <cell r="I192" t="str">
            <v>女</v>
          </cell>
        </row>
        <row r="193">
          <cell r="A193" t="str">
            <v>D52</v>
          </cell>
          <cell r="B193" t="str">
            <v>植垣　</v>
          </cell>
          <cell r="C193" t="str">
            <v>貴美子</v>
          </cell>
          <cell r="D193" t="str">
            <v>D-1</v>
          </cell>
          <cell r="F193" t="str">
            <v>D52</v>
          </cell>
          <cell r="G193" t="str">
            <v>植垣　貴美子</v>
          </cell>
          <cell r="H193" t="str">
            <v>Dragon-one </v>
          </cell>
          <cell r="I193" t="str">
            <v>女</v>
          </cell>
        </row>
        <row r="194">
          <cell r="A194" t="str">
            <v>D53</v>
          </cell>
          <cell r="B194" t="str">
            <v>宇野　</v>
          </cell>
          <cell r="C194" t="str">
            <v>佳子</v>
          </cell>
          <cell r="D194" t="str">
            <v>D-1</v>
          </cell>
          <cell r="F194" t="str">
            <v>D53</v>
          </cell>
          <cell r="G194" t="str">
            <v>宇野　佳子</v>
          </cell>
          <cell r="H194" t="str">
            <v>Dragon-one </v>
          </cell>
          <cell r="I194" t="str">
            <v>女</v>
          </cell>
        </row>
        <row r="195">
          <cell r="A195" t="str">
            <v>D54</v>
          </cell>
          <cell r="B195" t="str">
            <v>潤井　</v>
          </cell>
          <cell r="C195" t="str">
            <v>真咲</v>
          </cell>
          <cell r="D195" t="str">
            <v>D-1</v>
          </cell>
          <cell r="F195" t="str">
            <v>D54</v>
          </cell>
          <cell r="G195" t="str">
            <v>潤井　真咲</v>
          </cell>
          <cell r="H195" t="str">
            <v>Dragon-one </v>
          </cell>
          <cell r="I195" t="str">
            <v>女</v>
          </cell>
        </row>
        <row r="196">
          <cell r="A196" t="str">
            <v>D55</v>
          </cell>
          <cell r="B196" t="str">
            <v>太田　</v>
          </cell>
          <cell r="C196" t="str">
            <v>律子</v>
          </cell>
          <cell r="D196" t="str">
            <v>D-1</v>
          </cell>
          <cell r="F196" t="str">
            <v>D55</v>
          </cell>
          <cell r="G196" t="str">
            <v>太田　律子</v>
          </cell>
          <cell r="H196" t="str">
            <v>Dragon-one </v>
          </cell>
          <cell r="I196" t="str">
            <v>女</v>
          </cell>
        </row>
        <row r="197">
          <cell r="A197" t="str">
            <v>D56</v>
          </cell>
          <cell r="B197" t="str">
            <v>岡本　</v>
          </cell>
          <cell r="C197" t="str">
            <v>美貴子</v>
          </cell>
          <cell r="D197" t="str">
            <v>D-1</v>
          </cell>
          <cell r="F197" t="str">
            <v>D56</v>
          </cell>
          <cell r="G197" t="str">
            <v>岡本　美貴子</v>
          </cell>
          <cell r="H197" t="str">
            <v>Dragon-one </v>
          </cell>
          <cell r="I197" t="str">
            <v>女</v>
          </cell>
        </row>
        <row r="198">
          <cell r="A198" t="str">
            <v>D57</v>
          </cell>
          <cell r="B198" t="str">
            <v>奥田　</v>
          </cell>
          <cell r="C198" t="str">
            <v>隆子</v>
          </cell>
          <cell r="D198" t="str">
            <v>D-1</v>
          </cell>
          <cell r="F198" t="str">
            <v>D57</v>
          </cell>
          <cell r="G198" t="str">
            <v>奥田　隆子</v>
          </cell>
          <cell r="H198" t="str">
            <v>Dragon-one </v>
          </cell>
          <cell r="I198" t="str">
            <v>女</v>
          </cell>
        </row>
        <row r="199">
          <cell r="A199" t="str">
            <v>D58</v>
          </cell>
          <cell r="B199" t="str">
            <v>小倉　</v>
          </cell>
          <cell r="C199" t="str">
            <v>順子</v>
          </cell>
          <cell r="D199" t="str">
            <v>D-1</v>
          </cell>
          <cell r="F199" t="str">
            <v>D58</v>
          </cell>
          <cell r="G199" t="str">
            <v>小倉　順子</v>
          </cell>
          <cell r="H199" t="str">
            <v>Dragon-one </v>
          </cell>
          <cell r="I199" t="str">
            <v>女</v>
          </cell>
        </row>
        <row r="200">
          <cell r="A200" t="str">
            <v>D59</v>
          </cell>
          <cell r="B200" t="str">
            <v>落合　</v>
          </cell>
          <cell r="C200" t="str">
            <v>明美</v>
          </cell>
          <cell r="D200" t="str">
            <v>D-1</v>
          </cell>
          <cell r="F200" t="str">
            <v>D59</v>
          </cell>
          <cell r="G200" t="str">
            <v>落合　明美</v>
          </cell>
          <cell r="H200" t="str">
            <v>Dragon-one </v>
          </cell>
          <cell r="I200" t="str">
            <v>女</v>
          </cell>
        </row>
        <row r="201">
          <cell r="A201" t="str">
            <v>D60</v>
          </cell>
          <cell r="B201" t="str">
            <v>河口　</v>
          </cell>
          <cell r="C201" t="str">
            <v>佳代子</v>
          </cell>
          <cell r="D201" t="str">
            <v>D-1</v>
          </cell>
          <cell r="F201" t="str">
            <v>D60</v>
          </cell>
          <cell r="G201" t="str">
            <v>河口　佳代子</v>
          </cell>
          <cell r="H201" t="str">
            <v>Dragon-one </v>
          </cell>
          <cell r="I201" t="str">
            <v>女</v>
          </cell>
        </row>
        <row r="202">
          <cell r="A202" t="str">
            <v>D61</v>
          </cell>
          <cell r="B202" t="str">
            <v>川崎  </v>
          </cell>
          <cell r="C202" t="str">
            <v>悦子 </v>
          </cell>
          <cell r="D202" t="str">
            <v>D-1</v>
          </cell>
          <cell r="F202" t="str">
            <v>D61</v>
          </cell>
          <cell r="G202" t="str">
            <v>川崎  悦子 </v>
          </cell>
          <cell r="H202" t="str">
            <v>Dragon-one </v>
          </cell>
          <cell r="I202" t="str">
            <v>女</v>
          </cell>
        </row>
        <row r="203">
          <cell r="A203" t="str">
            <v>D62</v>
          </cell>
          <cell r="B203" t="str">
            <v>川崎  </v>
          </cell>
          <cell r="C203" t="str">
            <v>奈那子 </v>
          </cell>
          <cell r="D203" t="str">
            <v>D-1</v>
          </cell>
          <cell r="F203" t="str">
            <v>D62</v>
          </cell>
          <cell r="G203" t="str">
            <v>川崎  奈那子 </v>
          </cell>
          <cell r="H203" t="str">
            <v>Dragon-one </v>
          </cell>
          <cell r="I203" t="str">
            <v>女</v>
          </cell>
        </row>
        <row r="204">
          <cell r="A204" t="str">
            <v>D63</v>
          </cell>
          <cell r="B204" t="str">
            <v>川端　</v>
          </cell>
          <cell r="C204" t="str">
            <v>久子</v>
          </cell>
          <cell r="D204" t="str">
            <v>D-1</v>
          </cell>
          <cell r="F204" t="str">
            <v>D63</v>
          </cell>
          <cell r="G204" t="str">
            <v>川端　久子</v>
          </cell>
          <cell r="H204" t="str">
            <v>Dragon-one </v>
          </cell>
          <cell r="I204" t="str">
            <v>女</v>
          </cell>
        </row>
        <row r="205">
          <cell r="A205" t="str">
            <v>D64</v>
          </cell>
          <cell r="B205" t="str">
            <v>岸田　</v>
          </cell>
          <cell r="C205" t="str">
            <v>貴子</v>
          </cell>
          <cell r="D205" t="str">
            <v>D-1</v>
          </cell>
          <cell r="F205" t="str">
            <v>D64</v>
          </cell>
          <cell r="G205" t="str">
            <v>岸田　貴子</v>
          </cell>
          <cell r="H205" t="str">
            <v>Dragon-one </v>
          </cell>
          <cell r="I205" t="str">
            <v>女</v>
          </cell>
        </row>
        <row r="206">
          <cell r="A206" t="str">
            <v>D65</v>
          </cell>
          <cell r="B206" t="str">
            <v>岸田　</v>
          </cell>
          <cell r="C206" t="str">
            <v>昌子</v>
          </cell>
          <cell r="D206" t="str">
            <v>D-1</v>
          </cell>
          <cell r="F206" t="str">
            <v>D65</v>
          </cell>
          <cell r="G206" t="str">
            <v>岸田　昌子</v>
          </cell>
          <cell r="H206" t="str">
            <v>Dragon-one </v>
          </cell>
          <cell r="I206" t="str">
            <v>女</v>
          </cell>
        </row>
        <row r="207">
          <cell r="A207" t="str">
            <v>D66</v>
          </cell>
          <cell r="B207" t="str">
            <v>北川　</v>
          </cell>
          <cell r="C207" t="str">
            <v>麻也子</v>
          </cell>
          <cell r="D207" t="str">
            <v>D-1</v>
          </cell>
          <cell r="F207" t="str">
            <v>D66</v>
          </cell>
          <cell r="G207" t="str">
            <v>北川　麻也子</v>
          </cell>
          <cell r="H207" t="str">
            <v>Dragon-one </v>
          </cell>
          <cell r="I207" t="str">
            <v>女</v>
          </cell>
        </row>
        <row r="208">
          <cell r="A208" t="str">
            <v>D67</v>
          </cell>
          <cell r="B208" t="str">
            <v>桜井　</v>
          </cell>
          <cell r="C208" t="str">
            <v>智子</v>
          </cell>
          <cell r="D208" t="str">
            <v>D-1</v>
          </cell>
          <cell r="F208" t="str">
            <v>D67</v>
          </cell>
          <cell r="G208" t="str">
            <v>桜井　智子</v>
          </cell>
          <cell r="H208" t="str">
            <v>Dragon-one </v>
          </cell>
          <cell r="I208" t="str">
            <v>女</v>
          </cell>
        </row>
        <row r="209">
          <cell r="A209" t="str">
            <v>D68</v>
          </cell>
          <cell r="B209" t="str">
            <v>清水　</v>
          </cell>
          <cell r="C209" t="str">
            <v>亜紀子</v>
          </cell>
          <cell r="D209" t="str">
            <v>D-1</v>
          </cell>
          <cell r="F209" t="str">
            <v>D68</v>
          </cell>
          <cell r="G209" t="str">
            <v>清水　亜紀子</v>
          </cell>
          <cell r="H209" t="str">
            <v>Dragon-one </v>
          </cell>
          <cell r="I209" t="str">
            <v>女</v>
          </cell>
        </row>
        <row r="210">
          <cell r="A210" t="str">
            <v>D69</v>
          </cell>
          <cell r="B210" t="str">
            <v>末吉　</v>
          </cell>
          <cell r="C210" t="str">
            <v>一女</v>
          </cell>
          <cell r="D210" t="str">
            <v>D-1</v>
          </cell>
          <cell r="F210" t="str">
            <v>D69</v>
          </cell>
          <cell r="G210" t="str">
            <v>末吉　一女</v>
          </cell>
          <cell r="H210" t="str">
            <v>Dragon-one </v>
          </cell>
          <cell r="I210" t="str">
            <v>女</v>
          </cell>
        </row>
        <row r="211">
          <cell r="A211" t="str">
            <v>D70</v>
          </cell>
          <cell r="B211" t="str">
            <v>関戸　</v>
          </cell>
          <cell r="C211" t="str">
            <v>真由美</v>
          </cell>
          <cell r="D211" t="str">
            <v>D-1</v>
          </cell>
          <cell r="F211" t="str">
            <v>D70</v>
          </cell>
          <cell r="G211" t="str">
            <v>関戸　真由美</v>
          </cell>
          <cell r="H211" t="str">
            <v>Dragon-one </v>
          </cell>
          <cell r="I211" t="str">
            <v>女</v>
          </cell>
        </row>
        <row r="212">
          <cell r="A212" t="str">
            <v>D71</v>
          </cell>
          <cell r="B212" t="str">
            <v>辻     </v>
          </cell>
          <cell r="C212" t="str">
            <v>尚子</v>
          </cell>
          <cell r="D212" t="str">
            <v>D-1</v>
          </cell>
          <cell r="F212" t="str">
            <v>D71</v>
          </cell>
          <cell r="G212" t="str">
            <v>辻     尚子</v>
          </cell>
          <cell r="H212" t="str">
            <v>Dragon-one </v>
          </cell>
          <cell r="I212" t="str">
            <v>女</v>
          </cell>
        </row>
        <row r="213">
          <cell r="A213" t="str">
            <v>D72</v>
          </cell>
          <cell r="B213" t="str">
            <v>寺岡　</v>
          </cell>
          <cell r="C213" t="str">
            <v>由美子</v>
          </cell>
          <cell r="D213" t="str">
            <v>D-1</v>
          </cell>
          <cell r="F213" t="str">
            <v>D72</v>
          </cell>
          <cell r="G213" t="str">
            <v>寺岡　由美子</v>
          </cell>
          <cell r="H213" t="str">
            <v>Dragon-one </v>
          </cell>
          <cell r="I213" t="str">
            <v>女</v>
          </cell>
        </row>
        <row r="214">
          <cell r="A214" t="str">
            <v>D73</v>
          </cell>
          <cell r="B214" t="str">
            <v>土肥　</v>
          </cell>
          <cell r="C214" t="str">
            <v>祐子</v>
          </cell>
          <cell r="D214" t="str">
            <v>D-1</v>
          </cell>
          <cell r="F214" t="str">
            <v>D73</v>
          </cell>
          <cell r="G214" t="str">
            <v>土肥　祐子</v>
          </cell>
          <cell r="H214" t="str">
            <v>Dragon-one </v>
          </cell>
          <cell r="I214" t="str">
            <v>女</v>
          </cell>
        </row>
        <row r="215">
          <cell r="A215" t="str">
            <v>D74</v>
          </cell>
          <cell r="B215" t="str">
            <v>中川　</v>
          </cell>
          <cell r="C215" t="str">
            <v>由紀子</v>
          </cell>
          <cell r="D215" t="str">
            <v>D-1</v>
          </cell>
          <cell r="F215" t="str">
            <v>D74</v>
          </cell>
          <cell r="G215" t="str">
            <v>中川　由紀子</v>
          </cell>
          <cell r="H215" t="str">
            <v>Dragon-one </v>
          </cell>
          <cell r="I215" t="str">
            <v>女</v>
          </cell>
        </row>
        <row r="216">
          <cell r="A216" t="str">
            <v>D75</v>
          </cell>
          <cell r="B216" t="str">
            <v>中村　</v>
          </cell>
          <cell r="C216" t="str">
            <v>千賀子</v>
          </cell>
          <cell r="D216" t="str">
            <v>D-1</v>
          </cell>
          <cell r="F216" t="str">
            <v>D75</v>
          </cell>
          <cell r="G216" t="str">
            <v>中村　千賀子</v>
          </cell>
          <cell r="H216" t="str">
            <v>Dragon-one </v>
          </cell>
          <cell r="I216" t="str">
            <v>女</v>
          </cell>
        </row>
        <row r="217">
          <cell r="A217" t="str">
            <v>D76</v>
          </cell>
          <cell r="B217" t="str">
            <v>西崎　</v>
          </cell>
          <cell r="C217" t="str">
            <v>友香</v>
          </cell>
          <cell r="D217" t="str">
            <v>D-1</v>
          </cell>
          <cell r="F217" t="str">
            <v>D76</v>
          </cell>
          <cell r="G217" t="str">
            <v>西崎　友香</v>
          </cell>
          <cell r="H217" t="str">
            <v>Dragon-one </v>
          </cell>
          <cell r="I217" t="str">
            <v>女</v>
          </cell>
        </row>
        <row r="218">
          <cell r="A218" t="str">
            <v>D77</v>
          </cell>
          <cell r="B218" t="str">
            <v>西澤　</v>
          </cell>
          <cell r="C218" t="str">
            <v>かおり</v>
          </cell>
          <cell r="D218" t="str">
            <v>D-1</v>
          </cell>
          <cell r="F218" t="str">
            <v>D77</v>
          </cell>
          <cell r="G218" t="str">
            <v>西澤　かおり</v>
          </cell>
          <cell r="H218" t="str">
            <v>Dragon-one </v>
          </cell>
          <cell r="I218" t="str">
            <v>女</v>
          </cell>
        </row>
        <row r="219">
          <cell r="A219" t="str">
            <v>D78</v>
          </cell>
          <cell r="B219" t="str">
            <v>野村　</v>
          </cell>
          <cell r="C219" t="str">
            <v>良美</v>
          </cell>
          <cell r="D219" t="str">
            <v>D-1</v>
          </cell>
          <cell r="F219" t="str">
            <v>D78</v>
          </cell>
          <cell r="G219" t="str">
            <v>野村　良美</v>
          </cell>
          <cell r="H219" t="str">
            <v>Dragon-one </v>
          </cell>
          <cell r="I219" t="str">
            <v>女</v>
          </cell>
        </row>
        <row r="220">
          <cell r="A220" t="str">
            <v>D79</v>
          </cell>
          <cell r="B220" t="str">
            <v>林　　 </v>
          </cell>
          <cell r="C220" t="str">
            <v>美咲</v>
          </cell>
          <cell r="D220" t="str">
            <v>D-1</v>
          </cell>
          <cell r="F220" t="str">
            <v>D79</v>
          </cell>
          <cell r="G220" t="str">
            <v>林　　 美咲</v>
          </cell>
          <cell r="H220" t="str">
            <v>Dragon-one </v>
          </cell>
          <cell r="I220" t="str">
            <v>女</v>
          </cell>
        </row>
        <row r="221">
          <cell r="A221" t="str">
            <v>D80</v>
          </cell>
          <cell r="B221" t="str">
            <v>林　 　</v>
          </cell>
          <cell r="C221" t="str">
            <v>留美子</v>
          </cell>
          <cell r="D221" t="str">
            <v>D-1</v>
          </cell>
          <cell r="F221" t="str">
            <v>D80</v>
          </cell>
          <cell r="G221" t="str">
            <v>林　 　留美子</v>
          </cell>
          <cell r="H221" t="str">
            <v>Dragon-one </v>
          </cell>
          <cell r="I221" t="str">
            <v>女</v>
          </cell>
        </row>
        <row r="222">
          <cell r="A222" t="str">
            <v>D81</v>
          </cell>
          <cell r="B222" t="str">
            <v>廣田　</v>
          </cell>
          <cell r="C222" t="str">
            <v>くみ子</v>
          </cell>
          <cell r="D222" t="str">
            <v>D-1</v>
          </cell>
          <cell r="F222" t="str">
            <v>D81</v>
          </cell>
          <cell r="G222" t="str">
            <v>廣田　くみ子</v>
          </cell>
          <cell r="H222" t="str">
            <v>Dragon-one </v>
          </cell>
          <cell r="I222" t="str">
            <v>女</v>
          </cell>
        </row>
        <row r="223">
          <cell r="A223" t="str">
            <v>D82</v>
          </cell>
          <cell r="B223" t="str">
            <v>廣田　</v>
          </cell>
          <cell r="C223" t="str">
            <v>千鶴</v>
          </cell>
          <cell r="D223" t="str">
            <v>D-1</v>
          </cell>
          <cell r="F223" t="str">
            <v>D82</v>
          </cell>
          <cell r="G223" t="str">
            <v>廣田　千鶴</v>
          </cell>
          <cell r="H223" t="str">
            <v>Dragon-one </v>
          </cell>
          <cell r="I223" t="str">
            <v>女</v>
          </cell>
        </row>
        <row r="224">
          <cell r="A224" t="str">
            <v>D83</v>
          </cell>
          <cell r="B224" t="str">
            <v>藤川　</v>
          </cell>
          <cell r="C224" t="str">
            <v>和美</v>
          </cell>
          <cell r="D224" t="str">
            <v>D-1</v>
          </cell>
          <cell r="F224" t="str">
            <v>D83</v>
          </cell>
          <cell r="G224" t="str">
            <v>藤川　和美</v>
          </cell>
          <cell r="H224" t="str">
            <v>Dragon-one </v>
          </cell>
          <cell r="I224" t="str">
            <v>女</v>
          </cell>
        </row>
        <row r="225">
          <cell r="A225" t="str">
            <v>D84</v>
          </cell>
          <cell r="B225" t="str">
            <v>細田　</v>
          </cell>
          <cell r="C225" t="str">
            <v>美幸</v>
          </cell>
          <cell r="D225" t="str">
            <v>D-1</v>
          </cell>
          <cell r="F225" t="str">
            <v>D84</v>
          </cell>
          <cell r="G225" t="str">
            <v>細田　美幸</v>
          </cell>
          <cell r="H225" t="str">
            <v>Dragon-one </v>
          </cell>
          <cell r="I225" t="str">
            <v>女</v>
          </cell>
        </row>
        <row r="226">
          <cell r="A226" t="str">
            <v>D85</v>
          </cell>
          <cell r="B226" t="str">
            <v>三代　</v>
          </cell>
          <cell r="C226" t="str">
            <v>梨絵</v>
          </cell>
          <cell r="D226" t="str">
            <v>D-1</v>
          </cell>
          <cell r="F226" t="str">
            <v>D85</v>
          </cell>
          <cell r="G226" t="str">
            <v>三代　梨絵</v>
          </cell>
          <cell r="H226" t="str">
            <v>Dragon-one </v>
          </cell>
          <cell r="I226" t="str">
            <v>女</v>
          </cell>
        </row>
        <row r="227">
          <cell r="A227" t="str">
            <v>D86</v>
          </cell>
          <cell r="B227" t="str">
            <v>道辻　</v>
          </cell>
          <cell r="C227" t="str">
            <v>知恵子</v>
          </cell>
          <cell r="D227" t="str">
            <v>D-1</v>
          </cell>
          <cell r="F227" t="str">
            <v>D86</v>
          </cell>
          <cell r="G227" t="str">
            <v>道辻　知恵子</v>
          </cell>
          <cell r="H227" t="str">
            <v>Dragon-one </v>
          </cell>
          <cell r="I227" t="str">
            <v>女</v>
          </cell>
        </row>
        <row r="228">
          <cell r="A228" t="str">
            <v>D87</v>
          </cell>
          <cell r="B228" t="str">
            <v>箕田　</v>
          </cell>
          <cell r="C228" t="str">
            <v>朱美</v>
          </cell>
          <cell r="D228" t="str">
            <v>D-1</v>
          </cell>
          <cell r="F228" t="str">
            <v>D87</v>
          </cell>
          <cell r="G228" t="str">
            <v>箕田　朱美</v>
          </cell>
          <cell r="H228" t="str">
            <v>Dragon-one </v>
          </cell>
          <cell r="I228" t="str">
            <v>女</v>
          </cell>
        </row>
        <row r="229">
          <cell r="A229" t="str">
            <v>D88</v>
          </cell>
          <cell r="B229" t="str">
            <v>村井　</v>
          </cell>
          <cell r="C229" t="str">
            <v>典子</v>
          </cell>
          <cell r="D229" t="str">
            <v>D-1</v>
          </cell>
          <cell r="F229" t="str">
            <v>D88</v>
          </cell>
          <cell r="G229" t="str">
            <v>村井　典子</v>
          </cell>
          <cell r="H229" t="str">
            <v>Dragon-one </v>
          </cell>
          <cell r="I229" t="str">
            <v>女</v>
          </cell>
        </row>
        <row r="230">
          <cell r="A230" t="str">
            <v>D89</v>
          </cell>
          <cell r="B230" t="str">
            <v>森　   </v>
          </cell>
          <cell r="C230" t="str">
            <v>聡子</v>
          </cell>
          <cell r="D230" t="str">
            <v>D-1</v>
          </cell>
          <cell r="F230" t="str">
            <v>D89</v>
          </cell>
          <cell r="G230" t="str">
            <v>森　   聡子</v>
          </cell>
          <cell r="H230" t="str">
            <v>Dragon-one </v>
          </cell>
          <cell r="I230" t="str">
            <v>女</v>
          </cell>
        </row>
        <row r="231">
          <cell r="A231" t="str">
            <v>D90</v>
          </cell>
          <cell r="B231" t="str">
            <v>山川　</v>
          </cell>
          <cell r="C231" t="str">
            <v>奈津葉</v>
          </cell>
          <cell r="D231" t="str">
            <v>D-1</v>
          </cell>
          <cell r="F231" t="str">
            <v>D90</v>
          </cell>
          <cell r="G231" t="str">
            <v>山川　奈津葉</v>
          </cell>
          <cell r="H231" t="str">
            <v>Dragon-one </v>
          </cell>
          <cell r="I231" t="str">
            <v>女</v>
          </cell>
        </row>
        <row r="232">
          <cell r="A232" t="str">
            <v>D91</v>
          </cell>
          <cell r="B232" t="str">
            <v>吉澤　</v>
          </cell>
          <cell r="C232" t="str">
            <v>貴代美</v>
          </cell>
          <cell r="D232" t="str">
            <v>D-1</v>
          </cell>
          <cell r="F232" t="str">
            <v>D91</v>
          </cell>
          <cell r="G232" t="str">
            <v>吉澤　貴代美</v>
          </cell>
          <cell r="H232" t="str">
            <v>Dragon-one </v>
          </cell>
          <cell r="I232" t="str">
            <v>女</v>
          </cell>
        </row>
        <row r="236">
          <cell r="G236" t="str">
            <v/>
          </cell>
          <cell r="H236" t="str">
            <v>Dragon-one </v>
          </cell>
        </row>
        <row r="237">
          <cell r="B237" t="str">
            <v>ﾌﾚﾝｽﾞ</v>
          </cell>
          <cell r="G237" t="str">
            <v>ﾌﾚﾝｽﾞ</v>
          </cell>
        </row>
        <row r="238">
          <cell r="A238" t="str">
            <v>F01</v>
          </cell>
          <cell r="B238" t="str">
            <v>青木</v>
          </cell>
          <cell r="C238" t="str">
            <v>朗</v>
          </cell>
          <cell r="D238" t="str">
            <v>ﾌﾚﾝｽﾞ</v>
          </cell>
          <cell r="F238" t="str">
            <v>Ｆ０１</v>
          </cell>
          <cell r="G238" t="str">
            <v>青木  朗</v>
          </cell>
          <cell r="H238" t="str">
            <v>ﾌﾚﾝｽﾞ</v>
          </cell>
          <cell r="I238" t="str">
            <v>男</v>
          </cell>
        </row>
        <row r="239">
          <cell r="A239" t="str">
            <v>F02</v>
          </cell>
          <cell r="B239" t="str">
            <v>浅野</v>
          </cell>
          <cell r="C239" t="str">
            <v>雄地</v>
          </cell>
          <cell r="D239" t="str">
            <v>ﾌﾚﾝｽﾞ</v>
          </cell>
          <cell r="F239" t="str">
            <v>Ｆ０２</v>
          </cell>
          <cell r="G239" t="str">
            <v>浅野雄地</v>
          </cell>
          <cell r="H239" t="str">
            <v>ﾌﾚﾝｽﾞ</v>
          </cell>
          <cell r="I239" t="str">
            <v>男</v>
          </cell>
        </row>
        <row r="240">
          <cell r="A240" t="str">
            <v>F03</v>
          </cell>
          <cell r="B240" t="str">
            <v>上田</v>
          </cell>
          <cell r="C240" t="str">
            <v>哲</v>
          </cell>
          <cell r="D240" t="str">
            <v>ﾌﾚﾝｽﾞ</v>
          </cell>
          <cell r="F240" t="str">
            <v>Ｆ０３</v>
          </cell>
          <cell r="G240" t="str">
            <v>上田  哲</v>
          </cell>
          <cell r="H240" t="str">
            <v>ﾌﾚﾝｽﾞ</v>
          </cell>
          <cell r="I240" t="str">
            <v>男</v>
          </cell>
        </row>
        <row r="241">
          <cell r="A241" t="str">
            <v>F04</v>
          </cell>
          <cell r="B241" t="str">
            <v>大澤</v>
          </cell>
          <cell r="C241" t="str">
            <v>一真</v>
          </cell>
          <cell r="D241" t="str">
            <v>ﾌﾚﾝｽﾞ</v>
          </cell>
          <cell r="F241" t="str">
            <v>Ｆ０４</v>
          </cell>
          <cell r="G241" t="str">
            <v>大澤一真</v>
          </cell>
          <cell r="H241" t="str">
            <v>ﾌﾚﾝｽﾞ</v>
          </cell>
          <cell r="I241" t="str">
            <v>男</v>
          </cell>
        </row>
        <row r="242">
          <cell r="A242" t="str">
            <v>F05</v>
          </cell>
          <cell r="B242" t="str">
            <v>大竹</v>
          </cell>
          <cell r="C242" t="str">
            <v>秀典</v>
          </cell>
          <cell r="D242" t="str">
            <v>ﾌﾚﾝｽﾞ</v>
          </cell>
          <cell r="F242" t="str">
            <v>Ｆ０５</v>
          </cell>
          <cell r="G242" t="str">
            <v>大竹秀典</v>
          </cell>
          <cell r="H242" t="str">
            <v>ﾌﾚﾝｽﾞ</v>
          </cell>
          <cell r="I242" t="str">
            <v>男</v>
          </cell>
        </row>
        <row r="243">
          <cell r="A243" t="str">
            <v>F06</v>
          </cell>
          <cell r="B243" t="str">
            <v>軽部</v>
          </cell>
          <cell r="C243" t="str">
            <v>純一</v>
          </cell>
          <cell r="D243" t="str">
            <v>ﾌﾚﾝｽﾞ</v>
          </cell>
          <cell r="F243" t="str">
            <v>Ｆ０６</v>
          </cell>
          <cell r="G243" t="str">
            <v>軽部純一</v>
          </cell>
          <cell r="H243" t="str">
            <v>ﾌﾚﾝｽﾞ</v>
          </cell>
          <cell r="I243" t="str">
            <v>男</v>
          </cell>
        </row>
        <row r="244">
          <cell r="A244" t="str">
            <v>F07</v>
          </cell>
          <cell r="B244" t="str">
            <v>岸田</v>
          </cell>
          <cell r="C244" t="str">
            <v>勝人</v>
          </cell>
          <cell r="D244" t="str">
            <v>ﾌﾚﾝｽﾞ</v>
          </cell>
          <cell r="F244" t="str">
            <v>Ｆ０７</v>
          </cell>
          <cell r="G244" t="str">
            <v>岸田勝人</v>
          </cell>
          <cell r="H244" t="str">
            <v>ﾌﾚﾝｽﾞ</v>
          </cell>
          <cell r="I244" t="str">
            <v>男</v>
          </cell>
        </row>
        <row r="245">
          <cell r="A245" t="str">
            <v>F08</v>
          </cell>
          <cell r="B245" t="str">
            <v>木嶋</v>
          </cell>
          <cell r="C245" t="str">
            <v>健太</v>
          </cell>
          <cell r="D245" t="str">
            <v>ﾌﾚﾝｽﾞ</v>
          </cell>
          <cell r="F245" t="str">
            <v>Ｆ０８</v>
          </cell>
          <cell r="G245" t="str">
            <v>木嶋健太</v>
          </cell>
          <cell r="H245" t="str">
            <v>ﾌﾚﾝｽﾞ</v>
          </cell>
          <cell r="I245" t="str">
            <v>男</v>
          </cell>
        </row>
        <row r="246">
          <cell r="A246" t="str">
            <v>F09</v>
          </cell>
          <cell r="B246" t="str">
            <v>北村</v>
          </cell>
          <cell r="C246" t="str">
            <v>茂樹</v>
          </cell>
          <cell r="D246" t="str">
            <v>ﾌﾚﾝｽﾞ</v>
          </cell>
          <cell r="F246" t="str">
            <v>Ｆ０９</v>
          </cell>
          <cell r="G246" t="str">
            <v>北村茂樹</v>
          </cell>
          <cell r="H246" t="str">
            <v>ﾌﾚﾝｽﾞ</v>
          </cell>
          <cell r="I246" t="str">
            <v>男</v>
          </cell>
        </row>
        <row r="247">
          <cell r="A247" t="str">
            <v>F10</v>
          </cell>
          <cell r="B247" t="str">
            <v>久保</v>
          </cell>
          <cell r="C247" t="str">
            <v>貴史</v>
          </cell>
          <cell r="D247" t="str">
            <v>ﾌﾚﾝｽﾞ</v>
          </cell>
          <cell r="F247" t="str">
            <v>Ｆ１０</v>
          </cell>
          <cell r="G247" t="str">
            <v>久保貴史</v>
          </cell>
          <cell r="H247" t="str">
            <v>ﾌﾚﾝｽﾞ</v>
          </cell>
          <cell r="I247" t="str">
            <v>男</v>
          </cell>
        </row>
        <row r="248">
          <cell r="A248" t="str">
            <v>F11</v>
          </cell>
          <cell r="B248" t="str">
            <v>国領</v>
          </cell>
          <cell r="C248" t="str">
            <v>和幸</v>
          </cell>
          <cell r="D248" t="str">
            <v>ﾌﾚﾝｽﾞ</v>
          </cell>
          <cell r="F248" t="str">
            <v>Ｆ１１</v>
          </cell>
          <cell r="G248" t="str">
            <v>国領和幸</v>
          </cell>
          <cell r="H248" t="str">
            <v>ﾌﾚﾝｽﾞ</v>
          </cell>
          <cell r="I248" t="str">
            <v>男</v>
          </cell>
        </row>
        <row r="249">
          <cell r="A249" t="str">
            <v>F12</v>
          </cell>
          <cell r="B249" t="str">
            <v>小路  </v>
          </cell>
          <cell r="C249" t="str">
            <v>貴</v>
          </cell>
          <cell r="D249" t="str">
            <v>ﾌﾚﾝｽﾞ</v>
          </cell>
          <cell r="F249" t="str">
            <v>Ｆ１２</v>
          </cell>
          <cell r="G249" t="str">
            <v>小路  貴</v>
          </cell>
          <cell r="H249" t="str">
            <v>ﾌﾚﾝｽﾞ</v>
          </cell>
          <cell r="I249" t="str">
            <v>男</v>
          </cell>
        </row>
        <row r="250">
          <cell r="A250" t="str">
            <v>F13</v>
          </cell>
          <cell r="B250" t="str">
            <v>清水</v>
          </cell>
          <cell r="C250" t="str">
            <v>治夫</v>
          </cell>
          <cell r="D250" t="str">
            <v>ﾌﾚﾝｽﾞ</v>
          </cell>
          <cell r="F250" t="str">
            <v>Ｆ１３</v>
          </cell>
          <cell r="G250" t="str">
            <v>清水治夫</v>
          </cell>
          <cell r="H250" t="str">
            <v>ﾌﾚﾝｽﾞ</v>
          </cell>
          <cell r="I250" t="str">
            <v>男</v>
          </cell>
        </row>
        <row r="251">
          <cell r="A251" t="str">
            <v>F14</v>
          </cell>
          <cell r="B251" t="str">
            <v>高瀬</v>
          </cell>
          <cell r="C251" t="str">
            <v>英彦</v>
          </cell>
          <cell r="D251" t="str">
            <v>ﾌﾚﾝｽﾞ</v>
          </cell>
          <cell r="F251" t="str">
            <v>Ｆ１４</v>
          </cell>
          <cell r="G251" t="str">
            <v>高瀬英彦</v>
          </cell>
          <cell r="H251" t="str">
            <v>ﾌﾚﾝｽﾞ</v>
          </cell>
          <cell r="I251" t="str">
            <v>男</v>
          </cell>
        </row>
        <row r="252">
          <cell r="A252" t="str">
            <v>F15</v>
          </cell>
          <cell r="B252" t="str">
            <v>田村</v>
          </cell>
          <cell r="C252" t="str">
            <v>浩</v>
          </cell>
          <cell r="D252" t="str">
            <v>ﾌﾚﾝｽﾞ</v>
          </cell>
          <cell r="F252" t="str">
            <v>Ｆ１５</v>
          </cell>
          <cell r="G252" t="str">
            <v>田村浩</v>
          </cell>
          <cell r="H252" t="str">
            <v>ﾌﾚﾝｽﾞ</v>
          </cell>
          <cell r="I252" t="str">
            <v>男</v>
          </cell>
        </row>
        <row r="253">
          <cell r="A253" t="str">
            <v>F16</v>
          </cell>
          <cell r="B253" t="str">
            <v>辻野</v>
          </cell>
          <cell r="C253" t="str">
            <v>泰宏</v>
          </cell>
          <cell r="D253" t="str">
            <v>ﾌﾚﾝｽﾞ</v>
          </cell>
          <cell r="F253" t="str">
            <v>Ｆ１６</v>
          </cell>
          <cell r="G253" t="str">
            <v>辻野泰宏</v>
          </cell>
          <cell r="H253" t="str">
            <v>ﾌﾚﾝｽﾞ</v>
          </cell>
          <cell r="I253" t="str">
            <v>男</v>
          </cell>
        </row>
        <row r="254">
          <cell r="A254" t="str">
            <v>F17</v>
          </cell>
          <cell r="B254" t="str">
            <v>富永</v>
          </cell>
          <cell r="C254" t="str">
            <v>浩司</v>
          </cell>
          <cell r="D254" t="str">
            <v>ﾌﾚﾝｽﾞ</v>
          </cell>
          <cell r="F254" t="str">
            <v>Ｆ１７</v>
          </cell>
          <cell r="G254" t="str">
            <v>富永浩司</v>
          </cell>
          <cell r="H254" t="str">
            <v>ﾌﾚﾝｽﾞ</v>
          </cell>
          <cell r="I254" t="str">
            <v>男</v>
          </cell>
        </row>
        <row r="255">
          <cell r="A255" t="str">
            <v>F18</v>
          </cell>
          <cell r="B255" t="str">
            <v>中谷</v>
          </cell>
          <cell r="C255" t="str">
            <v>健志</v>
          </cell>
          <cell r="D255" t="str">
            <v>ﾌﾚﾝｽﾞ</v>
          </cell>
          <cell r="F255" t="str">
            <v>Ｆ１８</v>
          </cell>
          <cell r="G255" t="str">
            <v>中谷健志</v>
          </cell>
          <cell r="H255" t="str">
            <v>ﾌﾚﾝｽﾞ</v>
          </cell>
          <cell r="I255" t="str">
            <v>男</v>
          </cell>
        </row>
        <row r="256">
          <cell r="A256" t="str">
            <v>F19</v>
          </cell>
          <cell r="B256" t="str">
            <v>西田</v>
          </cell>
          <cell r="C256" t="str">
            <v>和教</v>
          </cell>
          <cell r="D256" t="str">
            <v>ﾌﾚﾝｽﾞ</v>
          </cell>
          <cell r="F256" t="str">
            <v>Ｆ１９</v>
          </cell>
          <cell r="G256" t="str">
            <v>西田和教</v>
          </cell>
          <cell r="H256" t="str">
            <v>ﾌﾚﾝｽﾞ</v>
          </cell>
          <cell r="I256" t="str">
            <v>男</v>
          </cell>
        </row>
        <row r="257">
          <cell r="A257" t="str">
            <v>F20</v>
          </cell>
          <cell r="B257" t="str">
            <v>八田</v>
          </cell>
          <cell r="C257" t="str">
            <v>晃一</v>
          </cell>
          <cell r="D257" t="str">
            <v>ﾌﾚﾝｽﾞ</v>
          </cell>
          <cell r="F257" t="str">
            <v>Ｆ２０</v>
          </cell>
          <cell r="G257" t="str">
            <v>八田晃一</v>
          </cell>
          <cell r="H257" t="str">
            <v>ﾌﾚﾝｽﾞ</v>
          </cell>
          <cell r="I257" t="str">
            <v>男</v>
          </cell>
        </row>
        <row r="258">
          <cell r="A258" t="str">
            <v>F21</v>
          </cell>
          <cell r="B258" t="str">
            <v>速水</v>
          </cell>
          <cell r="C258" t="str">
            <v>俊明</v>
          </cell>
          <cell r="D258" t="str">
            <v>ﾌﾚﾝｽﾞ</v>
          </cell>
          <cell r="F258" t="str">
            <v>Ｆ２１</v>
          </cell>
          <cell r="G258" t="str">
            <v>速水俊明</v>
          </cell>
          <cell r="H258" t="str">
            <v>ﾌﾚﾝｽﾞ</v>
          </cell>
          <cell r="I258" t="str">
            <v>男</v>
          </cell>
        </row>
        <row r="259">
          <cell r="A259" t="str">
            <v>F22</v>
          </cell>
          <cell r="B259" t="str">
            <v>福岡　</v>
          </cell>
          <cell r="C259" t="str">
            <v>孝文</v>
          </cell>
          <cell r="D259" t="str">
            <v>ﾌﾚﾝｽﾞ</v>
          </cell>
          <cell r="F259" t="str">
            <v>Ｆ２２</v>
          </cell>
          <cell r="G259" t="str">
            <v>福岡　孝文</v>
          </cell>
          <cell r="H259" t="str">
            <v>ﾌﾚﾝｽﾞ</v>
          </cell>
          <cell r="I259" t="str">
            <v>男</v>
          </cell>
        </row>
        <row r="260">
          <cell r="A260" t="str">
            <v>F23</v>
          </cell>
          <cell r="B260" t="str">
            <v>森本</v>
          </cell>
          <cell r="C260" t="str">
            <v>進太郎</v>
          </cell>
          <cell r="D260" t="str">
            <v>ﾌﾚﾝｽﾞ</v>
          </cell>
          <cell r="F260" t="str">
            <v>Ｆ２３</v>
          </cell>
          <cell r="G260" t="str">
            <v>森本進太郎</v>
          </cell>
          <cell r="H260" t="str">
            <v>ﾌﾚﾝｽﾞ</v>
          </cell>
          <cell r="I260" t="str">
            <v>男</v>
          </cell>
        </row>
        <row r="261">
          <cell r="A261" t="str">
            <v>F24</v>
          </cell>
          <cell r="B261" t="str">
            <v>南</v>
          </cell>
          <cell r="C261" t="str">
            <v>孝太</v>
          </cell>
          <cell r="D261" t="str">
            <v>ﾌﾚﾝｽﾞ</v>
          </cell>
          <cell r="F261" t="str">
            <v>Ｆ２４</v>
          </cell>
          <cell r="G261" t="str">
            <v>南  孝太</v>
          </cell>
          <cell r="H261" t="str">
            <v>ﾌﾚﾝｽﾞ</v>
          </cell>
          <cell r="I261" t="str">
            <v>男</v>
          </cell>
        </row>
        <row r="262">
          <cell r="A262" t="str">
            <v>F25</v>
          </cell>
          <cell r="B262" t="str">
            <v>用田</v>
          </cell>
          <cell r="C262" t="str">
            <v>政晴</v>
          </cell>
          <cell r="D262" t="str">
            <v>ﾌﾚﾝｽﾞ</v>
          </cell>
          <cell r="F262" t="str">
            <v>Ｆ２５</v>
          </cell>
          <cell r="G262" t="str">
            <v>用田政晴</v>
          </cell>
          <cell r="H262" t="str">
            <v>ﾌﾚﾝｽﾞ</v>
          </cell>
          <cell r="I262" t="str">
            <v>男</v>
          </cell>
        </row>
        <row r="263">
          <cell r="A263" t="str">
            <v>F26</v>
          </cell>
          <cell r="B263" t="str">
            <v>朝比奈</v>
          </cell>
          <cell r="C263" t="str">
            <v>真美</v>
          </cell>
          <cell r="D263" t="str">
            <v>ﾌﾚﾝｽﾞ</v>
          </cell>
          <cell r="F263" t="str">
            <v>Ｆ２６</v>
          </cell>
          <cell r="G263" t="str">
            <v>朝比奈真美</v>
          </cell>
          <cell r="H263" t="str">
            <v>ﾌﾚﾝｽﾞ</v>
          </cell>
          <cell r="I263" t="str">
            <v>女</v>
          </cell>
        </row>
        <row r="264">
          <cell r="A264" t="str">
            <v>F27</v>
          </cell>
          <cell r="B264" t="str">
            <v>東川</v>
          </cell>
          <cell r="C264" t="str">
            <v>裕美</v>
          </cell>
          <cell r="D264" t="str">
            <v>ﾌﾚﾝｽﾞ</v>
          </cell>
          <cell r="F264" t="str">
            <v>Ｆ２７</v>
          </cell>
          <cell r="G264" t="str">
            <v>東川裕美</v>
          </cell>
          <cell r="H264" t="str">
            <v>ﾌﾚﾝｽﾞ</v>
          </cell>
          <cell r="I264" t="str">
            <v>女</v>
          </cell>
        </row>
        <row r="265">
          <cell r="A265" t="str">
            <v>F28</v>
          </cell>
          <cell r="B265" t="str">
            <v>我孫子</v>
          </cell>
          <cell r="C265" t="str">
            <v>幹</v>
          </cell>
          <cell r="D265" t="str">
            <v>ﾌﾚﾝｽﾞ</v>
          </cell>
          <cell r="F265" t="str">
            <v>Ｆ２８</v>
          </cell>
          <cell r="G265" t="str">
            <v>我孫子幹</v>
          </cell>
          <cell r="H265" t="str">
            <v>ﾌﾚﾝｽﾞ</v>
          </cell>
          <cell r="I265" t="str">
            <v>女</v>
          </cell>
        </row>
        <row r="266">
          <cell r="A266" t="str">
            <v>F29</v>
          </cell>
          <cell r="B266" t="str">
            <v>諫早</v>
          </cell>
          <cell r="C266" t="str">
            <v>計子</v>
          </cell>
          <cell r="D266" t="str">
            <v>ﾌﾚﾝｽﾞ</v>
          </cell>
          <cell r="F266" t="str">
            <v>Ｆ２９</v>
          </cell>
          <cell r="G266" t="str">
            <v>諫早計子</v>
          </cell>
          <cell r="H266" t="str">
            <v>ﾌﾚﾝｽﾞ</v>
          </cell>
          <cell r="I266" t="str">
            <v>女</v>
          </cell>
        </row>
        <row r="267">
          <cell r="A267" t="str">
            <v>F30</v>
          </cell>
          <cell r="B267" t="str">
            <v>岩崎</v>
          </cell>
          <cell r="C267" t="str">
            <v>ひとみ</v>
          </cell>
          <cell r="D267" t="str">
            <v>ﾌﾚﾝｽﾞ</v>
          </cell>
          <cell r="F267" t="str">
            <v>Ｆ３０</v>
          </cell>
          <cell r="G267" t="str">
            <v>岩崎ひとみ</v>
          </cell>
          <cell r="H267" t="str">
            <v>ﾌﾚﾝｽﾞ</v>
          </cell>
          <cell r="I267" t="str">
            <v>女</v>
          </cell>
        </row>
        <row r="268">
          <cell r="A268" t="str">
            <v>F31</v>
          </cell>
          <cell r="B268" t="str">
            <v>上田</v>
          </cell>
          <cell r="C268" t="str">
            <v>きよみ</v>
          </cell>
          <cell r="D268" t="str">
            <v>ﾌﾚﾝｽﾞ</v>
          </cell>
          <cell r="F268" t="str">
            <v>Ｆ３１</v>
          </cell>
          <cell r="G268" t="str">
            <v>上田きよみ</v>
          </cell>
          <cell r="H268" t="str">
            <v>ﾌﾚﾝｽﾞ</v>
          </cell>
          <cell r="I268" t="str">
            <v>女</v>
          </cell>
        </row>
        <row r="269">
          <cell r="A269" t="str">
            <v>F32</v>
          </cell>
          <cell r="B269" t="str">
            <v>北村</v>
          </cell>
          <cell r="C269" t="str">
            <v>佳子</v>
          </cell>
          <cell r="D269" t="str">
            <v>ﾌﾚﾝｽﾞ</v>
          </cell>
          <cell r="F269" t="str">
            <v>Ｆ３２</v>
          </cell>
          <cell r="G269" t="str">
            <v>北村佳子</v>
          </cell>
          <cell r="H269" t="str">
            <v>ﾌﾚﾝｽﾞ</v>
          </cell>
          <cell r="I269" t="str">
            <v>女</v>
          </cell>
        </row>
        <row r="270">
          <cell r="A270" t="str">
            <v>F33</v>
          </cell>
          <cell r="B270" t="str">
            <v>酒居</v>
          </cell>
          <cell r="C270" t="str">
            <v>美代子</v>
          </cell>
          <cell r="D270" t="str">
            <v>ﾌﾚﾝｽﾞ</v>
          </cell>
          <cell r="F270" t="str">
            <v>Ｆ３３</v>
          </cell>
          <cell r="G270" t="str">
            <v>酒居美代子</v>
          </cell>
          <cell r="H270" t="str">
            <v>ﾌﾚﾝｽﾞ</v>
          </cell>
          <cell r="I270" t="str">
            <v>女</v>
          </cell>
        </row>
        <row r="271">
          <cell r="A271" t="str">
            <v>F34</v>
          </cell>
          <cell r="B271" t="str">
            <v>筒井</v>
          </cell>
          <cell r="C271" t="str">
            <v>珠世</v>
          </cell>
          <cell r="D271" t="str">
            <v>ﾌﾚﾝｽﾞ</v>
          </cell>
          <cell r="F271" t="str">
            <v>Ｆ３４</v>
          </cell>
          <cell r="G271" t="str">
            <v>筒井珠世</v>
          </cell>
          <cell r="H271" t="str">
            <v>ﾌﾚﾝｽﾞ</v>
          </cell>
          <cell r="I271" t="str">
            <v>女</v>
          </cell>
        </row>
        <row r="272">
          <cell r="A272" t="str">
            <v>F35</v>
          </cell>
          <cell r="B272" t="str">
            <v>西村</v>
          </cell>
          <cell r="C272" t="str">
            <v>文代</v>
          </cell>
          <cell r="D272" t="str">
            <v>ﾌﾚﾝｽﾞ</v>
          </cell>
          <cell r="F272" t="str">
            <v>Ｆ３５</v>
          </cell>
          <cell r="G272" t="str">
            <v>西村文代</v>
          </cell>
          <cell r="H272" t="str">
            <v>ﾌﾚﾝｽﾞ</v>
          </cell>
          <cell r="I272" t="str">
            <v>女</v>
          </cell>
        </row>
        <row r="273">
          <cell r="A273" t="str">
            <v>F36</v>
          </cell>
          <cell r="B273" t="str">
            <v>布藤</v>
          </cell>
          <cell r="C273" t="str">
            <v>江実子</v>
          </cell>
          <cell r="D273" t="str">
            <v>ﾌﾚﾝｽﾞ</v>
          </cell>
          <cell r="F273" t="str">
            <v>Ｆ３６</v>
          </cell>
          <cell r="G273" t="str">
            <v>布藤江実子</v>
          </cell>
          <cell r="H273" t="str">
            <v>ﾌﾚﾝｽﾞ</v>
          </cell>
          <cell r="I273" t="str">
            <v>女</v>
          </cell>
        </row>
        <row r="274">
          <cell r="A274" t="str">
            <v>F37</v>
          </cell>
          <cell r="B274" t="str">
            <v>日高</v>
          </cell>
          <cell r="C274" t="str">
            <v>眞規子</v>
          </cell>
          <cell r="D274" t="str">
            <v>ﾌﾚﾝｽﾞ</v>
          </cell>
          <cell r="F274" t="str">
            <v>Ｆ３７</v>
          </cell>
          <cell r="G274" t="str">
            <v>日高眞規子</v>
          </cell>
          <cell r="H274" t="str">
            <v>ﾌﾚﾝｽﾞ</v>
          </cell>
          <cell r="I274" t="str">
            <v>女</v>
          </cell>
        </row>
        <row r="275">
          <cell r="A275" t="str">
            <v>F38</v>
          </cell>
          <cell r="B275" t="str">
            <v>平岩</v>
          </cell>
          <cell r="C275" t="str">
            <v>とも江</v>
          </cell>
          <cell r="D275" t="str">
            <v>ﾌﾚﾝｽﾞ</v>
          </cell>
          <cell r="F275" t="str">
            <v>Ｆ３８</v>
          </cell>
          <cell r="G275" t="str">
            <v>平岩とも江</v>
          </cell>
          <cell r="H275" t="str">
            <v>ﾌﾚﾝｽﾞ</v>
          </cell>
          <cell r="I275" t="str">
            <v>女</v>
          </cell>
        </row>
        <row r="276">
          <cell r="A276" t="str">
            <v>F39</v>
          </cell>
          <cell r="B276" t="str">
            <v>藤居</v>
          </cell>
          <cell r="C276" t="str">
            <v>美知子</v>
          </cell>
          <cell r="D276" t="str">
            <v>ﾌﾚﾝｽﾞ</v>
          </cell>
          <cell r="F276" t="str">
            <v>Ｆ３９</v>
          </cell>
          <cell r="G276" t="str">
            <v>藤居美知子</v>
          </cell>
          <cell r="H276" t="str">
            <v>ﾌﾚﾝｽﾞ</v>
          </cell>
          <cell r="I276" t="str">
            <v>女</v>
          </cell>
        </row>
        <row r="277">
          <cell r="A277" t="str">
            <v>F40</v>
          </cell>
          <cell r="B277" t="str">
            <v>藤村</v>
          </cell>
          <cell r="C277" t="str">
            <v>加代子</v>
          </cell>
          <cell r="D277" t="str">
            <v>ﾌﾚﾝｽﾞ</v>
          </cell>
          <cell r="F277" t="str">
            <v>Ｆ４０</v>
          </cell>
          <cell r="G277" t="str">
            <v>藤村加代子</v>
          </cell>
          <cell r="H277" t="str">
            <v>ﾌﾚﾝｽﾞ</v>
          </cell>
          <cell r="I277" t="str">
            <v>女</v>
          </cell>
        </row>
        <row r="278">
          <cell r="A278" t="str">
            <v>F41</v>
          </cell>
          <cell r="B278" t="str">
            <v>松井</v>
          </cell>
          <cell r="C278" t="str">
            <v>美和子</v>
          </cell>
          <cell r="D278" t="str">
            <v>ﾌﾚﾝｽﾞ</v>
          </cell>
          <cell r="F278" t="str">
            <v>Ｆ４１</v>
          </cell>
          <cell r="G278" t="str">
            <v>松井美和子</v>
          </cell>
          <cell r="H278" t="str">
            <v>ﾌﾚﾝｽﾞ</v>
          </cell>
          <cell r="I278" t="str">
            <v>女</v>
          </cell>
        </row>
        <row r="279">
          <cell r="A279" t="str">
            <v>F42</v>
          </cell>
          <cell r="B279" t="str">
            <v>松嶋</v>
          </cell>
          <cell r="C279" t="str">
            <v>博美</v>
          </cell>
          <cell r="D279" t="str">
            <v>ﾌﾚﾝｽﾞ</v>
          </cell>
          <cell r="F279" t="str">
            <v>Ｆ４２</v>
          </cell>
          <cell r="G279" t="str">
            <v>松嶋博美</v>
          </cell>
          <cell r="H279" t="str">
            <v>ﾌﾚﾝｽﾞ</v>
          </cell>
          <cell r="I279" t="str">
            <v>女</v>
          </cell>
        </row>
        <row r="280">
          <cell r="A280" t="str">
            <v>F43</v>
          </cell>
          <cell r="B280" t="str">
            <v>藤内</v>
          </cell>
          <cell r="C280" t="str">
            <v>ますみ</v>
          </cell>
          <cell r="D280" t="str">
            <v>ﾌﾚﾝｽﾞ</v>
          </cell>
          <cell r="F280" t="str">
            <v>Ｆ４３</v>
          </cell>
          <cell r="G280" t="str">
            <v>藤内ますみ</v>
          </cell>
          <cell r="H280" t="str">
            <v>ﾌﾚﾝｽﾞ</v>
          </cell>
          <cell r="I280" t="str">
            <v>女</v>
          </cell>
        </row>
        <row r="281">
          <cell r="A281" t="str">
            <v>F44</v>
          </cell>
          <cell r="B281" t="str">
            <v>三田村</v>
          </cell>
          <cell r="C281" t="str">
            <v>和代</v>
          </cell>
          <cell r="D281" t="str">
            <v>ﾌﾚﾝｽﾞ</v>
          </cell>
          <cell r="F281" t="str">
            <v>Ｆ４４</v>
          </cell>
          <cell r="G281" t="str">
            <v>三田村和代</v>
          </cell>
          <cell r="H281" t="str">
            <v>ﾌﾚﾝｽﾞ</v>
          </cell>
          <cell r="I281" t="str">
            <v>女</v>
          </cell>
        </row>
        <row r="282">
          <cell r="A282" t="str">
            <v>F45</v>
          </cell>
          <cell r="B282" t="str">
            <v>宮田</v>
          </cell>
          <cell r="C282" t="str">
            <v>幸子</v>
          </cell>
          <cell r="D282" t="str">
            <v>ﾌﾚﾝｽﾞ</v>
          </cell>
          <cell r="F282" t="str">
            <v>Ｆ４５</v>
          </cell>
          <cell r="G282" t="str">
            <v>宮田幸子</v>
          </cell>
          <cell r="H282" t="str">
            <v>ﾌﾚﾝｽﾞ</v>
          </cell>
          <cell r="I282" t="str">
            <v>女</v>
          </cell>
        </row>
        <row r="283">
          <cell r="A283" t="str">
            <v>F46</v>
          </cell>
          <cell r="B283" t="str">
            <v>本池</v>
          </cell>
          <cell r="C283" t="str">
            <v>清子</v>
          </cell>
          <cell r="D283" t="str">
            <v>ﾌﾚﾝｽﾞ</v>
          </cell>
          <cell r="F283" t="str">
            <v>Ｆ４６</v>
          </cell>
          <cell r="G283" t="str">
            <v>本池清子</v>
          </cell>
          <cell r="H283" t="str">
            <v>ﾌﾚﾝｽﾞ</v>
          </cell>
          <cell r="I283" t="str">
            <v>女</v>
          </cell>
        </row>
        <row r="284">
          <cell r="A284" t="str">
            <v>F47</v>
          </cell>
          <cell r="B284" t="str">
            <v>矢野</v>
          </cell>
          <cell r="C284" t="str">
            <v>由美子</v>
          </cell>
          <cell r="D284" t="str">
            <v>ﾌﾚﾝｽﾞ</v>
          </cell>
          <cell r="F284" t="str">
            <v>Ｆ４７</v>
          </cell>
          <cell r="G284" t="str">
            <v>矢野由美子</v>
          </cell>
          <cell r="H284" t="str">
            <v>ﾌﾚﾝｽﾞ</v>
          </cell>
          <cell r="I284" t="str">
            <v>女</v>
          </cell>
        </row>
        <row r="285">
          <cell r="A285" t="str">
            <v>F48</v>
          </cell>
          <cell r="B285" t="str">
            <v>家倉</v>
          </cell>
          <cell r="C285" t="str">
            <v>美弥子</v>
          </cell>
          <cell r="D285" t="str">
            <v>ﾌﾚﾝｽﾞ</v>
          </cell>
          <cell r="F285" t="str">
            <v>Ｆ４８</v>
          </cell>
          <cell r="G285" t="str">
            <v>家倉美弥子</v>
          </cell>
          <cell r="H285" t="str">
            <v>ﾌﾚﾝｽﾞ</v>
          </cell>
          <cell r="I285" t="str">
            <v>女</v>
          </cell>
        </row>
        <row r="286">
          <cell r="A286" t="str">
            <v>F49</v>
          </cell>
          <cell r="B286" t="str">
            <v>用田</v>
          </cell>
          <cell r="C286" t="str">
            <v>陽子</v>
          </cell>
          <cell r="D286" t="str">
            <v>ﾌﾚﾝｽﾞ</v>
          </cell>
          <cell r="F286" t="str">
            <v>Ｆ４９</v>
          </cell>
          <cell r="G286" t="str">
            <v>用田陽子</v>
          </cell>
          <cell r="H286" t="str">
            <v>ﾌﾚﾝｽﾞ</v>
          </cell>
          <cell r="I286" t="str">
            <v>女</v>
          </cell>
        </row>
        <row r="287">
          <cell r="A287" t="str">
            <v>F50</v>
          </cell>
          <cell r="B287" t="str">
            <v>吉岡</v>
          </cell>
          <cell r="C287" t="str">
            <v>京子</v>
          </cell>
          <cell r="D287" t="str">
            <v>ﾌﾚﾝｽﾞ</v>
          </cell>
          <cell r="F287" t="str">
            <v>Ｆ５０</v>
          </cell>
          <cell r="G287" t="str">
            <v>吉岡京子</v>
          </cell>
          <cell r="H287" t="str">
            <v>ﾌﾚﾝｽﾞ</v>
          </cell>
          <cell r="I287" t="str">
            <v>女</v>
          </cell>
        </row>
        <row r="292">
          <cell r="B292" t="str">
            <v>グリフィンズ</v>
          </cell>
          <cell r="G292" t="str">
            <v>グリフィンズ</v>
          </cell>
        </row>
        <row r="293">
          <cell r="A293" t="str">
            <v>G01</v>
          </cell>
          <cell r="B293" t="str">
            <v>池田</v>
          </cell>
          <cell r="C293" t="str">
            <v>宗晃</v>
          </cell>
          <cell r="D293" t="str">
            <v>グリフィンズ</v>
          </cell>
          <cell r="F293" t="str">
            <v>Ｇ01</v>
          </cell>
          <cell r="G293" t="str">
            <v>池田宗晃</v>
          </cell>
          <cell r="H293" t="str">
            <v>グリフィンズ</v>
          </cell>
          <cell r="I293" t="str">
            <v>男</v>
          </cell>
        </row>
        <row r="294">
          <cell r="A294" t="str">
            <v>G02</v>
          </cell>
          <cell r="B294" t="str">
            <v>石橋</v>
          </cell>
          <cell r="C294" t="str">
            <v>和基</v>
          </cell>
          <cell r="D294" t="str">
            <v>グリフィンズ</v>
          </cell>
          <cell r="F294" t="str">
            <v>Ｇ02</v>
          </cell>
          <cell r="G294" t="str">
            <v>石橋和基</v>
          </cell>
          <cell r="H294" t="str">
            <v>グリフィンズ</v>
          </cell>
          <cell r="I294" t="str">
            <v>男</v>
          </cell>
        </row>
        <row r="295">
          <cell r="A295" t="str">
            <v>G03</v>
          </cell>
          <cell r="B295" t="str">
            <v>稲場</v>
          </cell>
          <cell r="C295" t="str">
            <v>啓太</v>
          </cell>
          <cell r="D295" t="str">
            <v>グリフィンズ</v>
          </cell>
          <cell r="F295" t="str">
            <v>Ｇ03</v>
          </cell>
          <cell r="G295" t="str">
            <v>稲場啓太</v>
          </cell>
          <cell r="H295" t="str">
            <v>グリフィンズ</v>
          </cell>
          <cell r="I295" t="str">
            <v>男</v>
          </cell>
        </row>
        <row r="296">
          <cell r="A296" t="str">
            <v>G04</v>
          </cell>
          <cell r="B296" t="str">
            <v>梅本</v>
          </cell>
          <cell r="C296" t="str">
            <v>彬充</v>
          </cell>
          <cell r="D296" t="str">
            <v>グリフィンズ</v>
          </cell>
          <cell r="F296" t="str">
            <v>Ｇ04</v>
          </cell>
          <cell r="G296" t="str">
            <v>梅本彬充</v>
          </cell>
          <cell r="H296" t="str">
            <v>グリフィンズ</v>
          </cell>
          <cell r="I296" t="str">
            <v>男</v>
          </cell>
        </row>
        <row r="297">
          <cell r="A297" t="str">
            <v>G05</v>
          </cell>
          <cell r="B297" t="str">
            <v>浦崎</v>
          </cell>
          <cell r="C297" t="str">
            <v>康平</v>
          </cell>
          <cell r="D297" t="str">
            <v>グリフィンズ</v>
          </cell>
          <cell r="F297" t="str">
            <v>Ｇ05</v>
          </cell>
          <cell r="G297" t="str">
            <v>浦崎康平</v>
          </cell>
          <cell r="H297" t="str">
            <v>グリフィンズ</v>
          </cell>
          <cell r="I297" t="str">
            <v>男</v>
          </cell>
        </row>
        <row r="298">
          <cell r="A298" t="str">
            <v>G06</v>
          </cell>
          <cell r="B298" t="str">
            <v>岡本</v>
          </cell>
          <cell r="C298" t="str">
            <v>大樹</v>
          </cell>
          <cell r="D298" t="str">
            <v>グリフィンズ</v>
          </cell>
          <cell r="F298" t="str">
            <v>Ｇ06</v>
          </cell>
          <cell r="G298" t="str">
            <v>岡本大樹</v>
          </cell>
          <cell r="H298" t="str">
            <v>グリフィンズ</v>
          </cell>
          <cell r="I298" t="str">
            <v>男</v>
          </cell>
        </row>
        <row r="299">
          <cell r="A299" t="str">
            <v>G07</v>
          </cell>
          <cell r="B299" t="str">
            <v>鍵谷</v>
          </cell>
          <cell r="C299" t="str">
            <v>浩太</v>
          </cell>
          <cell r="D299" t="str">
            <v>グリフィンズ</v>
          </cell>
          <cell r="F299" t="str">
            <v>Ｇ07</v>
          </cell>
          <cell r="G299" t="str">
            <v>鍵谷浩太</v>
          </cell>
          <cell r="H299" t="str">
            <v>グリフィンズ</v>
          </cell>
          <cell r="I299" t="str">
            <v>男</v>
          </cell>
        </row>
        <row r="300">
          <cell r="A300" t="str">
            <v>G08</v>
          </cell>
          <cell r="B300" t="str">
            <v>北野</v>
          </cell>
          <cell r="C300" t="str">
            <v>照幸</v>
          </cell>
          <cell r="D300" t="str">
            <v>グリフィンズ</v>
          </cell>
          <cell r="F300" t="str">
            <v>Ｇ08</v>
          </cell>
          <cell r="G300" t="str">
            <v>北野照幸</v>
          </cell>
          <cell r="H300" t="str">
            <v>グリフィンズ</v>
          </cell>
          <cell r="I300" t="str">
            <v>男</v>
          </cell>
        </row>
        <row r="301">
          <cell r="A301" t="str">
            <v>G09</v>
          </cell>
          <cell r="B301" t="str">
            <v>北村　</v>
          </cell>
          <cell r="C301" t="str">
            <v>健</v>
          </cell>
          <cell r="D301" t="str">
            <v>グリフィンズ</v>
          </cell>
          <cell r="F301" t="str">
            <v>Ｇ09</v>
          </cell>
          <cell r="G301" t="str">
            <v>北村　健</v>
          </cell>
          <cell r="H301" t="str">
            <v>グリフィンズ</v>
          </cell>
          <cell r="I301" t="str">
            <v>男</v>
          </cell>
        </row>
        <row r="302">
          <cell r="A302" t="str">
            <v>G10</v>
          </cell>
          <cell r="B302" t="str">
            <v>桐畑</v>
          </cell>
          <cell r="C302" t="str">
            <v>省太</v>
          </cell>
          <cell r="D302" t="str">
            <v>グリフィンズ</v>
          </cell>
          <cell r="F302" t="str">
            <v>Ｇ10</v>
          </cell>
          <cell r="G302" t="str">
            <v>桐畑省太</v>
          </cell>
          <cell r="H302" t="str">
            <v>グリフィンズ</v>
          </cell>
          <cell r="I302" t="str">
            <v>男</v>
          </cell>
        </row>
        <row r="303">
          <cell r="A303" t="str">
            <v>G11</v>
          </cell>
          <cell r="B303" t="str">
            <v>菰口</v>
          </cell>
          <cell r="C303" t="str">
            <v>雄一</v>
          </cell>
          <cell r="D303" t="str">
            <v>グリフィンズ</v>
          </cell>
          <cell r="F303" t="str">
            <v>Ｇ11</v>
          </cell>
          <cell r="G303" t="str">
            <v>菰口雄一</v>
          </cell>
          <cell r="H303" t="str">
            <v>グリフィンズ</v>
          </cell>
          <cell r="I303" t="str">
            <v>男</v>
          </cell>
        </row>
        <row r="304">
          <cell r="A304" t="str">
            <v>G12</v>
          </cell>
          <cell r="B304" t="str">
            <v>田中</v>
          </cell>
          <cell r="C304" t="str">
            <v>雄途</v>
          </cell>
          <cell r="D304" t="str">
            <v>グリフィンズ</v>
          </cell>
          <cell r="F304" t="str">
            <v>Ｇ12</v>
          </cell>
          <cell r="G304" t="str">
            <v>田中雄途</v>
          </cell>
          <cell r="H304" t="str">
            <v>グリフィンズ</v>
          </cell>
          <cell r="I304" t="str">
            <v>男</v>
          </cell>
        </row>
        <row r="305">
          <cell r="A305" t="str">
            <v>G13</v>
          </cell>
          <cell r="B305" t="str">
            <v>坪田</v>
          </cell>
          <cell r="C305" t="str">
            <v>英樹</v>
          </cell>
          <cell r="D305" t="str">
            <v>グリフィンズ</v>
          </cell>
          <cell r="F305" t="str">
            <v>Ｇ13</v>
          </cell>
          <cell r="G305" t="str">
            <v>坪田英樹</v>
          </cell>
          <cell r="H305" t="str">
            <v>グリフィンズ</v>
          </cell>
          <cell r="I305" t="str">
            <v>男</v>
          </cell>
        </row>
        <row r="306">
          <cell r="A306" t="str">
            <v>G14</v>
          </cell>
          <cell r="B306" t="str">
            <v>鶴田</v>
          </cell>
          <cell r="C306" t="str">
            <v>大地</v>
          </cell>
          <cell r="D306" t="str">
            <v>グリフィンズ</v>
          </cell>
          <cell r="F306" t="str">
            <v>Ｇ14</v>
          </cell>
          <cell r="G306" t="str">
            <v>鶴田大地</v>
          </cell>
          <cell r="H306" t="str">
            <v>グリフィンズ</v>
          </cell>
          <cell r="I306" t="str">
            <v>男</v>
          </cell>
        </row>
        <row r="307">
          <cell r="A307" t="str">
            <v>G15</v>
          </cell>
          <cell r="B307" t="str">
            <v>遠地</v>
          </cell>
          <cell r="C307" t="str">
            <v>建介</v>
          </cell>
          <cell r="D307" t="str">
            <v>グリフィンズ</v>
          </cell>
          <cell r="F307" t="str">
            <v>Ｇ15</v>
          </cell>
          <cell r="G307" t="str">
            <v>遠地建介</v>
          </cell>
          <cell r="H307" t="str">
            <v>グリフィンズ</v>
          </cell>
          <cell r="I307" t="str">
            <v>男</v>
          </cell>
        </row>
        <row r="308">
          <cell r="A308" t="str">
            <v>G16</v>
          </cell>
          <cell r="B308" t="str">
            <v>中澤</v>
          </cell>
          <cell r="C308" t="str">
            <v>拓馬</v>
          </cell>
          <cell r="D308" t="str">
            <v>グリフィンズ</v>
          </cell>
          <cell r="F308" t="str">
            <v>Ｇ16</v>
          </cell>
          <cell r="G308" t="str">
            <v>中澤拓馬</v>
          </cell>
          <cell r="H308" t="str">
            <v>グリフィンズ</v>
          </cell>
          <cell r="I308" t="str">
            <v>男</v>
          </cell>
        </row>
        <row r="309">
          <cell r="A309" t="str">
            <v>G17</v>
          </cell>
          <cell r="B309" t="str">
            <v>羽月　</v>
          </cell>
          <cell r="C309" t="str">
            <v>秀</v>
          </cell>
          <cell r="D309" t="str">
            <v>グリフィンズ</v>
          </cell>
          <cell r="F309" t="str">
            <v>Ｇ17</v>
          </cell>
          <cell r="G309" t="str">
            <v>羽月　秀</v>
          </cell>
          <cell r="H309" t="str">
            <v>グリフィンズ</v>
          </cell>
          <cell r="I309" t="str">
            <v>男</v>
          </cell>
        </row>
        <row r="310">
          <cell r="A310" t="str">
            <v>G18</v>
          </cell>
          <cell r="B310" t="str">
            <v>林　</v>
          </cell>
          <cell r="C310" t="str">
            <v>和生</v>
          </cell>
          <cell r="D310" t="str">
            <v>グリフィンズ</v>
          </cell>
          <cell r="F310" t="str">
            <v>Ｇ18</v>
          </cell>
          <cell r="G310" t="str">
            <v>林　和生</v>
          </cell>
          <cell r="H310" t="str">
            <v>グリフィンズ</v>
          </cell>
          <cell r="I310" t="str">
            <v>男</v>
          </cell>
        </row>
        <row r="311">
          <cell r="A311" t="str">
            <v>G19</v>
          </cell>
          <cell r="B311" t="str">
            <v>飛鷹</v>
          </cell>
          <cell r="C311" t="str">
            <v>強志</v>
          </cell>
          <cell r="D311" t="str">
            <v>グリフィンズ</v>
          </cell>
          <cell r="F311" t="str">
            <v>Ｇ19</v>
          </cell>
          <cell r="G311" t="str">
            <v>飛鷹強志</v>
          </cell>
          <cell r="H311" t="str">
            <v>グリフィンズ</v>
          </cell>
          <cell r="I311" t="str">
            <v>男</v>
          </cell>
        </row>
        <row r="312">
          <cell r="A312" t="str">
            <v>G20</v>
          </cell>
          <cell r="B312" t="str">
            <v>村上</v>
          </cell>
          <cell r="C312" t="str">
            <v>朋也</v>
          </cell>
          <cell r="D312" t="str">
            <v>グリフィンズ</v>
          </cell>
          <cell r="F312" t="str">
            <v>Ｇ20</v>
          </cell>
          <cell r="G312" t="str">
            <v>村上朋也</v>
          </cell>
          <cell r="H312" t="str">
            <v>グリフィンズ</v>
          </cell>
          <cell r="I312" t="str">
            <v>男</v>
          </cell>
        </row>
        <row r="313">
          <cell r="A313" t="str">
            <v>G21</v>
          </cell>
          <cell r="B313" t="str">
            <v>山崎</v>
          </cell>
          <cell r="C313" t="str">
            <v>俊輔</v>
          </cell>
          <cell r="D313" t="str">
            <v>グリフィンズ</v>
          </cell>
          <cell r="F313" t="str">
            <v>Ｇ21</v>
          </cell>
          <cell r="G313" t="str">
            <v>山崎俊輔</v>
          </cell>
          <cell r="H313" t="str">
            <v>グリフィンズ</v>
          </cell>
          <cell r="I313" t="str">
            <v>男</v>
          </cell>
        </row>
        <row r="314">
          <cell r="A314" t="str">
            <v>G22</v>
          </cell>
          <cell r="B314" t="str">
            <v>小椋</v>
          </cell>
          <cell r="C314" t="str">
            <v>奈津美</v>
          </cell>
          <cell r="D314" t="str">
            <v>グリフィンズ</v>
          </cell>
          <cell r="F314" t="str">
            <v>Ｇ22</v>
          </cell>
          <cell r="G314" t="str">
            <v>小椋奈津美</v>
          </cell>
          <cell r="H314" t="str">
            <v>グリフィンズ</v>
          </cell>
          <cell r="I314" t="str">
            <v>女</v>
          </cell>
        </row>
        <row r="315">
          <cell r="A315" t="str">
            <v>G23</v>
          </cell>
          <cell r="B315" t="str">
            <v>国友</v>
          </cell>
          <cell r="C315" t="str">
            <v>真岐子</v>
          </cell>
          <cell r="D315" t="str">
            <v>グリフィンズ</v>
          </cell>
          <cell r="F315" t="str">
            <v>Ｇ23</v>
          </cell>
          <cell r="G315" t="str">
            <v>国友真岐子</v>
          </cell>
          <cell r="H315" t="str">
            <v>グリフィンズ</v>
          </cell>
          <cell r="I315" t="str">
            <v>女</v>
          </cell>
        </row>
        <row r="316">
          <cell r="A316" t="str">
            <v>G24</v>
          </cell>
          <cell r="B316" t="str">
            <v>高橋</v>
          </cell>
          <cell r="C316" t="str">
            <v>知子</v>
          </cell>
          <cell r="D316" t="str">
            <v>グリフィンズ</v>
          </cell>
          <cell r="F316" t="str">
            <v>Ｇ24</v>
          </cell>
          <cell r="G316" t="str">
            <v>高橋知子</v>
          </cell>
          <cell r="H316" t="str">
            <v>グリフィンズ</v>
          </cell>
          <cell r="I316" t="str">
            <v>女</v>
          </cell>
        </row>
        <row r="317">
          <cell r="A317" t="str">
            <v>G25</v>
          </cell>
          <cell r="B317" t="str">
            <v>武田</v>
          </cell>
          <cell r="C317" t="str">
            <v>有香里</v>
          </cell>
          <cell r="D317" t="str">
            <v>グリフィンズ</v>
          </cell>
          <cell r="F317" t="str">
            <v>Ｇ25</v>
          </cell>
          <cell r="G317" t="str">
            <v>武田有香里</v>
          </cell>
          <cell r="H317" t="str">
            <v>グリフィンズ</v>
          </cell>
          <cell r="I317" t="str">
            <v>女</v>
          </cell>
        </row>
        <row r="318">
          <cell r="A318" t="str">
            <v>G26</v>
          </cell>
          <cell r="B318" t="str">
            <v>中田</v>
          </cell>
          <cell r="C318" t="str">
            <v>美由希</v>
          </cell>
          <cell r="D318" t="str">
            <v>グリフィンズ</v>
          </cell>
          <cell r="F318" t="str">
            <v>Ｇ26</v>
          </cell>
          <cell r="G318" t="str">
            <v>中田美由希</v>
          </cell>
          <cell r="H318" t="str">
            <v>グリフィンズ</v>
          </cell>
          <cell r="I318" t="str">
            <v>女</v>
          </cell>
        </row>
        <row r="319">
          <cell r="A319" t="str">
            <v>G27</v>
          </cell>
          <cell r="B319" t="str">
            <v>三崎</v>
          </cell>
          <cell r="C319" t="str">
            <v>真依</v>
          </cell>
          <cell r="D319" t="str">
            <v>グリフィンズ</v>
          </cell>
          <cell r="F319" t="str">
            <v>Ｇ27</v>
          </cell>
          <cell r="G319" t="str">
            <v>三崎真依</v>
          </cell>
          <cell r="H319" t="str">
            <v>グリフィンズ</v>
          </cell>
          <cell r="I319" t="str">
            <v>女</v>
          </cell>
        </row>
        <row r="320">
          <cell r="A320" t="str">
            <v>G28</v>
          </cell>
          <cell r="B320" t="str">
            <v>吉水</v>
          </cell>
          <cell r="C320" t="str">
            <v>由紀</v>
          </cell>
          <cell r="D320" t="str">
            <v>グリフィンズ</v>
          </cell>
          <cell r="F320" t="str">
            <v>Ｇ28</v>
          </cell>
          <cell r="G320" t="str">
            <v>吉水由紀</v>
          </cell>
          <cell r="H320" t="str">
            <v>グリフィンズ</v>
          </cell>
          <cell r="I320" t="str">
            <v>女</v>
          </cell>
        </row>
        <row r="321">
          <cell r="A321" t="str">
            <v>G29</v>
          </cell>
          <cell r="B321" t="str">
            <v>寒出</v>
          </cell>
          <cell r="C321" t="str">
            <v>麻奈未</v>
          </cell>
          <cell r="D321" t="str">
            <v>グリフィンズ</v>
          </cell>
          <cell r="F321" t="str">
            <v>Ｇ29</v>
          </cell>
          <cell r="G321" t="str">
            <v>寒出麻奈未</v>
          </cell>
          <cell r="H321" t="str">
            <v>グリフィンズ</v>
          </cell>
          <cell r="I321" t="str">
            <v>女</v>
          </cell>
        </row>
        <row r="322">
          <cell r="A322" t="str">
            <v>G30</v>
          </cell>
          <cell r="B322" t="str">
            <v>福島</v>
          </cell>
          <cell r="C322" t="str">
            <v>麻公</v>
          </cell>
          <cell r="D322" t="str">
            <v>グリフィンズ</v>
          </cell>
          <cell r="F322" t="str">
            <v>Ｇ30</v>
          </cell>
          <cell r="G322" t="str">
            <v>福島麻公</v>
          </cell>
          <cell r="H322" t="str">
            <v>グリフィンズ</v>
          </cell>
          <cell r="I322" t="str">
            <v>女</v>
          </cell>
        </row>
        <row r="323">
          <cell r="A323" t="str">
            <v>G31</v>
          </cell>
          <cell r="B323" t="str">
            <v>浜田</v>
          </cell>
          <cell r="C323" t="str">
            <v>豊</v>
          </cell>
          <cell r="D323" t="str">
            <v>グリフィンズ</v>
          </cell>
          <cell r="F323" t="str">
            <v>Ｇ31</v>
          </cell>
          <cell r="G323" t="str">
            <v>浜田豊</v>
          </cell>
          <cell r="H323" t="str">
            <v>グリフィンズ</v>
          </cell>
          <cell r="I323" t="str">
            <v>男</v>
          </cell>
        </row>
        <row r="324">
          <cell r="A324" t="str">
            <v>G32</v>
          </cell>
          <cell r="B324" t="str">
            <v>中川</v>
          </cell>
          <cell r="C324" t="str">
            <v>翔真</v>
          </cell>
          <cell r="D324" t="str">
            <v>グリフィンズ</v>
          </cell>
          <cell r="F324" t="str">
            <v>Ｇ32</v>
          </cell>
          <cell r="G324" t="str">
            <v>中川翔真</v>
          </cell>
          <cell r="H324" t="str">
            <v>グリフィンズ</v>
          </cell>
          <cell r="I324" t="str">
            <v>男</v>
          </cell>
        </row>
        <row r="325">
          <cell r="A325" t="str">
            <v>G33</v>
          </cell>
          <cell r="B325" t="str">
            <v>越智</v>
          </cell>
          <cell r="C325" t="str">
            <v>友希</v>
          </cell>
          <cell r="D325" t="str">
            <v>グリフィンズ</v>
          </cell>
          <cell r="F325" t="str">
            <v>Ｇ33</v>
          </cell>
          <cell r="G325" t="str">
            <v>越智友希</v>
          </cell>
          <cell r="H325" t="str">
            <v>グリフィンズ</v>
          </cell>
          <cell r="I325" t="str">
            <v>男</v>
          </cell>
        </row>
        <row r="326">
          <cell r="A326" t="str">
            <v>G34</v>
          </cell>
          <cell r="B326" t="str">
            <v>岡</v>
          </cell>
          <cell r="C326" t="str">
            <v>仁史</v>
          </cell>
          <cell r="D326" t="str">
            <v>グリフィンズ</v>
          </cell>
          <cell r="F326" t="str">
            <v>Ｇ34</v>
          </cell>
          <cell r="G326" t="str">
            <v>岡仁史</v>
          </cell>
          <cell r="H326" t="str">
            <v>グリフィンズ</v>
          </cell>
          <cell r="I326" t="str">
            <v>男</v>
          </cell>
        </row>
        <row r="327">
          <cell r="A327" t="str">
            <v>G35</v>
          </cell>
          <cell r="B327" t="str">
            <v>佐藤</v>
          </cell>
          <cell r="C327" t="str">
            <v>真司</v>
          </cell>
          <cell r="D327" t="str">
            <v>グリフィンズ</v>
          </cell>
          <cell r="F327" t="str">
            <v>Ｇ35</v>
          </cell>
          <cell r="G327" t="str">
            <v>佐藤真司</v>
          </cell>
          <cell r="H327" t="str">
            <v>グリフィンズ</v>
          </cell>
          <cell r="I327" t="str">
            <v>男</v>
          </cell>
        </row>
        <row r="328">
          <cell r="A328" t="str">
            <v>G36</v>
          </cell>
          <cell r="B328" t="str">
            <v>近藤</v>
          </cell>
          <cell r="C328" t="str">
            <v>直也</v>
          </cell>
          <cell r="D328" t="str">
            <v>グリフィンズ</v>
          </cell>
          <cell r="F328" t="str">
            <v>Ｇ36</v>
          </cell>
          <cell r="G328" t="str">
            <v>近藤直也</v>
          </cell>
          <cell r="H328" t="str">
            <v>グリフィンズ</v>
          </cell>
          <cell r="I328" t="str">
            <v>男</v>
          </cell>
        </row>
        <row r="329">
          <cell r="A329" t="str">
            <v>G37</v>
          </cell>
          <cell r="B329" t="str">
            <v>山本</v>
          </cell>
          <cell r="C329" t="str">
            <v>あづさ</v>
          </cell>
          <cell r="D329" t="str">
            <v>グリフィンズ</v>
          </cell>
          <cell r="F329" t="str">
            <v>Ｇ37</v>
          </cell>
          <cell r="G329" t="str">
            <v>山本あづさ</v>
          </cell>
          <cell r="H329" t="str">
            <v>グリフィンズ</v>
          </cell>
          <cell r="I329" t="str">
            <v>男</v>
          </cell>
        </row>
        <row r="330">
          <cell r="A330" t="str">
            <v>G38</v>
          </cell>
          <cell r="B330" t="str">
            <v>玉井</v>
          </cell>
          <cell r="C330" t="str">
            <v>良枝</v>
          </cell>
          <cell r="D330" t="str">
            <v>グリフィンズ</v>
          </cell>
          <cell r="F330" t="str">
            <v>Ｇ38</v>
          </cell>
          <cell r="G330" t="str">
            <v>玉井良枝</v>
          </cell>
          <cell r="H330" t="str">
            <v>グリフィンズ</v>
          </cell>
          <cell r="I330" t="str">
            <v>男</v>
          </cell>
        </row>
        <row r="331">
          <cell r="A331" t="str">
            <v>G39</v>
          </cell>
          <cell r="B331" t="str">
            <v>吹田</v>
          </cell>
          <cell r="C331" t="str">
            <v>幸子</v>
          </cell>
          <cell r="D331" t="str">
            <v>グリフィンズ</v>
          </cell>
          <cell r="F331" t="str">
            <v>Ｇ39</v>
          </cell>
          <cell r="G331" t="str">
            <v>吹田幸子</v>
          </cell>
          <cell r="H331" t="str">
            <v>グリフィンズ</v>
          </cell>
          <cell r="I331" t="str">
            <v>男</v>
          </cell>
        </row>
        <row r="332">
          <cell r="A332" t="str">
            <v>G40</v>
          </cell>
          <cell r="B332" t="str">
            <v>辻本</v>
          </cell>
          <cell r="C332" t="str">
            <v>まさし</v>
          </cell>
          <cell r="D332" t="str">
            <v>グリフィンズ</v>
          </cell>
          <cell r="F332" t="str">
            <v>Ｇ40</v>
          </cell>
          <cell r="G332" t="str">
            <v>辻本まさし</v>
          </cell>
          <cell r="H332" t="str">
            <v>グリフィンズ</v>
          </cell>
          <cell r="I332" t="str">
            <v>男</v>
          </cell>
        </row>
        <row r="334">
          <cell r="B334" t="str">
            <v>八日市南高校</v>
          </cell>
        </row>
        <row r="335">
          <cell r="B335" t="str">
            <v>八南</v>
          </cell>
        </row>
        <row r="336">
          <cell r="B336" t="str">
            <v>南校</v>
          </cell>
        </row>
        <row r="337">
          <cell r="A337" t="str">
            <v>H01</v>
          </cell>
          <cell r="B337" t="str">
            <v>大塚</v>
          </cell>
          <cell r="C337" t="str">
            <v>聖也</v>
          </cell>
          <cell r="D337" t="str">
            <v>八南</v>
          </cell>
          <cell r="F337" t="str">
            <v>H01</v>
          </cell>
          <cell r="G337" t="str">
            <v>大塚聖也</v>
          </cell>
          <cell r="H337" t="str">
            <v>八日市南</v>
          </cell>
          <cell r="I337" t="str">
            <v>男</v>
          </cell>
        </row>
        <row r="338">
          <cell r="A338" t="str">
            <v>H02</v>
          </cell>
          <cell r="B338" t="str">
            <v>南　</v>
          </cell>
          <cell r="C338" t="str">
            <v>秀平</v>
          </cell>
          <cell r="D338" t="str">
            <v>八南</v>
          </cell>
          <cell r="F338" t="str">
            <v>H02</v>
          </cell>
          <cell r="G338" t="str">
            <v>南　秀平</v>
          </cell>
          <cell r="H338" t="str">
            <v>八日市南</v>
          </cell>
          <cell r="I338" t="str">
            <v>男</v>
          </cell>
        </row>
        <row r="339">
          <cell r="A339" t="str">
            <v>H03</v>
          </cell>
          <cell r="B339" t="str">
            <v>木村</v>
          </cell>
          <cell r="C339" t="str">
            <v>文哉</v>
          </cell>
          <cell r="D339" t="str">
            <v>八南</v>
          </cell>
          <cell r="F339" t="str">
            <v>H03</v>
          </cell>
          <cell r="G339" t="str">
            <v>木村文哉</v>
          </cell>
          <cell r="H339" t="str">
            <v>八日市南</v>
          </cell>
          <cell r="I339" t="str">
            <v>男</v>
          </cell>
        </row>
        <row r="340">
          <cell r="A340" t="str">
            <v>H04</v>
          </cell>
          <cell r="B340" t="str">
            <v>川崎</v>
          </cell>
          <cell r="C340" t="str">
            <v>恵司</v>
          </cell>
          <cell r="D340" t="str">
            <v>八南</v>
          </cell>
          <cell r="F340" t="str">
            <v>H04</v>
          </cell>
          <cell r="G340" t="str">
            <v>川崎恵司</v>
          </cell>
          <cell r="H340" t="str">
            <v>八日市南</v>
          </cell>
          <cell r="I340" t="str">
            <v>男</v>
          </cell>
        </row>
        <row r="341">
          <cell r="A341" t="str">
            <v>H05</v>
          </cell>
          <cell r="B341" t="str">
            <v>平岩</v>
          </cell>
          <cell r="C341" t="str">
            <v>治司</v>
          </cell>
          <cell r="D341" t="str">
            <v>八南</v>
          </cell>
          <cell r="F341" t="str">
            <v>H05</v>
          </cell>
          <cell r="G341" t="str">
            <v>平岩治司</v>
          </cell>
          <cell r="H341" t="str">
            <v>八日市南</v>
          </cell>
          <cell r="I341" t="str">
            <v>男</v>
          </cell>
        </row>
        <row r="342">
          <cell r="A342" t="str">
            <v>H06</v>
          </cell>
          <cell r="B342" t="str">
            <v>北川</v>
          </cell>
          <cell r="C342" t="str">
            <v>幸夫</v>
          </cell>
          <cell r="D342" t="str">
            <v>八南</v>
          </cell>
          <cell r="F342" t="str">
            <v>H06</v>
          </cell>
          <cell r="G342" t="str">
            <v>北川幸夫</v>
          </cell>
          <cell r="H342" t="str">
            <v>八日市南</v>
          </cell>
          <cell r="I342" t="str">
            <v>男</v>
          </cell>
        </row>
        <row r="343">
          <cell r="A343" t="str">
            <v>H07</v>
          </cell>
          <cell r="B343" t="str">
            <v>北村</v>
          </cell>
          <cell r="C343" t="str">
            <v>明寿美</v>
          </cell>
          <cell r="D343" t="str">
            <v>八南</v>
          </cell>
          <cell r="F343" t="str">
            <v>H07</v>
          </cell>
          <cell r="G343" t="str">
            <v>北村明寿美</v>
          </cell>
          <cell r="H343" t="str">
            <v>八日市南</v>
          </cell>
          <cell r="I343" t="str">
            <v>女</v>
          </cell>
        </row>
        <row r="344">
          <cell r="A344" t="str">
            <v>H08</v>
          </cell>
          <cell r="B344" t="str">
            <v>川添</v>
          </cell>
          <cell r="C344" t="str">
            <v>真美</v>
          </cell>
          <cell r="D344" t="str">
            <v>八南</v>
          </cell>
          <cell r="F344" t="str">
            <v>H08</v>
          </cell>
          <cell r="G344" t="str">
            <v>川添真美</v>
          </cell>
          <cell r="H344" t="str">
            <v>八日市南</v>
          </cell>
          <cell r="I344" t="str">
            <v>女</v>
          </cell>
        </row>
        <row r="345">
          <cell r="A345" t="str">
            <v>H09</v>
          </cell>
          <cell r="B345" t="str">
            <v>尾形</v>
          </cell>
          <cell r="C345" t="str">
            <v>亜紀</v>
          </cell>
          <cell r="D345" t="str">
            <v>八南</v>
          </cell>
          <cell r="F345" t="str">
            <v>H09</v>
          </cell>
          <cell r="G345" t="str">
            <v>尾形亜紀</v>
          </cell>
          <cell r="H345" t="str">
            <v>八日市南</v>
          </cell>
          <cell r="I345" t="str">
            <v>女</v>
          </cell>
        </row>
        <row r="346">
          <cell r="A346" t="str">
            <v>H10</v>
          </cell>
          <cell r="B346" t="str">
            <v>穴田</v>
          </cell>
          <cell r="C346" t="str">
            <v>昌子</v>
          </cell>
          <cell r="D346" t="str">
            <v>八南</v>
          </cell>
          <cell r="F346" t="str">
            <v>H10</v>
          </cell>
          <cell r="G346" t="str">
            <v>穴田昌子</v>
          </cell>
          <cell r="H346" t="str">
            <v>八日市南</v>
          </cell>
          <cell r="I346" t="str">
            <v>女</v>
          </cell>
        </row>
        <row r="350">
          <cell r="A350" t="str">
            <v>I03</v>
          </cell>
          <cell r="B350" t="str">
            <v>川上</v>
          </cell>
          <cell r="C350" t="str">
            <v>拓磨</v>
          </cell>
          <cell r="D350" t="str">
            <v>一般</v>
          </cell>
          <cell r="F350" t="str">
            <v>I03</v>
          </cell>
          <cell r="G350" t="str">
            <v>川上拓磨</v>
          </cell>
          <cell r="H350" t="str">
            <v>一般</v>
          </cell>
          <cell r="I350" t="str">
            <v>男</v>
          </cell>
        </row>
        <row r="351">
          <cell r="A351" t="str">
            <v>I04</v>
          </cell>
          <cell r="B351" t="str">
            <v>水本</v>
          </cell>
          <cell r="C351" t="str">
            <v>佑人</v>
          </cell>
          <cell r="D351" t="str">
            <v>一般</v>
          </cell>
          <cell r="F351" t="str">
            <v>I04</v>
          </cell>
          <cell r="G351" t="str">
            <v>水本佑人</v>
          </cell>
          <cell r="H351" t="str">
            <v>一般</v>
          </cell>
          <cell r="I351" t="str">
            <v>男</v>
          </cell>
        </row>
        <row r="352">
          <cell r="A352" t="str">
            <v>I05</v>
          </cell>
          <cell r="B352" t="str">
            <v>小森</v>
          </cell>
          <cell r="C352" t="str">
            <v>嘉雄</v>
          </cell>
          <cell r="D352" t="str">
            <v>一般</v>
          </cell>
          <cell r="F352" t="str">
            <v>I05</v>
          </cell>
          <cell r="G352" t="str">
            <v>小森嘉雄</v>
          </cell>
          <cell r="H352" t="str">
            <v>一般</v>
          </cell>
          <cell r="I352" t="str">
            <v>男</v>
          </cell>
        </row>
        <row r="353">
          <cell r="A353" t="str">
            <v>I06</v>
          </cell>
          <cell r="B353" t="str">
            <v>小森</v>
          </cell>
          <cell r="C353" t="str">
            <v>順子</v>
          </cell>
          <cell r="D353" t="str">
            <v>一般</v>
          </cell>
          <cell r="F353" t="str">
            <v>I06</v>
          </cell>
          <cell r="G353" t="str">
            <v>小森順子</v>
          </cell>
          <cell r="H353" t="str">
            <v>一般</v>
          </cell>
          <cell r="I353" t="str">
            <v>女</v>
          </cell>
        </row>
        <row r="354">
          <cell r="A354" t="str">
            <v>I07</v>
          </cell>
          <cell r="B354" t="str">
            <v>福田</v>
          </cell>
          <cell r="C354" t="str">
            <v>享子</v>
          </cell>
          <cell r="D354" t="str">
            <v>一般</v>
          </cell>
          <cell r="F354" t="str">
            <v>I07</v>
          </cell>
          <cell r="G354" t="str">
            <v>福田享子</v>
          </cell>
          <cell r="H354" t="str">
            <v>一般</v>
          </cell>
          <cell r="I354" t="str">
            <v>女</v>
          </cell>
        </row>
        <row r="355">
          <cell r="A355" t="str">
            <v>I08</v>
          </cell>
          <cell r="B355" t="str">
            <v>原　</v>
          </cell>
          <cell r="C355" t="str">
            <v>清　</v>
          </cell>
          <cell r="D355" t="str">
            <v>一般</v>
          </cell>
          <cell r="F355" t="str">
            <v>I08</v>
          </cell>
          <cell r="G355" t="str">
            <v>原　清　</v>
          </cell>
          <cell r="H355" t="str">
            <v>一般</v>
          </cell>
          <cell r="I355" t="str">
            <v>男</v>
          </cell>
        </row>
        <row r="364">
          <cell r="B364" t="str">
            <v>JACK</v>
          </cell>
        </row>
        <row r="365">
          <cell r="A365" t="str">
            <v>J01</v>
          </cell>
          <cell r="B365" t="str">
            <v>中村</v>
          </cell>
          <cell r="C365" t="str">
            <v>浩之</v>
          </cell>
          <cell r="D365" t="str">
            <v>JACK</v>
          </cell>
          <cell r="F365" t="str">
            <v>J01</v>
          </cell>
          <cell r="G365" t="str">
            <v>中村浩之</v>
          </cell>
          <cell r="H365" t="str">
            <v>JACK　TC</v>
          </cell>
          <cell r="I365" t="str">
            <v>男</v>
          </cell>
        </row>
        <row r="366">
          <cell r="A366" t="str">
            <v>J02</v>
          </cell>
          <cell r="B366" t="str">
            <v>長谷出</v>
          </cell>
          <cell r="C366" t="str">
            <v>浩</v>
          </cell>
          <cell r="D366" t="str">
            <v>JACK</v>
          </cell>
          <cell r="F366" t="str">
            <v>J02</v>
          </cell>
          <cell r="G366" t="str">
            <v>長谷出浩</v>
          </cell>
          <cell r="H366" t="str">
            <v>JACK　TC</v>
          </cell>
          <cell r="I366" t="str">
            <v>男</v>
          </cell>
        </row>
        <row r="367">
          <cell r="A367" t="str">
            <v>J03</v>
          </cell>
          <cell r="B367" t="str">
            <v>山崎</v>
          </cell>
          <cell r="C367" t="str">
            <v>　豊</v>
          </cell>
          <cell r="D367" t="str">
            <v>JACK</v>
          </cell>
          <cell r="F367" t="str">
            <v>J03</v>
          </cell>
          <cell r="G367" t="str">
            <v>山崎　豊</v>
          </cell>
          <cell r="H367" t="str">
            <v>JACK　TC</v>
          </cell>
          <cell r="I367" t="str">
            <v>男</v>
          </cell>
        </row>
        <row r="368">
          <cell r="A368" t="str">
            <v>J04</v>
          </cell>
          <cell r="B368" t="str">
            <v>園田</v>
          </cell>
          <cell r="C368" t="str">
            <v>定之</v>
          </cell>
          <cell r="D368" t="str">
            <v>JACK</v>
          </cell>
          <cell r="F368" t="str">
            <v>J04</v>
          </cell>
          <cell r="G368" t="str">
            <v>園田定之</v>
          </cell>
          <cell r="H368" t="str">
            <v>JACK　TC</v>
          </cell>
          <cell r="I368" t="str">
            <v>男</v>
          </cell>
        </row>
        <row r="369">
          <cell r="A369" t="str">
            <v>J05</v>
          </cell>
          <cell r="B369" t="str">
            <v>川添</v>
          </cell>
          <cell r="C369" t="str">
            <v>正幸</v>
          </cell>
          <cell r="D369" t="str">
            <v>JACK</v>
          </cell>
          <cell r="F369" t="str">
            <v>J05</v>
          </cell>
          <cell r="G369" t="str">
            <v>川添正幸</v>
          </cell>
          <cell r="H369" t="str">
            <v>JACK　TC</v>
          </cell>
          <cell r="I369" t="str">
            <v>男</v>
          </cell>
        </row>
        <row r="377">
          <cell r="B377" t="str">
            <v>Ｋ　テニス　カレッジ</v>
          </cell>
          <cell r="G377" t="str">
            <v>Ｋ　テニス　カレッジ</v>
          </cell>
        </row>
        <row r="378">
          <cell r="A378" t="str">
            <v>K01</v>
          </cell>
          <cell r="B378" t="str">
            <v>稲岡</v>
          </cell>
          <cell r="C378" t="str">
            <v>和紀</v>
          </cell>
          <cell r="D378" t="str">
            <v>Kテニス</v>
          </cell>
          <cell r="F378" t="str">
            <v>K01</v>
          </cell>
          <cell r="G378" t="str">
            <v>稲岡和紀</v>
          </cell>
          <cell r="H378" t="str">
            <v>Ｋテニスカレッジ</v>
          </cell>
          <cell r="I378" t="str">
            <v>男</v>
          </cell>
        </row>
        <row r="379">
          <cell r="A379" t="str">
            <v>K02</v>
          </cell>
          <cell r="D379" t="str">
            <v>Kテニス</v>
          </cell>
          <cell r="F379" t="str">
            <v>K02</v>
          </cell>
          <cell r="G379" t="str">
            <v/>
          </cell>
          <cell r="H379" t="str">
            <v>Ｋテニスカレッジ</v>
          </cell>
          <cell r="I379" t="str">
            <v>男</v>
          </cell>
        </row>
        <row r="380">
          <cell r="A380" t="str">
            <v>K03</v>
          </cell>
          <cell r="D380" t="str">
            <v>Kテニス</v>
          </cell>
          <cell r="F380" t="str">
            <v>K03</v>
          </cell>
          <cell r="G380" t="str">
            <v/>
          </cell>
          <cell r="H380" t="str">
            <v>Ｋテニスカレッジ</v>
          </cell>
          <cell r="I380" t="str">
            <v>男</v>
          </cell>
        </row>
        <row r="381">
          <cell r="A381" t="str">
            <v>K04</v>
          </cell>
          <cell r="B381" t="str">
            <v>久保田</v>
          </cell>
          <cell r="C381" t="str">
            <v>敬司</v>
          </cell>
          <cell r="D381" t="str">
            <v>Kテニス</v>
          </cell>
          <cell r="F381" t="str">
            <v>K04</v>
          </cell>
          <cell r="G381" t="str">
            <v>久保田敬司</v>
          </cell>
          <cell r="H381" t="str">
            <v>Ｋテニスカレッジ</v>
          </cell>
          <cell r="I381" t="str">
            <v>男</v>
          </cell>
        </row>
        <row r="382">
          <cell r="A382" t="str">
            <v>K05</v>
          </cell>
          <cell r="B382" t="str">
            <v>宇野</v>
          </cell>
          <cell r="C382" t="str">
            <v>健治</v>
          </cell>
          <cell r="D382" t="str">
            <v>Kテニス</v>
          </cell>
          <cell r="F382" t="str">
            <v>K05</v>
          </cell>
          <cell r="G382" t="str">
            <v>宇野健治</v>
          </cell>
          <cell r="H382" t="str">
            <v>Ｋテニスカレッジ</v>
          </cell>
          <cell r="I382" t="str">
            <v>男</v>
          </cell>
        </row>
        <row r="383">
          <cell r="A383" t="str">
            <v>K06</v>
          </cell>
          <cell r="B383" t="str">
            <v>小笠原</v>
          </cell>
          <cell r="C383" t="str">
            <v>光雄</v>
          </cell>
          <cell r="D383" t="str">
            <v>Kテニス</v>
          </cell>
          <cell r="F383" t="str">
            <v>K06</v>
          </cell>
          <cell r="G383" t="str">
            <v>小笠原光雄</v>
          </cell>
          <cell r="H383" t="str">
            <v>Ｋテニスカレッジ</v>
          </cell>
          <cell r="I383" t="str">
            <v>男</v>
          </cell>
        </row>
        <row r="384">
          <cell r="A384" t="str">
            <v>K07</v>
          </cell>
          <cell r="B384" t="str">
            <v>川並</v>
          </cell>
          <cell r="C384" t="str">
            <v>和之</v>
          </cell>
          <cell r="D384" t="str">
            <v>Kテニス</v>
          </cell>
          <cell r="F384" t="str">
            <v>K07</v>
          </cell>
          <cell r="G384" t="str">
            <v>川並和之</v>
          </cell>
          <cell r="H384" t="str">
            <v>Ｋテニスカレッジ</v>
          </cell>
          <cell r="I384" t="str">
            <v>男</v>
          </cell>
        </row>
        <row r="385">
          <cell r="A385" t="str">
            <v>K08</v>
          </cell>
          <cell r="B385" t="str">
            <v>菊居</v>
          </cell>
          <cell r="C385" t="str">
            <v>龍之介</v>
          </cell>
          <cell r="D385" t="str">
            <v>Kテニス</v>
          </cell>
          <cell r="F385" t="str">
            <v>K08</v>
          </cell>
          <cell r="G385" t="str">
            <v>菊居龍之介</v>
          </cell>
          <cell r="H385" t="str">
            <v>Ｋテニスカレッジ</v>
          </cell>
          <cell r="I385" t="str">
            <v>男</v>
          </cell>
        </row>
        <row r="386">
          <cell r="A386" t="str">
            <v>K09</v>
          </cell>
          <cell r="B386" t="str">
            <v>北村</v>
          </cell>
          <cell r="C386" t="str">
            <v>弘一</v>
          </cell>
          <cell r="D386" t="str">
            <v>Kテニス</v>
          </cell>
          <cell r="F386" t="str">
            <v>K09</v>
          </cell>
          <cell r="G386" t="str">
            <v>北村弘一</v>
          </cell>
          <cell r="H386" t="str">
            <v>Ｋテニスカレッジ</v>
          </cell>
          <cell r="I386" t="str">
            <v>男</v>
          </cell>
        </row>
        <row r="387">
          <cell r="A387" t="str">
            <v>K10</v>
          </cell>
          <cell r="B387" t="str">
            <v>木村</v>
          </cell>
          <cell r="C387" t="str">
            <v>善和</v>
          </cell>
          <cell r="D387" t="str">
            <v>Kテニス</v>
          </cell>
          <cell r="F387" t="str">
            <v>K10</v>
          </cell>
          <cell r="G387" t="str">
            <v>木村善和</v>
          </cell>
          <cell r="H387" t="str">
            <v>Ｋテニスカレッジ</v>
          </cell>
          <cell r="I387" t="str">
            <v>男</v>
          </cell>
        </row>
        <row r="388">
          <cell r="A388" t="str">
            <v>K11</v>
          </cell>
          <cell r="B388" t="str">
            <v>久保村</v>
          </cell>
          <cell r="C388" t="str">
            <v>悠史</v>
          </cell>
          <cell r="D388" t="str">
            <v>Kテニス</v>
          </cell>
          <cell r="F388" t="str">
            <v>K11</v>
          </cell>
          <cell r="G388" t="str">
            <v>久保村悠史</v>
          </cell>
          <cell r="H388" t="str">
            <v>Ｋテニスカレッジ</v>
          </cell>
          <cell r="I388" t="str">
            <v>男</v>
          </cell>
        </row>
        <row r="389">
          <cell r="A389" t="str">
            <v>K12</v>
          </cell>
          <cell r="B389" t="str">
            <v>竹村</v>
          </cell>
          <cell r="C389" t="str">
            <v>　治</v>
          </cell>
          <cell r="D389" t="str">
            <v>Kテニス</v>
          </cell>
          <cell r="F389" t="str">
            <v>K12</v>
          </cell>
          <cell r="G389" t="str">
            <v>竹村　治</v>
          </cell>
          <cell r="H389" t="str">
            <v>Ｋテニスカレッジ</v>
          </cell>
          <cell r="I389" t="str">
            <v>男</v>
          </cell>
        </row>
        <row r="390">
          <cell r="A390" t="str">
            <v>K13</v>
          </cell>
          <cell r="B390" t="str">
            <v>辻　</v>
          </cell>
          <cell r="C390" t="str">
            <v>智和</v>
          </cell>
          <cell r="D390" t="str">
            <v>Kテニス</v>
          </cell>
          <cell r="F390" t="str">
            <v>K13</v>
          </cell>
          <cell r="G390" t="str">
            <v>辻　智和</v>
          </cell>
          <cell r="H390" t="str">
            <v>Ｋテニスカレッジ</v>
          </cell>
          <cell r="I390" t="str">
            <v>男</v>
          </cell>
        </row>
        <row r="391">
          <cell r="A391" t="str">
            <v>K14</v>
          </cell>
          <cell r="B391" t="str">
            <v>坪田</v>
          </cell>
          <cell r="C391" t="str">
            <v>真嘉</v>
          </cell>
          <cell r="D391" t="str">
            <v>Kテニス</v>
          </cell>
          <cell r="F391" t="str">
            <v>K14</v>
          </cell>
          <cell r="G391" t="str">
            <v>坪田真嘉</v>
          </cell>
          <cell r="H391" t="str">
            <v>Ｋテニスカレッジ</v>
          </cell>
          <cell r="I391" t="str">
            <v>男</v>
          </cell>
        </row>
        <row r="392">
          <cell r="A392" t="str">
            <v>K15</v>
          </cell>
          <cell r="B392" t="str">
            <v>寺川</v>
          </cell>
          <cell r="C392" t="str">
            <v>義廣</v>
          </cell>
          <cell r="D392" t="str">
            <v>Kテニス</v>
          </cell>
          <cell r="F392" t="str">
            <v>K15</v>
          </cell>
          <cell r="G392" t="str">
            <v>寺川義廣</v>
          </cell>
          <cell r="H392" t="str">
            <v>Ｋテニスカレッジ</v>
          </cell>
          <cell r="I392" t="str">
            <v>男</v>
          </cell>
        </row>
        <row r="393">
          <cell r="A393" t="str">
            <v>K16</v>
          </cell>
          <cell r="B393" t="str">
            <v>永里</v>
          </cell>
          <cell r="C393" t="str">
            <v>裕次</v>
          </cell>
          <cell r="D393" t="str">
            <v>Kテニス</v>
          </cell>
          <cell r="F393" t="str">
            <v>K16</v>
          </cell>
          <cell r="G393" t="str">
            <v>永里裕次</v>
          </cell>
          <cell r="H393" t="str">
            <v>Ｋテニスカレッジ</v>
          </cell>
          <cell r="I393" t="str">
            <v>男</v>
          </cell>
        </row>
        <row r="394">
          <cell r="A394" t="str">
            <v>K17</v>
          </cell>
          <cell r="B394" t="str">
            <v>中村</v>
          </cell>
          <cell r="C394" t="str">
            <v>喜彦</v>
          </cell>
          <cell r="D394" t="str">
            <v>Kテニス</v>
          </cell>
          <cell r="F394" t="str">
            <v>K17</v>
          </cell>
          <cell r="G394" t="str">
            <v>中村喜彦</v>
          </cell>
          <cell r="H394" t="str">
            <v>Ｋテニスカレッジ</v>
          </cell>
          <cell r="I394" t="str">
            <v>男</v>
          </cell>
        </row>
        <row r="395">
          <cell r="A395" t="str">
            <v>K18</v>
          </cell>
          <cell r="B395" t="str">
            <v>疋田</v>
          </cell>
          <cell r="C395" t="str">
            <v>之宏</v>
          </cell>
          <cell r="D395" t="str">
            <v>Kテニス</v>
          </cell>
          <cell r="F395" t="str">
            <v>K18</v>
          </cell>
          <cell r="G395" t="str">
            <v>疋田之宏</v>
          </cell>
          <cell r="H395" t="str">
            <v>Ｋテニスカレッジ</v>
          </cell>
          <cell r="I395" t="str">
            <v>男</v>
          </cell>
        </row>
        <row r="396">
          <cell r="A396" t="str">
            <v>K19</v>
          </cell>
          <cell r="B396" t="str">
            <v>宮嶋</v>
          </cell>
          <cell r="C396" t="str">
            <v>利行</v>
          </cell>
          <cell r="D396" t="str">
            <v>Kテニス</v>
          </cell>
          <cell r="F396" t="str">
            <v>K19</v>
          </cell>
          <cell r="G396" t="str">
            <v>宮嶋利行</v>
          </cell>
          <cell r="H396" t="str">
            <v>Ｋテニスカレッジ</v>
          </cell>
          <cell r="I396" t="str">
            <v>男</v>
          </cell>
        </row>
        <row r="397">
          <cell r="A397" t="str">
            <v>K20</v>
          </cell>
          <cell r="B397" t="str">
            <v>宮村</v>
          </cell>
          <cell r="C397" t="str">
            <v>知宏</v>
          </cell>
          <cell r="D397" t="str">
            <v>Kテニス</v>
          </cell>
          <cell r="F397" t="str">
            <v>K20</v>
          </cell>
          <cell r="G397" t="str">
            <v>宮村知宏</v>
          </cell>
          <cell r="H397" t="str">
            <v>Ｋテニスカレッジ</v>
          </cell>
          <cell r="I397" t="str">
            <v>男</v>
          </cell>
        </row>
        <row r="398">
          <cell r="A398" t="str">
            <v>K21</v>
          </cell>
          <cell r="B398" t="str">
            <v>村地</v>
          </cell>
          <cell r="C398" t="str">
            <v>直也</v>
          </cell>
          <cell r="D398" t="str">
            <v>Kテニス</v>
          </cell>
          <cell r="F398" t="str">
            <v>K21</v>
          </cell>
          <cell r="G398" t="str">
            <v>村地直也</v>
          </cell>
          <cell r="H398" t="str">
            <v>Ｋテニスカレッジ</v>
          </cell>
          <cell r="I398" t="str">
            <v>男</v>
          </cell>
        </row>
        <row r="399">
          <cell r="A399" t="str">
            <v>K22</v>
          </cell>
          <cell r="B399" t="str">
            <v>山口</v>
          </cell>
          <cell r="C399" t="str">
            <v>直彦</v>
          </cell>
          <cell r="D399" t="str">
            <v>Kテニス</v>
          </cell>
          <cell r="F399" t="str">
            <v>K22</v>
          </cell>
          <cell r="G399" t="str">
            <v>山口直彦</v>
          </cell>
          <cell r="H399" t="str">
            <v>Ｋテニスカレッジ</v>
          </cell>
          <cell r="I399" t="str">
            <v>男</v>
          </cell>
        </row>
        <row r="400">
          <cell r="A400" t="str">
            <v>K23</v>
          </cell>
          <cell r="B400" t="str">
            <v>山口</v>
          </cell>
          <cell r="C400" t="str">
            <v>真彦</v>
          </cell>
          <cell r="D400" t="str">
            <v>Kテニス</v>
          </cell>
          <cell r="F400" t="str">
            <v>K23</v>
          </cell>
          <cell r="G400" t="str">
            <v>山口真彦</v>
          </cell>
          <cell r="H400" t="str">
            <v>Ｋテニスカレッジ</v>
          </cell>
          <cell r="I400" t="str">
            <v>男</v>
          </cell>
        </row>
        <row r="401">
          <cell r="A401" t="str">
            <v>K24</v>
          </cell>
          <cell r="B401" t="str">
            <v>山田</v>
          </cell>
          <cell r="C401" t="str">
            <v>直八</v>
          </cell>
          <cell r="D401" t="str">
            <v>Kテニス</v>
          </cell>
          <cell r="F401" t="str">
            <v>K24</v>
          </cell>
          <cell r="G401" t="str">
            <v>山田直八</v>
          </cell>
          <cell r="H401" t="str">
            <v>Ｋテニスカレッジ</v>
          </cell>
          <cell r="I401" t="str">
            <v>男</v>
          </cell>
        </row>
        <row r="402">
          <cell r="A402" t="str">
            <v>K25</v>
          </cell>
          <cell r="B402" t="str">
            <v>山本</v>
          </cell>
          <cell r="C402" t="str">
            <v>修平</v>
          </cell>
          <cell r="D402" t="str">
            <v>Kテニス</v>
          </cell>
          <cell r="F402" t="str">
            <v>K25</v>
          </cell>
          <cell r="G402" t="str">
            <v>山本修平</v>
          </cell>
          <cell r="H402" t="str">
            <v>Ｋテニスカレッジ</v>
          </cell>
          <cell r="I402" t="str">
            <v>男</v>
          </cell>
        </row>
        <row r="403">
          <cell r="A403" t="str">
            <v>K26</v>
          </cell>
          <cell r="D403" t="str">
            <v>Kテニス</v>
          </cell>
          <cell r="F403" t="str">
            <v>K26</v>
          </cell>
          <cell r="G403" t="str">
            <v/>
          </cell>
          <cell r="H403" t="str">
            <v>Ｋテニスカレッジ</v>
          </cell>
          <cell r="I403" t="str">
            <v>女</v>
          </cell>
        </row>
        <row r="404">
          <cell r="A404" t="str">
            <v>K27</v>
          </cell>
          <cell r="B404" t="str">
            <v>石原</v>
          </cell>
          <cell r="C404" t="str">
            <v>はる美</v>
          </cell>
          <cell r="D404" t="str">
            <v>Kテニス</v>
          </cell>
          <cell r="F404" t="str">
            <v>K27</v>
          </cell>
          <cell r="G404" t="str">
            <v>石原はる美</v>
          </cell>
          <cell r="H404" t="str">
            <v>Ｋテニスカレッジ</v>
          </cell>
          <cell r="I404" t="str">
            <v>女</v>
          </cell>
        </row>
        <row r="405">
          <cell r="A405" t="str">
            <v>K28</v>
          </cell>
          <cell r="B405" t="str">
            <v>伊東</v>
          </cell>
          <cell r="C405" t="str">
            <v>祐希子</v>
          </cell>
          <cell r="D405" t="str">
            <v>Kテニス</v>
          </cell>
          <cell r="F405" t="str">
            <v>K28</v>
          </cell>
          <cell r="G405" t="str">
            <v>伊東祐希子</v>
          </cell>
          <cell r="H405" t="str">
            <v>Ｋテニスカレッジ</v>
          </cell>
          <cell r="I405" t="str">
            <v>女</v>
          </cell>
        </row>
        <row r="406">
          <cell r="A406" t="str">
            <v>K29</v>
          </cell>
          <cell r="D406" t="str">
            <v>Kテニス</v>
          </cell>
          <cell r="F406" t="str">
            <v>K29</v>
          </cell>
          <cell r="G406" t="str">
            <v/>
          </cell>
          <cell r="H406" t="str">
            <v>Ｋテニスカレッジ</v>
          </cell>
          <cell r="I406" t="str">
            <v>女</v>
          </cell>
        </row>
        <row r="407">
          <cell r="A407" t="str">
            <v>K30</v>
          </cell>
          <cell r="B407" t="str">
            <v>小笠原</v>
          </cell>
          <cell r="C407" t="str">
            <v>容子</v>
          </cell>
          <cell r="D407" t="str">
            <v>Kテニス</v>
          </cell>
          <cell r="F407" t="str">
            <v>K30</v>
          </cell>
          <cell r="G407" t="str">
            <v>小笠原容子</v>
          </cell>
          <cell r="H407" t="str">
            <v>Ｋテニスカレッジ</v>
          </cell>
          <cell r="I407" t="str">
            <v>女</v>
          </cell>
        </row>
        <row r="408">
          <cell r="A408" t="str">
            <v>K31</v>
          </cell>
          <cell r="B408" t="str">
            <v>梶木</v>
          </cell>
          <cell r="C408" t="str">
            <v>和子</v>
          </cell>
          <cell r="D408" t="str">
            <v>Kテニス</v>
          </cell>
          <cell r="F408" t="str">
            <v>K31</v>
          </cell>
          <cell r="G408" t="str">
            <v>梶木和子</v>
          </cell>
          <cell r="H408" t="str">
            <v>Ｋテニスカレッジ</v>
          </cell>
          <cell r="I408" t="str">
            <v>女</v>
          </cell>
        </row>
        <row r="409">
          <cell r="A409" t="str">
            <v>K32</v>
          </cell>
          <cell r="B409" t="str">
            <v>田中</v>
          </cell>
          <cell r="C409" t="str">
            <v>和枝</v>
          </cell>
          <cell r="D409" t="str">
            <v>Kテニス</v>
          </cell>
          <cell r="F409" t="str">
            <v>K32</v>
          </cell>
          <cell r="G409" t="str">
            <v>田中和枝</v>
          </cell>
          <cell r="H409" t="str">
            <v>Ｋテニスカレッジ</v>
          </cell>
          <cell r="I409" t="str">
            <v>女</v>
          </cell>
        </row>
        <row r="410">
          <cell r="A410" t="str">
            <v>K33</v>
          </cell>
          <cell r="B410" t="str">
            <v>谷　</v>
          </cell>
          <cell r="C410" t="str">
            <v>寿子</v>
          </cell>
          <cell r="D410" t="str">
            <v>Kテニス</v>
          </cell>
          <cell r="F410" t="str">
            <v>K33</v>
          </cell>
          <cell r="G410" t="str">
            <v>谷　寿子</v>
          </cell>
          <cell r="H410" t="str">
            <v>Ｋテニスカレッジ</v>
          </cell>
          <cell r="I410" t="str">
            <v>女</v>
          </cell>
        </row>
        <row r="411">
          <cell r="A411" t="str">
            <v>K34</v>
          </cell>
          <cell r="B411" t="str">
            <v>永松</v>
          </cell>
          <cell r="C411" t="str">
            <v>貴子</v>
          </cell>
          <cell r="D411" t="str">
            <v>Kテニス</v>
          </cell>
          <cell r="F411" t="str">
            <v>K34</v>
          </cell>
          <cell r="G411" t="str">
            <v>永松貴子</v>
          </cell>
          <cell r="H411" t="str">
            <v>Ｋテニスカレッジ</v>
          </cell>
          <cell r="I411" t="str">
            <v>女</v>
          </cell>
        </row>
        <row r="412">
          <cell r="A412" t="str">
            <v>K35</v>
          </cell>
          <cell r="B412" t="str">
            <v>福永</v>
          </cell>
          <cell r="C412" t="str">
            <v>裕美</v>
          </cell>
          <cell r="D412" t="str">
            <v>Kテニス</v>
          </cell>
          <cell r="F412" t="str">
            <v>K35</v>
          </cell>
          <cell r="G412" t="str">
            <v>福永裕美</v>
          </cell>
          <cell r="H412" t="str">
            <v>Ｋテニスカレッジ</v>
          </cell>
          <cell r="I412" t="str">
            <v>女</v>
          </cell>
        </row>
        <row r="413">
          <cell r="A413" t="str">
            <v>K36</v>
          </cell>
          <cell r="B413" t="str">
            <v>宮村</v>
          </cell>
          <cell r="C413" t="str">
            <v>朋子</v>
          </cell>
          <cell r="D413" t="str">
            <v>Kテニス</v>
          </cell>
          <cell r="F413" t="str">
            <v>K36</v>
          </cell>
          <cell r="G413" t="str">
            <v>宮村朋子</v>
          </cell>
          <cell r="H413" t="str">
            <v>Ｋテニスカレッジ</v>
          </cell>
          <cell r="I413" t="str">
            <v>女</v>
          </cell>
        </row>
        <row r="414">
          <cell r="A414" t="str">
            <v>K37</v>
          </cell>
          <cell r="B414" t="str">
            <v>山田</v>
          </cell>
          <cell r="C414" t="str">
            <v>昌江</v>
          </cell>
          <cell r="D414" t="str">
            <v>Kテニス</v>
          </cell>
          <cell r="F414" t="str">
            <v>K37</v>
          </cell>
          <cell r="G414" t="str">
            <v>山田昌江</v>
          </cell>
          <cell r="H414" t="str">
            <v>Ｋテニスカレッジ</v>
          </cell>
          <cell r="I414" t="str">
            <v>女</v>
          </cell>
        </row>
        <row r="415">
          <cell r="A415" t="str">
            <v>K38</v>
          </cell>
          <cell r="B415" t="str">
            <v>小澤</v>
          </cell>
          <cell r="C415" t="str">
            <v>藤信</v>
          </cell>
          <cell r="D415" t="str">
            <v>Kテニス</v>
          </cell>
          <cell r="F415" t="str">
            <v>K38</v>
          </cell>
          <cell r="G415" t="str">
            <v>小澤藤信</v>
          </cell>
          <cell r="H415" t="str">
            <v>Ｋテニスカレッジ</v>
          </cell>
          <cell r="I415" t="str">
            <v>男</v>
          </cell>
        </row>
        <row r="416">
          <cell r="A416" t="str">
            <v>K39</v>
          </cell>
          <cell r="B416" t="str">
            <v>浅野</v>
          </cell>
          <cell r="C416" t="str">
            <v>木奈子</v>
          </cell>
          <cell r="D416" t="str">
            <v>Kテニス</v>
          </cell>
          <cell r="F416" t="str">
            <v>K39</v>
          </cell>
          <cell r="G416" t="str">
            <v>浅野木奈子</v>
          </cell>
          <cell r="H416" t="str">
            <v>Ｋテニスカレッジ</v>
          </cell>
          <cell r="I416" t="str">
            <v>女</v>
          </cell>
        </row>
        <row r="417">
          <cell r="A417" t="str">
            <v>K40</v>
          </cell>
          <cell r="B417" t="str">
            <v>春名</v>
          </cell>
          <cell r="C417" t="str">
            <v>真由美</v>
          </cell>
          <cell r="D417" t="str">
            <v>Kテニス</v>
          </cell>
          <cell r="F417" t="str">
            <v>K40</v>
          </cell>
          <cell r="G417" t="str">
            <v>春名真由美</v>
          </cell>
          <cell r="H417" t="str">
            <v>Ｋテニスカレッジ</v>
          </cell>
          <cell r="I417" t="str">
            <v>女</v>
          </cell>
        </row>
        <row r="418">
          <cell r="A418" t="str">
            <v>K41</v>
          </cell>
          <cell r="B418" t="str">
            <v>川上</v>
          </cell>
          <cell r="C418" t="str">
            <v>悠作</v>
          </cell>
          <cell r="D418" t="str">
            <v>Kテニス</v>
          </cell>
          <cell r="F418" t="str">
            <v>K41</v>
          </cell>
          <cell r="G418" t="str">
            <v>川上悠作</v>
          </cell>
          <cell r="H418" t="str">
            <v>Ｋテニスカレッジ</v>
          </cell>
          <cell r="I418" t="str">
            <v>男</v>
          </cell>
        </row>
        <row r="419">
          <cell r="A419" t="str">
            <v>K42</v>
          </cell>
          <cell r="B419" t="str">
            <v>藤田</v>
          </cell>
          <cell r="C419" t="str">
            <v>貴大</v>
          </cell>
          <cell r="D419" t="str">
            <v>Kテニス</v>
          </cell>
          <cell r="F419" t="str">
            <v>K42</v>
          </cell>
          <cell r="G419" t="str">
            <v>藤田貴大</v>
          </cell>
          <cell r="H419" t="str">
            <v>Ｋテニスカレッジ</v>
          </cell>
          <cell r="I419" t="str">
            <v>男</v>
          </cell>
        </row>
        <row r="421">
          <cell r="B421" t="str">
            <v>村田八日市</v>
          </cell>
          <cell r="G421" t="str">
            <v>村田八日市</v>
          </cell>
        </row>
        <row r="422">
          <cell r="A422" t="str">
            <v>M01</v>
          </cell>
          <cell r="B422" t="str">
            <v>安久</v>
          </cell>
          <cell r="C422" t="str">
            <v>智之</v>
          </cell>
          <cell r="D422" t="str">
            <v>村田八日市</v>
          </cell>
          <cell r="F422" t="str">
            <v>M01</v>
          </cell>
          <cell r="G422" t="str">
            <v>安久智之</v>
          </cell>
          <cell r="H422" t="str">
            <v>村田八日市</v>
          </cell>
          <cell r="I422" t="str">
            <v>男</v>
          </cell>
        </row>
        <row r="423">
          <cell r="A423" t="str">
            <v>M02</v>
          </cell>
          <cell r="B423" t="str">
            <v>伊藤</v>
          </cell>
          <cell r="C423" t="str">
            <v>弘将</v>
          </cell>
          <cell r="D423" t="str">
            <v>村田八日市</v>
          </cell>
          <cell r="F423" t="str">
            <v>M02</v>
          </cell>
          <cell r="G423" t="str">
            <v>伊藤弘将</v>
          </cell>
          <cell r="H423" t="str">
            <v>村田八日市</v>
          </cell>
          <cell r="I423" t="str">
            <v>男</v>
          </cell>
        </row>
        <row r="424">
          <cell r="A424" t="str">
            <v>M03</v>
          </cell>
          <cell r="B424" t="str">
            <v>稲泉</v>
          </cell>
          <cell r="C424" t="str">
            <v>　聡　</v>
          </cell>
          <cell r="D424" t="str">
            <v>村田八日市</v>
          </cell>
          <cell r="F424" t="str">
            <v>M03</v>
          </cell>
          <cell r="G424" t="str">
            <v>稲泉　聡　</v>
          </cell>
          <cell r="H424" t="str">
            <v>村田八日市</v>
          </cell>
          <cell r="I424" t="str">
            <v>男</v>
          </cell>
        </row>
        <row r="425">
          <cell r="A425" t="str">
            <v>M04</v>
          </cell>
          <cell r="B425" t="str">
            <v>岡川</v>
          </cell>
          <cell r="C425" t="str">
            <v>謙二</v>
          </cell>
          <cell r="D425" t="str">
            <v>村田八日市</v>
          </cell>
          <cell r="F425" t="str">
            <v>M04</v>
          </cell>
          <cell r="G425" t="str">
            <v>岡川謙二</v>
          </cell>
          <cell r="H425" t="str">
            <v>村田八日市</v>
          </cell>
          <cell r="I425" t="str">
            <v>男</v>
          </cell>
        </row>
        <row r="426">
          <cell r="A426" t="str">
            <v>M05</v>
          </cell>
          <cell r="B426" t="str">
            <v>岡田</v>
          </cell>
          <cell r="C426" t="str">
            <v>貴行</v>
          </cell>
          <cell r="D426" t="str">
            <v>村田八日市</v>
          </cell>
          <cell r="F426" t="str">
            <v>M05</v>
          </cell>
          <cell r="G426" t="str">
            <v>岡田貴行</v>
          </cell>
          <cell r="H426" t="str">
            <v>村田八日市</v>
          </cell>
          <cell r="I426" t="str">
            <v>男</v>
          </cell>
        </row>
        <row r="427">
          <cell r="A427" t="str">
            <v>M06</v>
          </cell>
          <cell r="B427" t="str">
            <v>河野</v>
          </cell>
          <cell r="C427" t="str">
            <v>浩一</v>
          </cell>
          <cell r="D427" t="str">
            <v>村田八日市</v>
          </cell>
          <cell r="F427" t="str">
            <v>M06</v>
          </cell>
          <cell r="G427" t="str">
            <v>河野浩一</v>
          </cell>
          <cell r="H427" t="str">
            <v>村田八日市</v>
          </cell>
          <cell r="I427" t="str">
            <v>男</v>
          </cell>
        </row>
        <row r="428">
          <cell r="A428" t="str">
            <v>M07</v>
          </cell>
          <cell r="B428" t="str">
            <v>原野</v>
          </cell>
          <cell r="C428" t="str">
            <v>宏之</v>
          </cell>
          <cell r="D428" t="str">
            <v>村田八日市</v>
          </cell>
          <cell r="F428" t="str">
            <v>M07</v>
          </cell>
          <cell r="G428" t="str">
            <v>原野宏之</v>
          </cell>
          <cell r="H428" t="str">
            <v>村田八日市</v>
          </cell>
          <cell r="I428" t="str">
            <v>男</v>
          </cell>
        </row>
        <row r="429">
          <cell r="A429" t="str">
            <v>M08</v>
          </cell>
          <cell r="B429" t="str">
            <v>江目</v>
          </cell>
          <cell r="C429" t="str">
            <v>尚純</v>
          </cell>
          <cell r="D429" t="str">
            <v>村田八日市</v>
          </cell>
          <cell r="F429" t="str">
            <v>M08</v>
          </cell>
          <cell r="G429" t="str">
            <v>江目尚純</v>
          </cell>
          <cell r="H429" t="str">
            <v>村田八日市</v>
          </cell>
          <cell r="I429" t="str">
            <v>男</v>
          </cell>
        </row>
        <row r="430">
          <cell r="A430" t="str">
            <v>M09</v>
          </cell>
          <cell r="B430" t="str">
            <v>山田</v>
          </cell>
          <cell r="C430" t="str">
            <v>高明</v>
          </cell>
          <cell r="D430" t="str">
            <v>村田八日市</v>
          </cell>
          <cell r="F430" t="str">
            <v>M09</v>
          </cell>
          <cell r="G430" t="str">
            <v>山田高明</v>
          </cell>
          <cell r="H430" t="str">
            <v>村田八日市</v>
          </cell>
          <cell r="I430" t="str">
            <v>男</v>
          </cell>
        </row>
        <row r="431">
          <cell r="A431" t="str">
            <v>M10</v>
          </cell>
          <cell r="B431" t="str">
            <v>児玉</v>
          </cell>
          <cell r="C431" t="str">
            <v>雅弘</v>
          </cell>
          <cell r="D431" t="str">
            <v>村田八日市</v>
          </cell>
          <cell r="F431" t="str">
            <v>M10</v>
          </cell>
          <cell r="G431" t="str">
            <v>児玉雅弘</v>
          </cell>
          <cell r="H431" t="str">
            <v>村田八日市</v>
          </cell>
          <cell r="I431" t="str">
            <v>男</v>
          </cell>
        </row>
        <row r="432">
          <cell r="A432" t="str">
            <v>M11</v>
          </cell>
          <cell r="B432" t="str">
            <v>小林</v>
          </cell>
          <cell r="C432" t="str">
            <v>健夫</v>
          </cell>
          <cell r="D432" t="str">
            <v>村田八日市</v>
          </cell>
          <cell r="F432" t="str">
            <v>M11</v>
          </cell>
          <cell r="G432" t="str">
            <v>小林健夫</v>
          </cell>
          <cell r="H432" t="str">
            <v>村田八日市</v>
          </cell>
          <cell r="I432" t="str">
            <v>男</v>
          </cell>
        </row>
        <row r="433">
          <cell r="A433" t="str">
            <v>M12</v>
          </cell>
          <cell r="B433" t="str">
            <v>水戸</v>
          </cell>
          <cell r="C433" t="str">
            <v>賢吾</v>
          </cell>
          <cell r="D433" t="str">
            <v>村田八日市</v>
          </cell>
          <cell r="F433" t="str">
            <v>M12</v>
          </cell>
          <cell r="G433" t="str">
            <v>水戸賢吾</v>
          </cell>
          <cell r="H433" t="str">
            <v>村田八日市</v>
          </cell>
          <cell r="I433" t="str">
            <v>男</v>
          </cell>
        </row>
        <row r="434">
          <cell r="A434" t="str">
            <v>M13</v>
          </cell>
          <cell r="B434" t="str">
            <v>杉山</v>
          </cell>
          <cell r="C434" t="str">
            <v>邦夫</v>
          </cell>
          <cell r="D434" t="str">
            <v>村田八日市</v>
          </cell>
          <cell r="F434" t="str">
            <v>M13</v>
          </cell>
          <cell r="G434" t="str">
            <v>杉山邦夫</v>
          </cell>
          <cell r="H434" t="str">
            <v>村田八日市</v>
          </cell>
          <cell r="I434" t="str">
            <v>男</v>
          </cell>
        </row>
        <row r="435">
          <cell r="A435" t="str">
            <v>M14</v>
          </cell>
          <cell r="B435" t="str">
            <v>杉本</v>
          </cell>
          <cell r="C435" t="str">
            <v>龍平</v>
          </cell>
          <cell r="D435" t="str">
            <v>村田八日市</v>
          </cell>
          <cell r="F435" t="str">
            <v>M14</v>
          </cell>
          <cell r="G435" t="str">
            <v>杉本龍平</v>
          </cell>
          <cell r="H435" t="str">
            <v>村田八日市</v>
          </cell>
          <cell r="I435" t="str">
            <v>男</v>
          </cell>
        </row>
        <row r="436">
          <cell r="A436" t="str">
            <v>M15</v>
          </cell>
          <cell r="B436" t="str">
            <v>西内</v>
          </cell>
          <cell r="C436" t="str">
            <v>友也</v>
          </cell>
          <cell r="D436" t="str">
            <v>村田八日市</v>
          </cell>
          <cell r="F436" t="str">
            <v>M15</v>
          </cell>
          <cell r="G436" t="str">
            <v>西内友也</v>
          </cell>
          <cell r="H436" t="str">
            <v>村田八日市</v>
          </cell>
          <cell r="I436" t="str">
            <v>男</v>
          </cell>
        </row>
        <row r="437">
          <cell r="A437" t="str">
            <v>M16</v>
          </cell>
          <cell r="B437" t="str">
            <v>川原</v>
          </cell>
          <cell r="C437" t="str">
            <v>慎洋</v>
          </cell>
          <cell r="D437" t="str">
            <v>村田八日市</v>
          </cell>
          <cell r="F437" t="str">
            <v>M16</v>
          </cell>
          <cell r="G437" t="str">
            <v>川原慎洋</v>
          </cell>
          <cell r="H437" t="str">
            <v>村田八日市</v>
          </cell>
          <cell r="I437" t="str">
            <v>男</v>
          </cell>
        </row>
        <row r="438">
          <cell r="A438" t="str">
            <v>M17</v>
          </cell>
          <cell r="B438" t="str">
            <v>川上</v>
          </cell>
          <cell r="C438" t="str">
            <v>英二</v>
          </cell>
          <cell r="D438" t="str">
            <v>村田八日市</v>
          </cell>
          <cell r="F438" t="str">
            <v>M17</v>
          </cell>
          <cell r="G438" t="str">
            <v>川上英二</v>
          </cell>
          <cell r="H438" t="str">
            <v>村田八日市</v>
          </cell>
          <cell r="I438" t="str">
            <v>男</v>
          </cell>
        </row>
        <row r="439">
          <cell r="A439" t="str">
            <v>M18</v>
          </cell>
          <cell r="B439" t="str">
            <v>泉谷</v>
          </cell>
          <cell r="C439" t="str">
            <v>純也</v>
          </cell>
          <cell r="D439" t="str">
            <v>村田八日市</v>
          </cell>
          <cell r="F439" t="str">
            <v>M18</v>
          </cell>
          <cell r="G439" t="str">
            <v>泉谷純也</v>
          </cell>
          <cell r="H439" t="str">
            <v>村田八日市</v>
          </cell>
          <cell r="I439" t="str">
            <v>男</v>
          </cell>
        </row>
        <row r="440">
          <cell r="A440" t="str">
            <v>M19</v>
          </cell>
          <cell r="B440" t="str">
            <v>浅田</v>
          </cell>
          <cell r="C440" t="str">
            <v>隆昭</v>
          </cell>
          <cell r="D440" t="str">
            <v>村田八日市</v>
          </cell>
          <cell r="F440" t="str">
            <v>M19</v>
          </cell>
          <cell r="G440" t="str">
            <v>浅田隆昭</v>
          </cell>
          <cell r="H440" t="str">
            <v>村田八日市</v>
          </cell>
          <cell r="I440" t="str">
            <v>男</v>
          </cell>
        </row>
        <row r="441">
          <cell r="A441" t="str">
            <v>M20</v>
          </cell>
          <cell r="B441" t="str">
            <v>前田</v>
          </cell>
          <cell r="C441" t="str">
            <v>雅人</v>
          </cell>
          <cell r="D441" t="str">
            <v>村田八日市</v>
          </cell>
          <cell r="F441" t="str">
            <v>M20</v>
          </cell>
          <cell r="G441" t="str">
            <v>前田雅人</v>
          </cell>
          <cell r="H441" t="str">
            <v>村田八日市</v>
          </cell>
          <cell r="I441" t="str">
            <v>男</v>
          </cell>
        </row>
        <row r="442">
          <cell r="A442" t="str">
            <v>M21</v>
          </cell>
          <cell r="B442" t="str">
            <v>大脇</v>
          </cell>
          <cell r="C442" t="str">
            <v>和世</v>
          </cell>
          <cell r="D442" t="str">
            <v>村田八日市</v>
          </cell>
          <cell r="F442" t="str">
            <v>M21</v>
          </cell>
          <cell r="G442" t="str">
            <v>大脇和世</v>
          </cell>
          <cell r="H442" t="str">
            <v>村田八日市</v>
          </cell>
          <cell r="I442" t="str">
            <v>男</v>
          </cell>
        </row>
        <row r="443">
          <cell r="A443" t="str">
            <v>M22</v>
          </cell>
          <cell r="B443" t="str">
            <v>的場</v>
          </cell>
          <cell r="C443" t="str">
            <v>弘明</v>
          </cell>
          <cell r="D443" t="str">
            <v>村田八日市</v>
          </cell>
          <cell r="F443" t="str">
            <v>M22</v>
          </cell>
          <cell r="G443" t="str">
            <v>的場弘明</v>
          </cell>
          <cell r="H443" t="str">
            <v>村田八日市</v>
          </cell>
          <cell r="I443" t="str">
            <v>男</v>
          </cell>
        </row>
        <row r="444">
          <cell r="A444" t="str">
            <v>M23</v>
          </cell>
          <cell r="B444" t="str">
            <v>二宮</v>
          </cell>
          <cell r="C444" t="str">
            <v>喜洋</v>
          </cell>
          <cell r="D444" t="str">
            <v>村田八日市</v>
          </cell>
          <cell r="F444" t="str">
            <v>M23</v>
          </cell>
          <cell r="G444" t="str">
            <v>二宮喜洋</v>
          </cell>
          <cell r="H444" t="str">
            <v>村田八日市</v>
          </cell>
          <cell r="I444" t="str">
            <v>男</v>
          </cell>
        </row>
        <row r="445">
          <cell r="A445" t="str">
            <v>M24</v>
          </cell>
          <cell r="B445" t="str">
            <v>冨田</v>
          </cell>
          <cell r="C445" t="str">
            <v>哲弥</v>
          </cell>
          <cell r="D445" t="str">
            <v>村田八日市</v>
          </cell>
          <cell r="F445" t="str">
            <v>M24</v>
          </cell>
          <cell r="G445" t="str">
            <v>冨田哲弥</v>
          </cell>
          <cell r="H445" t="str">
            <v>村田八日市</v>
          </cell>
          <cell r="I445" t="str">
            <v>男</v>
          </cell>
        </row>
        <row r="446">
          <cell r="A446" t="str">
            <v>M25</v>
          </cell>
          <cell r="B446" t="str">
            <v>並河</v>
          </cell>
          <cell r="C446" t="str">
            <v>康訓</v>
          </cell>
          <cell r="D446" t="str">
            <v>村田八日市</v>
          </cell>
          <cell r="F446" t="str">
            <v>M25</v>
          </cell>
          <cell r="G446" t="str">
            <v>並河康訓</v>
          </cell>
          <cell r="H446" t="str">
            <v>村田八日市</v>
          </cell>
          <cell r="I446" t="str">
            <v>男</v>
          </cell>
        </row>
        <row r="447">
          <cell r="A447" t="str">
            <v>M26</v>
          </cell>
          <cell r="B447" t="str">
            <v>名田</v>
          </cell>
          <cell r="C447" t="str">
            <v>一茂</v>
          </cell>
          <cell r="D447" t="str">
            <v>村田八日市</v>
          </cell>
          <cell r="F447" t="str">
            <v>M26</v>
          </cell>
          <cell r="G447" t="str">
            <v>名田一茂</v>
          </cell>
          <cell r="H447" t="str">
            <v>村田八日市</v>
          </cell>
          <cell r="I447" t="str">
            <v>男</v>
          </cell>
        </row>
        <row r="448">
          <cell r="A448" t="str">
            <v>M27</v>
          </cell>
          <cell r="B448" t="str">
            <v>脇坂</v>
          </cell>
          <cell r="C448" t="str">
            <v>智也</v>
          </cell>
          <cell r="D448" t="str">
            <v>村田八日市</v>
          </cell>
          <cell r="F448" t="str">
            <v>M27</v>
          </cell>
          <cell r="G448" t="str">
            <v>脇坂智也</v>
          </cell>
          <cell r="H448" t="str">
            <v>村田八日市</v>
          </cell>
          <cell r="I448" t="str">
            <v>男</v>
          </cell>
        </row>
        <row r="449">
          <cell r="A449" t="str">
            <v>M28</v>
          </cell>
          <cell r="B449" t="str">
            <v>熨斗</v>
          </cell>
          <cell r="C449" t="str">
            <v>英人</v>
          </cell>
          <cell r="D449" t="str">
            <v>村田八日市</v>
          </cell>
          <cell r="F449" t="str">
            <v>M28</v>
          </cell>
          <cell r="G449" t="str">
            <v>熨斗英人</v>
          </cell>
          <cell r="H449" t="str">
            <v>村田八日市</v>
          </cell>
          <cell r="I449" t="str">
            <v>男</v>
          </cell>
        </row>
        <row r="450">
          <cell r="A450" t="str">
            <v>M29</v>
          </cell>
          <cell r="B450" t="str">
            <v>米倉</v>
          </cell>
          <cell r="C450" t="str">
            <v>政已</v>
          </cell>
          <cell r="D450" t="str">
            <v>村田八日市</v>
          </cell>
          <cell r="F450" t="str">
            <v>M29</v>
          </cell>
          <cell r="G450" t="str">
            <v>米倉政已</v>
          </cell>
          <cell r="H450" t="str">
            <v>村田八日市</v>
          </cell>
          <cell r="I450" t="str">
            <v>男</v>
          </cell>
        </row>
        <row r="451">
          <cell r="A451" t="str">
            <v>M30</v>
          </cell>
          <cell r="B451" t="str">
            <v>一圓</v>
          </cell>
          <cell r="C451" t="str">
            <v>知美</v>
          </cell>
          <cell r="D451" t="str">
            <v>村田八日市</v>
          </cell>
          <cell r="F451" t="str">
            <v>M30</v>
          </cell>
          <cell r="G451" t="str">
            <v>一圓知美</v>
          </cell>
          <cell r="H451" t="str">
            <v>村田八日市</v>
          </cell>
          <cell r="I451" t="str">
            <v>女</v>
          </cell>
        </row>
        <row r="452">
          <cell r="A452" t="str">
            <v>M31</v>
          </cell>
          <cell r="B452" t="str">
            <v>河野</v>
          </cell>
          <cell r="C452" t="str">
            <v>晶子</v>
          </cell>
          <cell r="D452" t="str">
            <v>村田八日市</v>
          </cell>
          <cell r="F452" t="str">
            <v>M31</v>
          </cell>
          <cell r="G452" t="str">
            <v>河野晶子</v>
          </cell>
          <cell r="H452" t="str">
            <v>村田八日市</v>
          </cell>
          <cell r="I452" t="str">
            <v>女</v>
          </cell>
        </row>
        <row r="453">
          <cell r="A453" t="str">
            <v>M32</v>
          </cell>
          <cell r="B453" t="str">
            <v>宮川</v>
          </cell>
          <cell r="C453" t="str">
            <v>こず恵</v>
          </cell>
          <cell r="D453" t="str">
            <v>村田八日市</v>
          </cell>
          <cell r="F453" t="str">
            <v>M32</v>
          </cell>
          <cell r="G453" t="str">
            <v>宮川こず恵</v>
          </cell>
          <cell r="H453" t="str">
            <v>村田八日市</v>
          </cell>
          <cell r="I453" t="str">
            <v>女</v>
          </cell>
        </row>
        <row r="454">
          <cell r="A454" t="str">
            <v>M33</v>
          </cell>
          <cell r="B454" t="str">
            <v>森田</v>
          </cell>
          <cell r="C454" t="str">
            <v>恵美</v>
          </cell>
          <cell r="D454" t="str">
            <v>村田八日市</v>
          </cell>
          <cell r="F454" t="str">
            <v>M33</v>
          </cell>
          <cell r="G454" t="str">
            <v>森田恵美</v>
          </cell>
          <cell r="H454" t="str">
            <v>村田八日市</v>
          </cell>
          <cell r="I454" t="str">
            <v>女</v>
          </cell>
        </row>
        <row r="455">
          <cell r="A455" t="str">
            <v>M34</v>
          </cell>
          <cell r="B455" t="str">
            <v>西田</v>
          </cell>
          <cell r="C455" t="str">
            <v>宏美</v>
          </cell>
          <cell r="D455" t="str">
            <v>村田八日市</v>
          </cell>
          <cell r="F455" t="str">
            <v>M34</v>
          </cell>
          <cell r="G455" t="str">
            <v>西田宏美</v>
          </cell>
          <cell r="H455" t="str">
            <v>村田八日市</v>
          </cell>
          <cell r="I455" t="str">
            <v>女</v>
          </cell>
        </row>
        <row r="456">
          <cell r="A456" t="str">
            <v>M35</v>
          </cell>
          <cell r="B456" t="str">
            <v>西澤</v>
          </cell>
          <cell r="C456" t="str">
            <v>友紀</v>
          </cell>
          <cell r="D456" t="str">
            <v>村田八日市</v>
          </cell>
          <cell r="F456" t="str">
            <v>M35</v>
          </cell>
          <cell r="G456" t="str">
            <v>西澤友紀</v>
          </cell>
          <cell r="H456" t="str">
            <v>村田八日市</v>
          </cell>
          <cell r="I456" t="str">
            <v>女</v>
          </cell>
        </row>
        <row r="457">
          <cell r="A457" t="str">
            <v>M36</v>
          </cell>
          <cell r="B457" t="str">
            <v>川上</v>
          </cell>
          <cell r="C457" t="str">
            <v>美弥子</v>
          </cell>
          <cell r="D457" t="str">
            <v>村田八日市</v>
          </cell>
          <cell r="F457" t="str">
            <v>M36</v>
          </cell>
          <cell r="G457" t="str">
            <v>川上美弥子</v>
          </cell>
          <cell r="H457" t="str">
            <v>村田八日市</v>
          </cell>
          <cell r="I457" t="str">
            <v>女</v>
          </cell>
        </row>
        <row r="458">
          <cell r="A458" t="str">
            <v>M37</v>
          </cell>
          <cell r="B458" t="str">
            <v>速水</v>
          </cell>
          <cell r="C458" t="str">
            <v>直美</v>
          </cell>
          <cell r="D458" t="str">
            <v>村田八日市</v>
          </cell>
          <cell r="F458" t="str">
            <v>M37</v>
          </cell>
          <cell r="G458" t="str">
            <v>速水直美</v>
          </cell>
          <cell r="H458" t="str">
            <v>村田八日市</v>
          </cell>
          <cell r="I458" t="str">
            <v>女</v>
          </cell>
        </row>
        <row r="459">
          <cell r="A459" t="str">
            <v>M38</v>
          </cell>
          <cell r="B459" t="str">
            <v>多田</v>
          </cell>
          <cell r="C459" t="str">
            <v>麻実</v>
          </cell>
          <cell r="D459" t="str">
            <v>村田八日市</v>
          </cell>
          <cell r="F459" t="str">
            <v>M38</v>
          </cell>
          <cell r="G459" t="str">
            <v>多田麻実</v>
          </cell>
          <cell r="H459" t="str">
            <v>村田八日市</v>
          </cell>
          <cell r="I459" t="str">
            <v>女</v>
          </cell>
        </row>
        <row r="460">
          <cell r="A460" t="str">
            <v>M39</v>
          </cell>
          <cell r="B460" t="str">
            <v>中村</v>
          </cell>
          <cell r="C460" t="str">
            <v>純子</v>
          </cell>
          <cell r="D460" t="str">
            <v>村田八日市</v>
          </cell>
          <cell r="F460" t="str">
            <v>M39</v>
          </cell>
          <cell r="G460" t="str">
            <v>中村純子</v>
          </cell>
          <cell r="H460" t="str">
            <v>村田八日市</v>
          </cell>
          <cell r="I460" t="str">
            <v>女</v>
          </cell>
        </row>
        <row r="461">
          <cell r="A461" t="str">
            <v>M40</v>
          </cell>
          <cell r="B461" t="str">
            <v>田中</v>
          </cell>
          <cell r="C461" t="str">
            <v>友美</v>
          </cell>
          <cell r="D461" t="str">
            <v>村田八日市</v>
          </cell>
          <cell r="F461" t="str">
            <v>M40</v>
          </cell>
          <cell r="G461" t="str">
            <v>田中友美</v>
          </cell>
          <cell r="H461" t="str">
            <v>村田八日市</v>
          </cell>
          <cell r="I461" t="str">
            <v>女</v>
          </cell>
        </row>
        <row r="462">
          <cell r="A462" t="str">
            <v>M41</v>
          </cell>
          <cell r="B462" t="str">
            <v>堀田</v>
          </cell>
          <cell r="C462" t="str">
            <v>明子</v>
          </cell>
          <cell r="D462" t="str">
            <v>村田八日市</v>
          </cell>
          <cell r="F462" t="str">
            <v>M41</v>
          </cell>
          <cell r="G462" t="str">
            <v>堀田明子</v>
          </cell>
          <cell r="H462" t="str">
            <v>村田八日市</v>
          </cell>
          <cell r="I462" t="str">
            <v>女</v>
          </cell>
        </row>
        <row r="463">
          <cell r="A463" t="str">
            <v>M42</v>
          </cell>
          <cell r="B463" t="str">
            <v>澤田</v>
          </cell>
          <cell r="C463" t="str">
            <v>多佳美</v>
          </cell>
          <cell r="D463" t="str">
            <v>村田八日市</v>
          </cell>
          <cell r="F463" t="str">
            <v>M42</v>
          </cell>
          <cell r="G463" t="str">
            <v>澤田多佳美</v>
          </cell>
          <cell r="H463" t="str">
            <v>村田八日市</v>
          </cell>
          <cell r="I463" t="str">
            <v>女</v>
          </cell>
        </row>
        <row r="464">
          <cell r="A464" t="str">
            <v>M43</v>
          </cell>
          <cell r="B464" t="str">
            <v>土田</v>
          </cell>
          <cell r="C464" t="str">
            <v>典人</v>
          </cell>
          <cell r="D464" t="str">
            <v>村田八日市</v>
          </cell>
          <cell r="F464" t="str">
            <v>M43</v>
          </cell>
          <cell r="G464" t="str">
            <v>土田典人</v>
          </cell>
          <cell r="H464" t="str">
            <v>村田八日市</v>
          </cell>
          <cell r="I464" t="str">
            <v>男</v>
          </cell>
        </row>
        <row r="465">
          <cell r="A465" t="str">
            <v>M44</v>
          </cell>
          <cell r="B465" t="str">
            <v>富田</v>
          </cell>
          <cell r="C465" t="str">
            <v>さおり</v>
          </cell>
          <cell r="D465" t="str">
            <v>村田八日市</v>
          </cell>
          <cell r="F465" t="str">
            <v>M44</v>
          </cell>
          <cell r="G465" t="str">
            <v>富田さおり</v>
          </cell>
          <cell r="H465" t="str">
            <v>村田八日市</v>
          </cell>
          <cell r="I465" t="str">
            <v>男</v>
          </cell>
        </row>
        <row r="471">
          <cell r="B471" t="str">
            <v>湖東プラチナ</v>
          </cell>
          <cell r="E471" t="str">
            <v>生年</v>
          </cell>
          <cell r="G471" t="str">
            <v>湖東プラチナ</v>
          </cell>
        </row>
        <row r="472">
          <cell r="A472" t="str">
            <v>P01</v>
          </cell>
          <cell r="B472" t="str">
            <v>板倉</v>
          </cell>
          <cell r="C472" t="str">
            <v>理也</v>
          </cell>
          <cell r="D472" t="str">
            <v>プラチナ</v>
          </cell>
          <cell r="E472">
            <v>1930</v>
          </cell>
          <cell r="F472" t="str">
            <v>P01</v>
          </cell>
          <cell r="G472" t="str">
            <v>板倉理也</v>
          </cell>
          <cell r="H472" t="str">
            <v>湖東プラチナ</v>
          </cell>
        </row>
        <row r="473">
          <cell r="A473" t="str">
            <v>P02</v>
          </cell>
          <cell r="B473" t="str">
            <v>稲毛</v>
          </cell>
          <cell r="C473" t="str">
            <v>遼三</v>
          </cell>
          <cell r="D473" t="str">
            <v>プラチナ</v>
          </cell>
          <cell r="E473">
            <v>1942</v>
          </cell>
          <cell r="F473" t="str">
            <v>P02</v>
          </cell>
          <cell r="G473" t="str">
            <v>稲毛遼三</v>
          </cell>
          <cell r="H473" t="str">
            <v>湖東プラチナ</v>
          </cell>
        </row>
        <row r="474">
          <cell r="A474" t="str">
            <v>P03</v>
          </cell>
          <cell r="B474" t="str">
            <v>岩井</v>
          </cell>
          <cell r="C474" t="str">
            <v>義明</v>
          </cell>
          <cell r="D474" t="str">
            <v>プラチナ</v>
          </cell>
          <cell r="E474">
            <v>1939</v>
          </cell>
          <cell r="F474" t="str">
            <v>P03</v>
          </cell>
          <cell r="G474" t="str">
            <v>岩井義明</v>
          </cell>
          <cell r="H474" t="str">
            <v>湖東プラチナ</v>
          </cell>
        </row>
        <row r="475">
          <cell r="A475" t="str">
            <v>P04</v>
          </cell>
          <cell r="B475" t="str">
            <v>内田</v>
          </cell>
          <cell r="C475" t="str">
            <v>宗義</v>
          </cell>
          <cell r="D475" t="str">
            <v>プラチナ</v>
          </cell>
          <cell r="E475">
            <v>1949</v>
          </cell>
          <cell r="F475" t="str">
            <v>P04</v>
          </cell>
          <cell r="G475" t="str">
            <v>内田宗義</v>
          </cell>
          <cell r="H475" t="str">
            <v>湖東プラチナ</v>
          </cell>
        </row>
        <row r="476">
          <cell r="A476" t="str">
            <v>P05</v>
          </cell>
          <cell r="B476" t="str">
            <v>宇野</v>
          </cell>
          <cell r="C476" t="str">
            <v>英男</v>
          </cell>
          <cell r="D476" t="str">
            <v>プラチナ</v>
          </cell>
          <cell r="E476">
            <v>1944</v>
          </cell>
          <cell r="F476" t="str">
            <v>P05</v>
          </cell>
          <cell r="G476" t="str">
            <v>宇野英男</v>
          </cell>
          <cell r="H476" t="str">
            <v>湖東プラチナ</v>
          </cell>
        </row>
        <row r="477">
          <cell r="A477" t="str">
            <v>P06</v>
          </cell>
          <cell r="D477" t="str">
            <v>プラチナ</v>
          </cell>
          <cell r="E477">
            <v>1938</v>
          </cell>
          <cell r="F477" t="str">
            <v>P06</v>
          </cell>
          <cell r="G477" t="str">
            <v/>
          </cell>
          <cell r="H477" t="str">
            <v>湖東プラチナ</v>
          </cell>
        </row>
        <row r="478">
          <cell r="A478" t="str">
            <v>P07</v>
          </cell>
          <cell r="B478" t="str">
            <v>大原</v>
          </cell>
          <cell r="C478" t="str">
            <v>英治</v>
          </cell>
          <cell r="D478" t="str">
            <v>プラチナ</v>
          </cell>
          <cell r="E478">
            <v>1931</v>
          </cell>
          <cell r="F478" t="str">
            <v>P07</v>
          </cell>
          <cell r="G478" t="str">
            <v>大原英治</v>
          </cell>
          <cell r="H478" t="str">
            <v>湖東プラチナ</v>
          </cell>
        </row>
        <row r="479">
          <cell r="A479" t="str">
            <v>P08</v>
          </cell>
          <cell r="B479" t="str">
            <v>鹿島</v>
          </cell>
          <cell r="C479" t="str">
            <v>新夫</v>
          </cell>
          <cell r="D479" t="str">
            <v>プラチナ</v>
          </cell>
          <cell r="E479">
            <v>1944</v>
          </cell>
          <cell r="F479" t="str">
            <v>P08</v>
          </cell>
          <cell r="G479" t="str">
            <v>鹿島新夫</v>
          </cell>
          <cell r="H479" t="str">
            <v>湖東プラチナ</v>
          </cell>
        </row>
        <row r="480">
          <cell r="A480" t="str">
            <v>P09</v>
          </cell>
          <cell r="B480" t="str">
            <v>新屋</v>
          </cell>
          <cell r="C480" t="str">
            <v>正男</v>
          </cell>
          <cell r="D480" t="str">
            <v>プラチナ</v>
          </cell>
          <cell r="E480">
            <v>1943</v>
          </cell>
          <cell r="F480" t="str">
            <v>P09</v>
          </cell>
          <cell r="G480" t="str">
            <v>新屋正男</v>
          </cell>
          <cell r="H480" t="str">
            <v>湖東プラチナ</v>
          </cell>
        </row>
        <row r="481">
          <cell r="A481" t="str">
            <v>P10</v>
          </cell>
          <cell r="B481" t="str">
            <v>関塚</v>
          </cell>
          <cell r="C481" t="str">
            <v>清茂</v>
          </cell>
          <cell r="D481" t="str">
            <v>プラチナ</v>
          </cell>
          <cell r="E481">
            <v>1936</v>
          </cell>
          <cell r="F481" t="str">
            <v>P10</v>
          </cell>
          <cell r="G481" t="str">
            <v>関塚清茂</v>
          </cell>
          <cell r="H481" t="str">
            <v>湖東プラチナ</v>
          </cell>
        </row>
        <row r="482">
          <cell r="A482" t="str">
            <v>P11</v>
          </cell>
          <cell r="B482" t="str">
            <v>曾根田</v>
          </cell>
          <cell r="C482" t="str">
            <v>孝三郎</v>
          </cell>
          <cell r="D482" t="str">
            <v>プラチナ</v>
          </cell>
          <cell r="E482">
            <v>1942</v>
          </cell>
          <cell r="F482" t="str">
            <v>P11</v>
          </cell>
          <cell r="G482" t="str">
            <v>曾根田孝三郎</v>
          </cell>
          <cell r="H482" t="str">
            <v>湖東プラチナ</v>
          </cell>
        </row>
        <row r="483">
          <cell r="A483" t="str">
            <v>P12</v>
          </cell>
          <cell r="B483" t="str">
            <v>高田</v>
          </cell>
          <cell r="C483" t="str">
            <v>洋治</v>
          </cell>
          <cell r="D483" t="str">
            <v>プラチナ</v>
          </cell>
          <cell r="E483">
            <v>1942</v>
          </cell>
          <cell r="F483" t="str">
            <v>P12</v>
          </cell>
          <cell r="G483" t="str">
            <v>高田洋治</v>
          </cell>
          <cell r="H483" t="str">
            <v>湖東プラチナ</v>
          </cell>
        </row>
        <row r="484">
          <cell r="A484" t="str">
            <v>P13</v>
          </cell>
          <cell r="B484" t="str">
            <v>鷹野</v>
          </cell>
          <cell r="C484" t="str">
            <v>　泰</v>
          </cell>
          <cell r="D484" t="str">
            <v>プラチナ</v>
          </cell>
          <cell r="E484">
            <v>1936</v>
          </cell>
          <cell r="F484" t="str">
            <v>P13</v>
          </cell>
          <cell r="G484" t="str">
            <v>鷹野　泰</v>
          </cell>
          <cell r="H484" t="str">
            <v>湖東プラチナ</v>
          </cell>
        </row>
        <row r="485">
          <cell r="A485" t="str">
            <v>P14</v>
          </cell>
          <cell r="B485" t="str">
            <v>谷口</v>
          </cell>
          <cell r="C485" t="str">
            <v>一男</v>
          </cell>
          <cell r="D485" t="str">
            <v>プラチナ</v>
          </cell>
          <cell r="E485">
            <v>1947</v>
          </cell>
          <cell r="F485" t="str">
            <v>P14</v>
          </cell>
          <cell r="G485" t="str">
            <v>谷口一男</v>
          </cell>
          <cell r="H485" t="str">
            <v>湖東プラチナ</v>
          </cell>
        </row>
        <row r="486">
          <cell r="A486" t="str">
            <v>P15</v>
          </cell>
          <cell r="B486" t="str">
            <v>玉城</v>
          </cell>
          <cell r="C486" t="str">
            <v>孝穂</v>
          </cell>
          <cell r="D486" t="str">
            <v>プラチナ</v>
          </cell>
          <cell r="E486">
            <v>1941</v>
          </cell>
          <cell r="F486" t="str">
            <v>P15</v>
          </cell>
          <cell r="G486" t="str">
            <v>玉城孝穂</v>
          </cell>
          <cell r="H486" t="str">
            <v>湖東プラチナ</v>
          </cell>
        </row>
        <row r="487">
          <cell r="A487" t="str">
            <v>P16</v>
          </cell>
          <cell r="B487" t="str">
            <v>寺田</v>
          </cell>
          <cell r="C487" t="str">
            <v>昌登</v>
          </cell>
          <cell r="D487" t="str">
            <v>プラチナ</v>
          </cell>
          <cell r="E487">
            <v>1947</v>
          </cell>
          <cell r="F487" t="str">
            <v>P16</v>
          </cell>
          <cell r="G487" t="str">
            <v>寺田昌登</v>
          </cell>
          <cell r="H487" t="str">
            <v>湖東プラチナ</v>
          </cell>
        </row>
        <row r="488">
          <cell r="A488" t="str">
            <v>P17</v>
          </cell>
          <cell r="B488" t="str">
            <v>中野</v>
          </cell>
          <cell r="C488" t="str">
            <v>哲也</v>
          </cell>
          <cell r="D488" t="str">
            <v>プラチナ</v>
          </cell>
          <cell r="E488">
            <v>1947</v>
          </cell>
          <cell r="F488" t="str">
            <v>P17</v>
          </cell>
          <cell r="G488" t="str">
            <v>中野哲也</v>
          </cell>
          <cell r="H488" t="str">
            <v>湖東プラチナ</v>
          </cell>
        </row>
        <row r="489">
          <cell r="A489" t="str">
            <v>P18</v>
          </cell>
          <cell r="B489" t="str">
            <v>成宮  </v>
          </cell>
          <cell r="C489" t="str">
            <v>廣</v>
          </cell>
          <cell r="D489" t="str">
            <v>プラチナ</v>
          </cell>
          <cell r="E489">
            <v>1948</v>
          </cell>
          <cell r="F489" t="str">
            <v>P18</v>
          </cell>
          <cell r="G489" t="str">
            <v>成宮  廣</v>
          </cell>
          <cell r="H489" t="str">
            <v>湖東プラチナ</v>
          </cell>
        </row>
        <row r="490">
          <cell r="A490" t="str">
            <v>P19</v>
          </cell>
          <cell r="B490" t="str">
            <v>西沢</v>
          </cell>
          <cell r="C490" t="str">
            <v>養造</v>
          </cell>
          <cell r="D490" t="str">
            <v>プラチナ</v>
          </cell>
          <cell r="E490">
            <v>1930</v>
          </cell>
          <cell r="F490" t="str">
            <v>P19</v>
          </cell>
          <cell r="G490" t="str">
            <v>西沢養造</v>
          </cell>
          <cell r="H490" t="str">
            <v>湖東プラチナ</v>
          </cell>
        </row>
        <row r="491">
          <cell r="A491" t="str">
            <v>P20</v>
          </cell>
          <cell r="B491" t="str">
            <v>西村</v>
          </cell>
          <cell r="C491" t="str">
            <v>和雄</v>
          </cell>
          <cell r="D491" t="str">
            <v>プラチナ</v>
          </cell>
          <cell r="E491">
            <v>1940</v>
          </cell>
          <cell r="F491" t="str">
            <v>P20</v>
          </cell>
          <cell r="G491" t="str">
            <v>西村和雄</v>
          </cell>
          <cell r="H491" t="str">
            <v>湖東プラチナ</v>
          </cell>
        </row>
        <row r="492">
          <cell r="A492" t="str">
            <v>P21</v>
          </cell>
          <cell r="B492" t="str">
            <v>西村</v>
          </cell>
          <cell r="C492" t="str">
            <v>国太郎</v>
          </cell>
          <cell r="D492" t="str">
            <v>プラチナ</v>
          </cell>
          <cell r="E492">
            <v>1942</v>
          </cell>
          <cell r="F492" t="str">
            <v>P21</v>
          </cell>
          <cell r="G492" t="str">
            <v>西村国太郎</v>
          </cell>
          <cell r="H492" t="str">
            <v>湖東プラチナ</v>
          </cell>
        </row>
        <row r="493">
          <cell r="A493" t="str">
            <v>P22</v>
          </cell>
          <cell r="B493" t="str">
            <v>羽田</v>
          </cell>
          <cell r="C493" t="str">
            <v>昭夫</v>
          </cell>
          <cell r="D493" t="str">
            <v>プラチナ</v>
          </cell>
          <cell r="E493">
            <v>1943</v>
          </cell>
          <cell r="F493" t="str">
            <v>P22</v>
          </cell>
          <cell r="G493" t="str">
            <v>羽田昭夫</v>
          </cell>
          <cell r="H493" t="str">
            <v>湖東プラチナ</v>
          </cell>
        </row>
        <row r="494">
          <cell r="A494" t="str">
            <v>P23</v>
          </cell>
          <cell r="B494" t="str">
            <v>樋山</v>
          </cell>
          <cell r="C494" t="str">
            <v>達哉</v>
          </cell>
          <cell r="D494" t="str">
            <v>プラチナ</v>
          </cell>
          <cell r="E494">
            <v>1943</v>
          </cell>
          <cell r="F494" t="str">
            <v>P23</v>
          </cell>
          <cell r="G494" t="str">
            <v>樋山達哉</v>
          </cell>
          <cell r="H494" t="str">
            <v>湖東プラチナ</v>
          </cell>
        </row>
        <row r="495">
          <cell r="A495" t="str">
            <v>P24</v>
          </cell>
          <cell r="B495" t="str">
            <v>藤本</v>
          </cell>
          <cell r="C495" t="str">
            <v>昌彦</v>
          </cell>
          <cell r="D495" t="str">
            <v>プラチナ</v>
          </cell>
          <cell r="E495">
            <v>1939</v>
          </cell>
          <cell r="F495" t="str">
            <v>P24</v>
          </cell>
          <cell r="G495" t="str">
            <v>藤本昌彦</v>
          </cell>
          <cell r="H495" t="str">
            <v>湖東プラチナ</v>
          </cell>
        </row>
        <row r="496">
          <cell r="A496" t="str">
            <v>P25</v>
          </cell>
          <cell r="B496" t="str">
            <v>堀江</v>
          </cell>
          <cell r="C496" t="str">
            <v>孝信</v>
          </cell>
          <cell r="D496" t="str">
            <v>プラチナ</v>
          </cell>
          <cell r="E496">
            <v>1942</v>
          </cell>
          <cell r="F496" t="str">
            <v>P25</v>
          </cell>
          <cell r="G496" t="str">
            <v>堀江孝信</v>
          </cell>
          <cell r="H496" t="str">
            <v>湖東プラチナ</v>
          </cell>
        </row>
        <row r="497">
          <cell r="A497" t="str">
            <v>P26</v>
          </cell>
          <cell r="B497" t="str">
            <v>前田</v>
          </cell>
          <cell r="C497" t="str">
            <v>征人</v>
          </cell>
          <cell r="D497" t="str">
            <v>プラチナ</v>
          </cell>
          <cell r="E497">
            <v>1944</v>
          </cell>
          <cell r="F497" t="str">
            <v>P26</v>
          </cell>
          <cell r="G497" t="str">
            <v>前田征人</v>
          </cell>
          <cell r="H497" t="str">
            <v>湖東プラチナ</v>
          </cell>
        </row>
        <row r="498">
          <cell r="A498" t="str">
            <v>P27</v>
          </cell>
          <cell r="B498" t="str">
            <v>安田</v>
          </cell>
          <cell r="C498" t="str">
            <v>和彦</v>
          </cell>
          <cell r="D498" t="str">
            <v>プラチナ</v>
          </cell>
          <cell r="E498">
            <v>1945</v>
          </cell>
          <cell r="F498" t="str">
            <v>P27</v>
          </cell>
          <cell r="G498" t="str">
            <v>安田和彦</v>
          </cell>
          <cell r="H498" t="str">
            <v>湖東プラチナ</v>
          </cell>
        </row>
        <row r="499">
          <cell r="A499" t="str">
            <v>P28</v>
          </cell>
          <cell r="B499" t="str">
            <v>山崎</v>
          </cell>
          <cell r="C499" t="str">
            <v>建次</v>
          </cell>
          <cell r="D499" t="str">
            <v>プラチナ</v>
          </cell>
          <cell r="E499">
            <v>1940</v>
          </cell>
          <cell r="F499" t="str">
            <v>P28</v>
          </cell>
          <cell r="G499" t="str">
            <v>山崎建次</v>
          </cell>
          <cell r="H499" t="str">
            <v>湖東プラチナ</v>
          </cell>
        </row>
        <row r="500">
          <cell r="A500" t="str">
            <v>P29</v>
          </cell>
          <cell r="B500" t="str">
            <v>飯塚</v>
          </cell>
          <cell r="C500" t="str">
            <v>アイ子</v>
          </cell>
          <cell r="D500" t="str">
            <v>プラチナ</v>
          </cell>
          <cell r="E500">
            <v>1943</v>
          </cell>
          <cell r="F500" t="str">
            <v>P29</v>
          </cell>
          <cell r="G500" t="str">
            <v>飯塚アイ子</v>
          </cell>
          <cell r="H500" t="str">
            <v>湖東プラチナ</v>
          </cell>
        </row>
        <row r="501">
          <cell r="A501" t="str">
            <v>P30</v>
          </cell>
          <cell r="B501" t="str">
            <v>大橋</v>
          </cell>
          <cell r="C501" t="str">
            <v>富子</v>
          </cell>
          <cell r="D501" t="str">
            <v>プラチナ</v>
          </cell>
          <cell r="E501">
            <v>1949</v>
          </cell>
          <cell r="F501" t="str">
            <v>P30</v>
          </cell>
          <cell r="G501" t="str">
            <v>大橋富子</v>
          </cell>
          <cell r="H501" t="str">
            <v>湖東プラチナ</v>
          </cell>
        </row>
        <row r="502">
          <cell r="A502" t="str">
            <v>P31</v>
          </cell>
          <cell r="B502" t="str">
            <v>香川</v>
          </cell>
          <cell r="C502" t="str">
            <v>真知子</v>
          </cell>
          <cell r="D502" t="str">
            <v>プラチナ</v>
          </cell>
          <cell r="E502">
            <v>1946</v>
          </cell>
          <cell r="F502" t="str">
            <v>P31</v>
          </cell>
          <cell r="G502" t="str">
            <v>香川真知子</v>
          </cell>
          <cell r="H502" t="str">
            <v>湖東プラチナ</v>
          </cell>
        </row>
        <row r="503">
          <cell r="A503" t="str">
            <v>P32</v>
          </cell>
          <cell r="B503" t="str">
            <v>川勝</v>
          </cell>
          <cell r="C503" t="str">
            <v>豊子</v>
          </cell>
          <cell r="D503" t="str">
            <v>プラチナ</v>
          </cell>
          <cell r="E503">
            <v>1954</v>
          </cell>
          <cell r="F503" t="str">
            <v>P32</v>
          </cell>
          <cell r="G503" t="str">
            <v>川勝豊子</v>
          </cell>
          <cell r="H503" t="str">
            <v>湖東プラチナ</v>
          </cell>
        </row>
        <row r="504">
          <cell r="A504" t="str">
            <v>P33</v>
          </cell>
          <cell r="B504" t="str">
            <v>川部</v>
          </cell>
          <cell r="C504" t="str">
            <v>俊子</v>
          </cell>
          <cell r="D504" t="str">
            <v>プラチナ</v>
          </cell>
          <cell r="E504">
            <v>1938</v>
          </cell>
          <cell r="F504" t="str">
            <v>P33</v>
          </cell>
          <cell r="G504" t="str">
            <v>川部俊子</v>
          </cell>
          <cell r="H504" t="str">
            <v>湖東プラチナ</v>
          </cell>
        </row>
        <row r="505">
          <cell r="A505" t="str">
            <v>P34</v>
          </cell>
          <cell r="B505" t="str">
            <v>小林</v>
          </cell>
          <cell r="C505" t="str">
            <v>節子</v>
          </cell>
          <cell r="D505" t="str">
            <v>プラチナ</v>
          </cell>
          <cell r="E505">
            <v>1936</v>
          </cell>
          <cell r="F505" t="str">
            <v>P34</v>
          </cell>
          <cell r="G505" t="str">
            <v>小林節子</v>
          </cell>
          <cell r="H505" t="str">
            <v>湖東プラチナ</v>
          </cell>
        </row>
        <row r="506">
          <cell r="A506" t="str">
            <v>P35</v>
          </cell>
          <cell r="B506" t="str">
            <v>佐々木</v>
          </cell>
          <cell r="C506" t="str">
            <v>芳美</v>
          </cell>
          <cell r="D506" t="str">
            <v>プラチナ</v>
          </cell>
          <cell r="E506">
            <v>1938</v>
          </cell>
          <cell r="F506" t="str">
            <v>P35</v>
          </cell>
          <cell r="G506" t="str">
            <v>佐々木芳美</v>
          </cell>
          <cell r="H506" t="str">
            <v>湖東プラチナ</v>
          </cell>
        </row>
        <row r="507">
          <cell r="A507" t="str">
            <v>P36</v>
          </cell>
          <cell r="B507" t="str">
            <v>関塚</v>
          </cell>
          <cell r="C507" t="str">
            <v>早苗</v>
          </cell>
          <cell r="D507" t="str">
            <v>プラチナ</v>
          </cell>
          <cell r="E507">
            <v>1943</v>
          </cell>
          <cell r="F507" t="str">
            <v>P36</v>
          </cell>
          <cell r="G507" t="str">
            <v>関塚早苗</v>
          </cell>
          <cell r="H507" t="str">
            <v>湖東プラチナ</v>
          </cell>
        </row>
        <row r="508">
          <cell r="A508" t="str">
            <v>P37</v>
          </cell>
          <cell r="B508" t="str">
            <v>田渕</v>
          </cell>
          <cell r="C508" t="str">
            <v>勝美</v>
          </cell>
          <cell r="D508" t="str">
            <v>プラチナ</v>
          </cell>
          <cell r="E508">
            <v>1943</v>
          </cell>
          <cell r="F508" t="str">
            <v>P37</v>
          </cell>
          <cell r="G508" t="str">
            <v>田渕勝美</v>
          </cell>
          <cell r="H508" t="str">
            <v>湖東プラチナ</v>
          </cell>
        </row>
        <row r="509">
          <cell r="A509" t="str">
            <v>P38</v>
          </cell>
          <cell r="B509" t="str">
            <v>中川</v>
          </cell>
          <cell r="C509" t="str">
            <v>美智子</v>
          </cell>
          <cell r="D509" t="str">
            <v>プラチナ</v>
          </cell>
          <cell r="E509">
            <v>1928</v>
          </cell>
          <cell r="F509" t="str">
            <v>P38</v>
          </cell>
          <cell r="G509" t="str">
            <v>中川美智子</v>
          </cell>
          <cell r="H509" t="str">
            <v>湖東プラチナ</v>
          </cell>
        </row>
        <row r="510">
          <cell r="A510" t="str">
            <v>P40</v>
          </cell>
          <cell r="B510" t="str">
            <v>野村</v>
          </cell>
          <cell r="C510" t="str">
            <v>正子</v>
          </cell>
          <cell r="D510" t="str">
            <v>プラチナ</v>
          </cell>
          <cell r="E510">
            <v>1945</v>
          </cell>
          <cell r="F510" t="str">
            <v>P40</v>
          </cell>
          <cell r="G510" t="str">
            <v>野村正子</v>
          </cell>
          <cell r="H510" t="str">
            <v>湖東プラチナ</v>
          </cell>
        </row>
        <row r="511">
          <cell r="A511" t="str">
            <v>P41</v>
          </cell>
          <cell r="B511" t="str">
            <v>堀部</v>
          </cell>
          <cell r="C511" t="str">
            <v>品子</v>
          </cell>
          <cell r="D511" t="str">
            <v>プラチナ</v>
          </cell>
          <cell r="E511">
            <v>1951</v>
          </cell>
          <cell r="F511" t="str">
            <v>P41</v>
          </cell>
          <cell r="G511" t="str">
            <v>堀部品子</v>
          </cell>
          <cell r="H511" t="str">
            <v>湖東プラチナ</v>
          </cell>
        </row>
        <row r="512">
          <cell r="A512" t="str">
            <v>P42</v>
          </cell>
          <cell r="B512" t="str">
            <v>前田</v>
          </cell>
          <cell r="C512" t="str">
            <v>喜久子</v>
          </cell>
          <cell r="D512" t="str">
            <v>プラチナ</v>
          </cell>
          <cell r="E512">
            <v>1945</v>
          </cell>
          <cell r="F512" t="str">
            <v>P42</v>
          </cell>
          <cell r="G512" t="str">
            <v>前田喜久子</v>
          </cell>
          <cell r="H512" t="str">
            <v>湖東プラチナ</v>
          </cell>
        </row>
        <row r="513">
          <cell r="A513" t="str">
            <v>P43</v>
          </cell>
          <cell r="B513" t="str">
            <v>三村</v>
          </cell>
          <cell r="C513" t="str">
            <v>迪子</v>
          </cell>
          <cell r="D513" t="str">
            <v>プラチナ</v>
          </cell>
          <cell r="E513">
            <v>1946</v>
          </cell>
          <cell r="F513" t="str">
            <v>P43</v>
          </cell>
          <cell r="G513" t="str">
            <v>三村迪子</v>
          </cell>
          <cell r="H513" t="str">
            <v>湖東プラチナ</v>
          </cell>
        </row>
        <row r="514">
          <cell r="A514" t="str">
            <v>P44</v>
          </cell>
          <cell r="B514" t="str">
            <v>森谷</v>
          </cell>
          <cell r="C514" t="str">
            <v>洋子</v>
          </cell>
          <cell r="D514" t="str">
            <v>プラチナ</v>
          </cell>
          <cell r="E514">
            <v>1951</v>
          </cell>
          <cell r="F514" t="str">
            <v>P44</v>
          </cell>
          <cell r="G514" t="str">
            <v>森谷洋子</v>
          </cell>
          <cell r="H514" t="str">
            <v>湖東プラチナ</v>
          </cell>
        </row>
        <row r="515">
          <cell r="A515" t="str">
            <v>P45</v>
          </cell>
          <cell r="B515" t="str">
            <v>丸山</v>
          </cell>
          <cell r="C515" t="str">
            <v>節子</v>
          </cell>
          <cell r="D515" t="str">
            <v>プラチナ</v>
          </cell>
          <cell r="E515">
            <v>1943</v>
          </cell>
          <cell r="F515" t="str">
            <v>P45</v>
          </cell>
          <cell r="G515" t="str">
            <v>丸山節子</v>
          </cell>
          <cell r="H515" t="str">
            <v>湖東プラチナ</v>
          </cell>
        </row>
        <row r="516">
          <cell r="A516" t="str">
            <v>P46</v>
          </cell>
          <cell r="B516" t="str">
            <v>山田</v>
          </cell>
          <cell r="C516" t="str">
            <v>律子</v>
          </cell>
          <cell r="D516" t="str">
            <v>プラチナ</v>
          </cell>
          <cell r="E516">
            <v>1935</v>
          </cell>
          <cell r="F516" t="str">
            <v>P44</v>
          </cell>
          <cell r="G516" t="str">
            <v>山田律子</v>
          </cell>
          <cell r="H516" t="str">
            <v>湖東プラチナ</v>
          </cell>
        </row>
        <row r="517">
          <cell r="A517" t="str">
            <v>P47</v>
          </cell>
          <cell r="B517" t="str">
            <v>浅野</v>
          </cell>
          <cell r="C517" t="str">
            <v>秀樹</v>
          </cell>
          <cell r="D517" t="str">
            <v>プラチナ</v>
          </cell>
          <cell r="E517">
            <v>1951</v>
          </cell>
          <cell r="F517" t="str">
            <v>Ｐ47</v>
          </cell>
          <cell r="G517" t="str">
            <v>浅野秀樹</v>
          </cell>
          <cell r="H517" t="str">
            <v>湖東プラチナ</v>
          </cell>
        </row>
        <row r="518">
          <cell r="A518" t="str">
            <v>P48</v>
          </cell>
          <cell r="B518" t="str">
            <v>吉田</v>
          </cell>
          <cell r="C518" t="str">
            <v>知司</v>
          </cell>
          <cell r="D518" t="str">
            <v>プラチナ</v>
          </cell>
          <cell r="E518">
            <v>1948</v>
          </cell>
          <cell r="F518" t="str">
            <v>Ｐ48</v>
          </cell>
          <cell r="G518" t="str">
            <v>吉田知司</v>
          </cell>
          <cell r="H518" t="str">
            <v>湖東プラチナ</v>
          </cell>
        </row>
        <row r="519">
          <cell r="A519" t="str">
            <v>P49</v>
          </cell>
          <cell r="B519" t="str">
            <v>原</v>
          </cell>
          <cell r="C519" t="str">
            <v>つるゑ</v>
          </cell>
          <cell r="D519" t="str">
            <v>プラチナ</v>
          </cell>
          <cell r="E519">
            <v>1946</v>
          </cell>
          <cell r="F519" t="str">
            <v>Ｐ49..</v>
          </cell>
          <cell r="G519" t="str">
            <v>原つるゑ</v>
          </cell>
          <cell r="H519" t="str">
            <v>湖東プラチナ</v>
          </cell>
        </row>
        <row r="523">
          <cell r="B523" t="str">
            <v>ＳＴＣ</v>
          </cell>
          <cell r="G523" t="str">
            <v>ＳＴＣ</v>
          </cell>
        </row>
        <row r="524">
          <cell r="A524" t="str">
            <v>S01</v>
          </cell>
          <cell r="B524" t="str">
            <v>井内</v>
          </cell>
          <cell r="C524" t="str">
            <v>一博</v>
          </cell>
          <cell r="D524" t="str">
            <v>STC</v>
          </cell>
          <cell r="F524" t="str">
            <v>S01</v>
          </cell>
          <cell r="G524" t="str">
            <v>井内一博</v>
          </cell>
          <cell r="H524" t="str">
            <v>STC</v>
          </cell>
          <cell r="I524" t="str">
            <v>男</v>
          </cell>
        </row>
        <row r="525">
          <cell r="A525" t="str">
            <v>S02</v>
          </cell>
          <cell r="B525" t="str">
            <v>川上</v>
          </cell>
          <cell r="C525" t="str">
            <v>秀文</v>
          </cell>
          <cell r="D525" t="str">
            <v>STC</v>
          </cell>
          <cell r="F525" t="str">
            <v>S02</v>
          </cell>
          <cell r="G525" t="str">
            <v>川上秀文</v>
          </cell>
          <cell r="H525" t="str">
            <v>STC</v>
          </cell>
          <cell r="I525" t="str">
            <v>男</v>
          </cell>
        </row>
        <row r="526">
          <cell r="A526" t="str">
            <v>S03</v>
          </cell>
          <cell r="B526" t="str">
            <v>竹下</v>
          </cell>
          <cell r="C526" t="str">
            <v>英伸</v>
          </cell>
          <cell r="D526" t="str">
            <v>STC</v>
          </cell>
          <cell r="F526" t="str">
            <v>S03</v>
          </cell>
          <cell r="G526" t="str">
            <v>竹下英伸</v>
          </cell>
          <cell r="H526" t="str">
            <v>STC</v>
          </cell>
          <cell r="I526" t="str">
            <v>男</v>
          </cell>
        </row>
        <row r="527">
          <cell r="A527" t="str">
            <v>S04</v>
          </cell>
          <cell r="B527" t="str">
            <v>舘形</v>
          </cell>
          <cell r="C527" t="str">
            <v>和典</v>
          </cell>
          <cell r="D527" t="str">
            <v>STC</v>
          </cell>
          <cell r="F527" t="str">
            <v>S04</v>
          </cell>
          <cell r="G527" t="str">
            <v>舘形和典</v>
          </cell>
          <cell r="H527" t="str">
            <v>STC</v>
          </cell>
          <cell r="I527" t="str">
            <v>男</v>
          </cell>
        </row>
        <row r="528">
          <cell r="A528" t="str">
            <v>S05</v>
          </cell>
          <cell r="B528" t="str">
            <v>田中</v>
          </cell>
          <cell r="C528" t="str">
            <v>邦明</v>
          </cell>
          <cell r="D528" t="str">
            <v>STC</v>
          </cell>
          <cell r="F528" t="str">
            <v>S05</v>
          </cell>
          <cell r="G528" t="str">
            <v>田中邦明</v>
          </cell>
          <cell r="H528" t="str">
            <v>STC</v>
          </cell>
          <cell r="I528" t="str">
            <v>男</v>
          </cell>
        </row>
        <row r="529">
          <cell r="A529" t="str">
            <v>S06</v>
          </cell>
          <cell r="B529" t="str">
            <v>稙田</v>
          </cell>
          <cell r="C529" t="str">
            <v>優也</v>
          </cell>
          <cell r="D529" t="str">
            <v>STC</v>
          </cell>
          <cell r="F529" t="str">
            <v>S06</v>
          </cell>
          <cell r="G529" t="str">
            <v>稙田優也</v>
          </cell>
          <cell r="H529" t="str">
            <v>STC</v>
          </cell>
          <cell r="I529" t="str">
            <v>男</v>
          </cell>
        </row>
        <row r="530">
          <cell r="A530" t="str">
            <v>S07</v>
          </cell>
          <cell r="B530" t="str">
            <v>竹内</v>
          </cell>
          <cell r="C530" t="str">
            <v>早苗</v>
          </cell>
          <cell r="D530" t="str">
            <v>STC</v>
          </cell>
          <cell r="F530" t="str">
            <v>S07</v>
          </cell>
          <cell r="G530" t="str">
            <v>竹内早苗</v>
          </cell>
          <cell r="H530" t="str">
            <v>STC</v>
          </cell>
          <cell r="I530" t="str">
            <v>女</v>
          </cell>
        </row>
        <row r="531">
          <cell r="A531" t="str">
            <v>S08</v>
          </cell>
          <cell r="B531" t="str">
            <v>竹下</v>
          </cell>
          <cell r="C531" t="str">
            <v>光代</v>
          </cell>
          <cell r="D531" t="str">
            <v>STC</v>
          </cell>
          <cell r="F531" t="str">
            <v>S08</v>
          </cell>
          <cell r="G531" t="str">
            <v>竹下光代</v>
          </cell>
          <cell r="H531" t="str">
            <v>STC</v>
          </cell>
          <cell r="I531" t="str">
            <v>女</v>
          </cell>
        </row>
        <row r="532">
          <cell r="A532" t="str">
            <v>S09</v>
          </cell>
          <cell r="B532" t="str">
            <v>名田</v>
          </cell>
          <cell r="C532" t="str">
            <v>育子</v>
          </cell>
          <cell r="D532" t="str">
            <v>STC</v>
          </cell>
          <cell r="F532" t="str">
            <v>S09</v>
          </cell>
          <cell r="G532" t="str">
            <v>名田育子</v>
          </cell>
          <cell r="H532" t="str">
            <v>STC</v>
          </cell>
          <cell r="I532" t="str">
            <v>女</v>
          </cell>
        </row>
        <row r="533">
          <cell r="A533" t="str">
            <v>S10</v>
          </cell>
          <cell r="B533" t="str">
            <v>中原</v>
          </cell>
          <cell r="C533" t="str">
            <v>康晶</v>
          </cell>
          <cell r="D533" t="str">
            <v>STC</v>
          </cell>
          <cell r="F533" t="str">
            <v>S10</v>
          </cell>
          <cell r="G533" t="str">
            <v>中原康晶</v>
          </cell>
          <cell r="H533" t="str">
            <v>STC</v>
          </cell>
          <cell r="I533" t="str">
            <v>男</v>
          </cell>
        </row>
        <row r="535">
          <cell r="G535" t="str">
            <v/>
          </cell>
        </row>
        <row r="536">
          <cell r="A536" t="str">
            <v>T01</v>
          </cell>
          <cell r="B536" t="str">
            <v>岡原</v>
          </cell>
          <cell r="C536" t="str">
            <v>祐一</v>
          </cell>
          <cell r="D536" t="str">
            <v>個人登録</v>
          </cell>
          <cell r="F536" t="str">
            <v>T01</v>
          </cell>
          <cell r="G536" t="str">
            <v>岡原祐一</v>
          </cell>
          <cell r="H536" t="str">
            <v>個人登録</v>
          </cell>
          <cell r="I536" t="str">
            <v>男</v>
          </cell>
        </row>
        <row r="537">
          <cell r="A537" t="str">
            <v>T02</v>
          </cell>
          <cell r="B537" t="str">
            <v>里村</v>
          </cell>
          <cell r="C537" t="str">
            <v>秀明</v>
          </cell>
          <cell r="D537" t="str">
            <v>個人登録</v>
          </cell>
          <cell r="F537" t="str">
            <v>T02</v>
          </cell>
          <cell r="G537" t="str">
            <v>里村秀明</v>
          </cell>
          <cell r="H537" t="str">
            <v>個人登録</v>
          </cell>
          <cell r="I537" t="str">
            <v>男</v>
          </cell>
        </row>
        <row r="538">
          <cell r="A538" t="str">
            <v>T03</v>
          </cell>
          <cell r="B538" t="str">
            <v>古谷  </v>
          </cell>
          <cell r="C538" t="str">
            <v>祟</v>
          </cell>
          <cell r="D538" t="str">
            <v>個人登録</v>
          </cell>
          <cell r="F538" t="str">
            <v>T03</v>
          </cell>
          <cell r="G538" t="str">
            <v>古谷  祟</v>
          </cell>
          <cell r="H538" t="str">
            <v>個人登録</v>
          </cell>
          <cell r="I538" t="str">
            <v>男</v>
          </cell>
        </row>
        <row r="539">
          <cell r="A539" t="str">
            <v>T04</v>
          </cell>
          <cell r="B539" t="str">
            <v>水谷</v>
          </cell>
          <cell r="C539" t="str">
            <v>真逸</v>
          </cell>
          <cell r="D539" t="str">
            <v>個人登録</v>
          </cell>
          <cell r="F539" t="str">
            <v>T04</v>
          </cell>
          <cell r="G539" t="str">
            <v>水谷真逸</v>
          </cell>
          <cell r="H539" t="str">
            <v>個人登録</v>
          </cell>
          <cell r="I539" t="str">
            <v>男</v>
          </cell>
        </row>
        <row r="540">
          <cell r="A540" t="str">
            <v>T05</v>
          </cell>
          <cell r="B540" t="str">
            <v>高瀬</v>
          </cell>
          <cell r="C540" t="str">
            <v>真志</v>
          </cell>
          <cell r="D540" t="str">
            <v>個人登録</v>
          </cell>
          <cell r="F540" t="str">
            <v>T05</v>
          </cell>
          <cell r="G540" t="str">
            <v>高瀬真志</v>
          </cell>
          <cell r="H540" t="str">
            <v>個人登録</v>
          </cell>
          <cell r="I540" t="str">
            <v>男</v>
          </cell>
        </row>
        <row r="541">
          <cell r="G541" t="str">
            <v/>
          </cell>
        </row>
        <row r="546">
          <cell r="B546" t="str">
            <v>うさかめ</v>
          </cell>
        </row>
        <row r="547">
          <cell r="B547" t="str">
            <v>うさぎとかめの集い</v>
          </cell>
        </row>
        <row r="548">
          <cell r="A548" t="str">
            <v>U01</v>
          </cell>
          <cell r="B548" t="str">
            <v>安喜</v>
          </cell>
          <cell r="C548" t="str">
            <v>健司</v>
          </cell>
          <cell r="D548" t="str">
            <v>うさかめ</v>
          </cell>
          <cell r="F548" t="str">
            <v>U01</v>
          </cell>
          <cell r="G548" t="str">
            <v>安喜健司</v>
          </cell>
          <cell r="H548" t="str">
            <v>うさかめ</v>
          </cell>
          <cell r="I548" t="str">
            <v>男</v>
          </cell>
        </row>
        <row r="549">
          <cell r="A549" t="str">
            <v>U02</v>
          </cell>
          <cell r="B549" t="str">
            <v>青山</v>
          </cell>
          <cell r="C549" t="str">
            <v>陽</v>
          </cell>
          <cell r="D549" t="str">
            <v>うさかめ</v>
          </cell>
          <cell r="F549" t="str">
            <v>U02</v>
          </cell>
          <cell r="G549" t="str">
            <v>青山陽</v>
          </cell>
          <cell r="H549" t="str">
            <v>うさかめ</v>
          </cell>
          <cell r="I549" t="str">
            <v>男</v>
          </cell>
        </row>
        <row r="550">
          <cell r="A550" t="str">
            <v>U03</v>
          </cell>
          <cell r="B550" t="str">
            <v>池上</v>
          </cell>
          <cell r="C550" t="str">
            <v>浩幸</v>
          </cell>
          <cell r="D550" t="str">
            <v>うさかめ</v>
          </cell>
          <cell r="F550" t="str">
            <v>U03</v>
          </cell>
          <cell r="G550" t="str">
            <v>池上浩幸</v>
          </cell>
          <cell r="H550" t="str">
            <v>うさかめ</v>
          </cell>
          <cell r="I550" t="str">
            <v>男</v>
          </cell>
        </row>
        <row r="551">
          <cell r="A551" t="str">
            <v>U04</v>
          </cell>
          <cell r="B551" t="str">
            <v>石井</v>
          </cell>
          <cell r="C551" t="str">
            <v>正俊</v>
          </cell>
          <cell r="D551" t="str">
            <v>うさかめ</v>
          </cell>
          <cell r="F551" t="str">
            <v>U04</v>
          </cell>
          <cell r="G551" t="str">
            <v>石井正俊</v>
          </cell>
          <cell r="H551" t="str">
            <v>うさかめ</v>
          </cell>
          <cell r="I551" t="str">
            <v>男</v>
          </cell>
        </row>
        <row r="552">
          <cell r="A552" t="str">
            <v>U05</v>
          </cell>
          <cell r="B552" t="str">
            <v>片岡</v>
          </cell>
          <cell r="C552" t="str">
            <v>一寿</v>
          </cell>
          <cell r="D552" t="str">
            <v>うさかめ</v>
          </cell>
          <cell r="F552" t="str">
            <v>U05</v>
          </cell>
          <cell r="G552" t="str">
            <v>片岡一寿</v>
          </cell>
          <cell r="H552" t="str">
            <v>うさかめ</v>
          </cell>
          <cell r="I552" t="str">
            <v>男</v>
          </cell>
        </row>
        <row r="553">
          <cell r="A553" t="str">
            <v>U06</v>
          </cell>
          <cell r="B553" t="str">
            <v>片岡  </v>
          </cell>
          <cell r="C553" t="str">
            <v>大</v>
          </cell>
          <cell r="D553" t="str">
            <v>うさかめ</v>
          </cell>
          <cell r="F553" t="str">
            <v>U06</v>
          </cell>
          <cell r="G553" t="str">
            <v>片岡  大</v>
          </cell>
          <cell r="H553" t="str">
            <v>うさかめ</v>
          </cell>
          <cell r="I553" t="str">
            <v>男</v>
          </cell>
        </row>
        <row r="554">
          <cell r="A554" t="str">
            <v>U07</v>
          </cell>
          <cell r="B554" t="str">
            <v>亀井</v>
          </cell>
          <cell r="C554" t="str">
            <v>雅嗣</v>
          </cell>
          <cell r="D554" t="str">
            <v>うさかめ</v>
          </cell>
          <cell r="F554" t="str">
            <v>U07</v>
          </cell>
          <cell r="G554" t="str">
            <v>亀井雅嗣</v>
          </cell>
          <cell r="H554" t="str">
            <v>うさかめ</v>
          </cell>
          <cell r="I554" t="str">
            <v>男</v>
          </cell>
        </row>
        <row r="555">
          <cell r="A555" t="str">
            <v>U08</v>
          </cell>
          <cell r="B555" t="str">
            <v>久和</v>
          </cell>
          <cell r="C555" t="str">
            <v>俊彦</v>
          </cell>
          <cell r="D555" t="str">
            <v>うさかめ</v>
          </cell>
          <cell r="F555" t="str">
            <v>U08</v>
          </cell>
          <cell r="G555" t="str">
            <v>久和俊彦</v>
          </cell>
          <cell r="H555" t="str">
            <v>うさかめ</v>
          </cell>
          <cell r="I555" t="str">
            <v>男</v>
          </cell>
        </row>
        <row r="556">
          <cell r="A556" t="str">
            <v>U09</v>
          </cell>
          <cell r="B556" t="str">
            <v>竹田</v>
          </cell>
          <cell r="C556" t="str">
            <v>圭佑</v>
          </cell>
          <cell r="D556" t="str">
            <v>うさかめ</v>
          </cell>
          <cell r="F556" t="str">
            <v>U09</v>
          </cell>
          <cell r="G556" t="str">
            <v>竹田圭佑</v>
          </cell>
          <cell r="H556" t="str">
            <v>うさかめ</v>
          </cell>
          <cell r="I556" t="str">
            <v>男</v>
          </cell>
        </row>
        <row r="557">
          <cell r="A557" t="str">
            <v>U10</v>
          </cell>
          <cell r="B557" t="str">
            <v>中塚  </v>
          </cell>
          <cell r="C557" t="str">
            <v>豊</v>
          </cell>
          <cell r="D557" t="str">
            <v>うさかめ</v>
          </cell>
          <cell r="F557" t="str">
            <v>U10</v>
          </cell>
          <cell r="G557" t="str">
            <v>中塚  豊</v>
          </cell>
          <cell r="H557" t="str">
            <v>うさかめ</v>
          </cell>
          <cell r="I557" t="str">
            <v>男</v>
          </cell>
        </row>
        <row r="558">
          <cell r="A558" t="str">
            <v>U11</v>
          </cell>
          <cell r="B558" t="str">
            <v>松野</v>
          </cell>
          <cell r="C558" t="str">
            <v>航平</v>
          </cell>
          <cell r="D558" t="str">
            <v>うさかめ</v>
          </cell>
          <cell r="F558" t="str">
            <v>U11</v>
          </cell>
          <cell r="G558" t="str">
            <v>松野航平</v>
          </cell>
          <cell r="H558" t="str">
            <v>うさかめ</v>
          </cell>
          <cell r="I558" t="str">
            <v>男</v>
          </cell>
        </row>
        <row r="559">
          <cell r="A559" t="str">
            <v>U12</v>
          </cell>
          <cell r="B559" t="str">
            <v>峠岡</v>
          </cell>
          <cell r="C559" t="str">
            <v>幸良</v>
          </cell>
          <cell r="D559" t="str">
            <v>うさかめ</v>
          </cell>
          <cell r="F559" t="str">
            <v>U12</v>
          </cell>
          <cell r="G559" t="str">
            <v>峠岡幸良</v>
          </cell>
          <cell r="H559" t="str">
            <v>うさかめ</v>
          </cell>
          <cell r="I559" t="str">
            <v>男</v>
          </cell>
        </row>
        <row r="560">
          <cell r="A560" t="str">
            <v>U13</v>
          </cell>
          <cell r="B560" t="str">
            <v>山田</v>
          </cell>
          <cell r="C560" t="str">
            <v>智史</v>
          </cell>
          <cell r="D560" t="str">
            <v>うさかめ</v>
          </cell>
          <cell r="F560" t="str">
            <v>U13</v>
          </cell>
          <cell r="G560" t="str">
            <v>山田智史</v>
          </cell>
          <cell r="H560" t="str">
            <v>うさかめ</v>
          </cell>
          <cell r="I560" t="str">
            <v>男</v>
          </cell>
        </row>
        <row r="561">
          <cell r="A561" t="str">
            <v>U14</v>
          </cell>
          <cell r="B561" t="str">
            <v>山本</v>
          </cell>
          <cell r="C561" t="str">
            <v>昌紀</v>
          </cell>
          <cell r="D561" t="str">
            <v>うさかめ</v>
          </cell>
          <cell r="F561" t="str">
            <v>U14</v>
          </cell>
          <cell r="G561" t="str">
            <v>山本昌紀</v>
          </cell>
          <cell r="H561" t="str">
            <v>うさかめ</v>
          </cell>
          <cell r="I561" t="str">
            <v>男</v>
          </cell>
        </row>
        <row r="562">
          <cell r="A562" t="str">
            <v>U15</v>
          </cell>
          <cell r="B562" t="str">
            <v>山本</v>
          </cell>
          <cell r="C562" t="str">
            <v>浩之</v>
          </cell>
          <cell r="D562" t="str">
            <v>うさかめ</v>
          </cell>
          <cell r="F562" t="str">
            <v>U15</v>
          </cell>
          <cell r="G562" t="str">
            <v>山本浩之</v>
          </cell>
          <cell r="H562" t="str">
            <v>うさかめ</v>
          </cell>
          <cell r="I562" t="str">
            <v>男</v>
          </cell>
        </row>
        <row r="563">
          <cell r="A563" t="str">
            <v>U16</v>
          </cell>
          <cell r="B563" t="str">
            <v>恵美</v>
          </cell>
          <cell r="C563" t="str">
            <v>直樹</v>
          </cell>
          <cell r="D563" t="str">
            <v>うさかめ</v>
          </cell>
          <cell r="F563" t="str">
            <v>U16</v>
          </cell>
          <cell r="G563" t="str">
            <v>恵美直樹</v>
          </cell>
          <cell r="H563" t="str">
            <v>うさかめ</v>
          </cell>
          <cell r="I563" t="str">
            <v>男</v>
          </cell>
        </row>
        <row r="564">
          <cell r="A564" t="str">
            <v>U17</v>
          </cell>
          <cell r="B564" t="str">
            <v>山田</v>
          </cell>
          <cell r="C564" t="str">
            <v>和弘</v>
          </cell>
          <cell r="D564" t="str">
            <v>うさかめ</v>
          </cell>
          <cell r="F564" t="str">
            <v>U17</v>
          </cell>
          <cell r="G564" t="str">
            <v>山田和弘</v>
          </cell>
          <cell r="H564" t="str">
            <v>うさかめ</v>
          </cell>
          <cell r="I564" t="str">
            <v>男</v>
          </cell>
        </row>
        <row r="565">
          <cell r="A565" t="str">
            <v>U18</v>
          </cell>
          <cell r="B565" t="str">
            <v>石津</v>
          </cell>
          <cell r="C565" t="str">
            <v>綾香</v>
          </cell>
          <cell r="D565" t="str">
            <v>うさかめ</v>
          </cell>
          <cell r="F565" t="str">
            <v>U18</v>
          </cell>
          <cell r="G565" t="str">
            <v>石津綾香</v>
          </cell>
          <cell r="H565" t="str">
            <v>うさかめ</v>
          </cell>
          <cell r="I565" t="str">
            <v>女</v>
          </cell>
        </row>
        <row r="566">
          <cell r="A566" t="str">
            <v>U19</v>
          </cell>
          <cell r="B566" t="str">
            <v>古株</v>
          </cell>
          <cell r="C566" t="str">
            <v>淳子</v>
          </cell>
          <cell r="D566" t="str">
            <v>うさかめ</v>
          </cell>
          <cell r="F566" t="str">
            <v>U19</v>
          </cell>
          <cell r="G566" t="str">
            <v>古株淳子</v>
          </cell>
          <cell r="H566" t="str">
            <v>うさかめ</v>
          </cell>
          <cell r="I566" t="str">
            <v>女</v>
          </cell>
        </row>
        <row r="567">
          <cell r="A567" t="str">
            <v>U20</v>
          </cell>
          <cell r="B567" t="str">
            <v>祖父江</v>
          </cell>
          <cell r="C567" t="str">
            <v>弘子</v>
          </cell>
          <cell r="D567" t="str">
            <v>うさかめ</v>
          </cell>
          <cell r="F567" t="str">
            <v>U20</v>
          </cell>
          <cell r="G567" t="str">
            <v>祖父江弘子</v>
          </cell>
          <cell r="H567" t="str">
            <v>うさかめ</v>
          </cell>
          <cell r="I567" t="str">
            <v>女</v>
          </cell>
        </row>
        <row r="568">
          <cell r="A568" t="str">
            <v>U21</v>
          </cell>
          <cell r="B568" t="str">
            <v>田中</v>
          </cell>
          <cell r="C568" t="str">
            <v>有紀</v>
          </cell>
          <cell r="D568" t="str">
            <v>うさかめ</v>
          </cell>
          <cell r="F568" t="str">
            <v>U21</v>
          </cell>
          <cell r="G568" t="str">
            <v>田中有紀</v>
          </cell>
          <cell r="H568" t="str">
            <v>うさかめ</v>
          </cell>
          <cell r="I568" t="str">
            <v>女</v>
          </cell>
        </row>
        <row r="569">
          <cell r="A569" t="str">
            <v>U22</v>
          </cell>
          <cell r="B569" t="str">
            <v>苗村</v>
          </cell>
          <cell r="C569" t="str">
            <v>直子</v>
          </cell>
          <cell r="D569" t="str">
            <v>うさかめ</v>
          </cell>
          <cell r="F569" t="str">
            <v>U22</v>
          </cell>
          <cell r="G569" t="str">
            <v>苗村直子</v>
          </cell>
          <cell r="H569" t="str">
            <v>うさかめ</v>
          </cell>
          <cell r="I569" t="str">
            <v>女</v>
          </cell>
        </row>
        <row r="570">
          <cell r="A570" t="str">
            <v>U23</v>
          </cell>
          <cell r="B570" t="str">
            <v>中村</v>
          </cell>
          <cell r="C570" t="str">
            <v>晃代</v>
          </cell>
          <cell r="D570" t="str">
            <v>うさかめ</v>
          </cell>
          <cell r="F570" t="str">
            <v>U23</v>
          </cell>
          <cell r="G570" t="str">
            <v>中村晃代</v>
          </cell>
          <cell r="H570" t="str">
            <v>うさかめ</v>
          </cell>
          <cell r="I570" t="str">
            <v>女</v>
          </cell>
        </row>
        <row r="571">
          <cell r="A571" t="str">
            <v>U24</v>
          </cell>
          <cell r="B571" t="str">
            <v>原  </v>
          </cell>
          <cell r="C571" t="str">
            <v>元子</v>
          </cell>
          <cell r="D571" t="str">
            <v>うさかめ</v>
          </cell>
          <cell r="F571" t="str">
            <v>U24</v>
          </cell>
          <cell r="G571" t="str">
            <v>原  元子</v>
          </cell>
          <cell r="H571" t="str">
            <v>うさかめ</v>
          </cell>
          <cell r="I571" t="str">
            <v>女</v>
          </cell>
        </row>
        <row r="572">
          <cell r="A572" t="str">
            <v>U25</v>
          </cell>
          <cell r="B572" t="str">
            <v>人見</v>
          </cell>
          <cell r="C572" t="str">
            <v>裕子</v>
          </cell>
          <cell r="D572" t="str">
            <v>うさかめ</v>
          </cell>
          <cell r="F572" t="str">
            <v>U25</v>
          </cell>
          <cell r="G572" t="str">
            <v>人見裕子</v>
          </cell>
          <cell r="H572" t="str">
            <v>うさかめ</v>
          </cell>
          <cell r="I572" t="str">
            <v>女</v>
          </cell>
        </row>
        <row r="573">
          <cell r="A573" t="str">
            <v>U26</v>
          </cell>
          <cell r="B573" t="str">
            <v>行本</v>
          </cell>
          <cell r="C573" t="str">
            <v>晃子</v>
          </cell>
          <cell r="D573" t="str">
            <v>うさかめ</v>
          </cell>
          <cell r="F573" t="str">
            <v>U26</v>
          </cell>
          <cell r="G573" t="str">
            <v>行本晃子</v>
          </cell>
          <cell r="H573" t="str">
            <v>うさかめ</v>
          </cell>
          <cell r="I573" t="str">
            <v>女</v>
          </cell>
        </row>
        <row r="574">
          <cell r="A574" t="str">
            <v>U27</v>
          </cell>
          <cell r="B574" t="str">
            <v>明瀬</v>
          </cell>
          <cell r="C574" t="str">
            <v>淳子</v>
          </cell>
          <cell r="D574" t="str">
            <v>うさかめ</v>
          </cell>
          <cell r="F574" t="str">
            <v>U27</v>
          </cell>
          <cell r="G574" t="str">
            <v>明瀬淳子</v>
          </cell>
          <cell r="H574" t="str">
            <v>うさかめ</v>
          </cell>
          <cell r="I574" t="str">
            <v>女</v>
          </cell>
        </row>
        <row r="575">
          <cell r="A575" t="str">
            <v>U28</v>
          </cell>
          <cell r="B575" t="str">
            <v>山田  </v>
          </cell>
          <cell r="C575" t="str">
            <v>剛</v>
          </cell>
          <cell r="D575" t="str">
            <v>うさかめ</v>
          </cell>
          <cell r="F575" t="str">
            <v>U28</v>
          </cell>
          <cell r="G575" t="str">
            <v>山田  剛</v>
          </cell>
          <cell r="H575" t="str">
            <v>うさかめ</v>
          </cell>
          <cell r="I575" t="str">
            <v>男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iyazakid@sekisuijsuhi.co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Y156"/>
  <sheetViews>
    <sheetView zoomScale="140" zoomScaleNormal="140" zoomScalePageLayoutView="0" workbookViewId="0" topLeftCell="A51">
      <selection activeCell="M142" sqref="M142"/>
    </sheetView>
  </sheetViews>
  <sheetFormatPr defaultColWidth="1.00390625" defaultRowHeight="6" customHeight="1"/>
  <cols>
    <col min="1" max="16384" width="1.00390625" style="14" customWidth="1"/>
  </cols>
  <sheetData>
    <row r="1" spans="1:96" ht="6" customHeight="1">
      <c r="A1" s="337" t="s">
        <v>1596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  <c r="AM1" s="337"/>
      <c r="AN1" s="337"/>
      <c r="AO1" s="337"/>
      <c r="AP1" s="337"/>
      <c r="AQ1" s="337"/>
      <c r="AR1" s="337"/>
      <c r="AS1" s="337"/>
      <c r="AT1" s="337"/>
      <c r="AU1" s="337"/>
      <c r="AV1" s="337"/>
      <c r="AW1" s="337"/>
      <c r="AX1" s="337"/>
      <c r="AY1" s="337"/>
      <c r="AZ1" s="337"/>
      <c r="BA1" s="337"/>
      <c r="BB1" s="337"/>
      <c r="BC1" s="337"/>
      <c r="BD1" s="337"/>
      <c r="BE1" s="337"/>
      <c r="BF1" s="337"/>
      <c r="BG1" s="337"/>
      <c r="BH1" s="337"/>
      <c r="BI1" s="337"/>
      <c r="BJ1" s="337"/>
      <c r="BK1" s="337"/>
      <c r="BL1" s="337"/>
      <c r="BM1" s="337"/>
      <c r="BN1" s="337"/>
      <c r="BO1" s="337"/>
      <c r="BP1" s="337"/>
      <c r="BQ1" s="337"/>
      <c r="BR1" s="337"/>
      <c r="BS1" s="337"/>
      <c r="BT1" s="337"/>
      <c r="BU1" s="337"/>
      <c r="BV1" s="337"/>
      <c r="BW1" s="337"/>
      <c r="BX1" s="337"/>
      <c r="BY1" s="337"/>
      <c r="BZ1" s="337"/>
      <c r="CA1" s="337"/>
      <c r="CB1" s="337"/>
      <c r="CC1" s="337"/>
      <c r="CD1" s="337"/>
      <c r="CE1" s="337"/>
      <c r="CF1" s="337"/>
      <c r="CG1" s="337"/>
      <c r="CH1" s="337"/>
      <c r="CI1" s="337"/>
      <c r="CJ1" s="337"/>
      <c r="CK1" s="337"/>
      <c r="CL1" s="337"/>
      <c r="CM1" s="337"/>
      <c r="CN1" s="337"/>
      <c r="CO1" s="337"/>
      <c r="CP1" s="337"/>
      <c r="CQ1" s="337"/>
      <c r="CR1" s="337"/>
    </row>
    <row r="2" spans="1:96" ht="6" customHeight="1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  <c r="AM2" s="337"/>
      <c r="AN2" s="337"/>
      <c r="AO2" s="337"/>
      <c r="AP2" s="337"/>
      <c r="AQ2" s="337"/>
      <c r="AR2" s="337"/>
      <c r="AS2" s="337"/>
      <c r="AT2" s="337"/>
      <c r="AU2" s="337"/>
      <c r="AV2" s="337"/>
      <c r="AW2" s="337"/>
      <c r="AX2" s="337"/>
      <c r="AY2" s="337"/>
      <c r="AZ2" s="337"/>
      <c r="BA2" s="337"/>
      <c r="BB2" s="337"/>
      <c r="BC2" s="337"/>
      <c r="BD2" s="337"/>
      <c r="BE2" s="337"/>
      <c r="BF2" s="337"/>
      <c r="BG2" s="337"/>
      <c r="BH2" s="337"/>
      <c r="BI2" s="337"/>
      <c r="BJ2" s="337"/>
      <c r="BK2" s="337"/>
      <c r="BL2" s="337"/>
      <c r="BM2" s="337"/>
      <c r="BN2" s="337"/>
      <c r="BO2" s="337"/>
      <c r="BP2" s="337"/>
      <c r="BQ2" s="337"/>
      <c r="BR2" s="337"/>
      <c r="BS2" s="337"/>
      <c r="BT2" s="337"/>
      <c r="BU2" s="337"/>
      <c r="BV2" s="337"/>
      <c r="BW2" s="337"/>
      <c r="BX2" s="337"/>
      <c r="BY2" s="337"/>
      <c r="BZ2" s="337"/>
      <c r="CA2" s="337"/>
      <c r="CB2" s="337"/>
      <c r="CC2" s="337"/>
      <c r="CD2" s="337"/>
      <c r="CE2" s="337"/>
      <c r="CF2" s="337"/>
      <c r="CG2" s="337"/>
      <c r="CH2" s="337"/>
      <c r="CI2" s="337"/>
      <c r="CJ2" s="337"/>
      <c r="CK2" s="337"/>
      <c r="CL2" s="337"/>
      <c r="CM2" s="337"/>
      <c r="CN2" s="337"/>
      <c r="CO2" s="337"/>
      <c r="CP2" s="337"/>
      <c r="CQ2" s="337"/>
      <c r="CR2" s="337"/>
    </row>
    <row r="3" spans="1:96" ht="6" customHeight="1">
      <c r="A3" s="337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37"/>
      <c r="AM3" s="337"/>
      <c r="AN3" s="337"/>
      <c r="AO3" s="337"/>
      <c r="AP3" s="337"/>
      <c r="AQ3" s="337"/>
      <c r="AR3" s="337"/>
      <c r="AS3" s="337"/>
      <c r="AT3" s="337"/>
      <c r="AU3" s="337"/>
      <c r="AV3" s="337"/>
      <c r="AW3" s="337"/>
      <c r="AX3" s="337"/>
      <c r="AY3" s="337"/>
      <c r="AZ3" s="337"/>
      <c r="BA3" s="337"/>
      <c r="BB3" s="337"/>
      <c r="BC3" s="337"/>
      <c r="BD3" s="337"/>
      <c r="BE3" s="337"/>
      <c r="BF3" s="337"/>
      <c r="BG3" s="337"/>
      <c r="BH3" s="337"/>
      <c r="BI3" s="337"/>
      <c r="BJ3" s="337"/>
      <c r="BK3" s="337"/>
      <c r="BL3" s="337"/>
      <c r="BM3" s="337"/>
      <c r="BN3" s="337"/>
      <c r="BO3" s="337"/>
      <c r="BP3" s="337"/>
      <c r="BQ3" s="337"/>
      <c r="BR3" s="337"/>
      <c r="BS3" s="337"/>
      <c r="BT3" s="337"/>
      <c r="BU3" s="337"/>
      <c r="BV3" s="337"/>
      <c r="BW3" s="337"/>
      <c r="BX3" s="337"/>
      <c r="BY3" s="337"/>
      <c r="BZ3" s="337"/>
      <c r="CA3" s="337"/>
      <c r="CB3" s="337"/>
      <c r="CC3" s="337"/>
      <c r="CD3" s="337"/>
      <c r="CE3" s="337"/>
      <c r="CF3" s="337"/>
      <c r="CG3" s="337"/>
      <c r="CH3" s="337"/>
      <c r="CI3" s="337"/>
      <c r="CJ3" s="337"/>
      <c r="CK3" s="337"/>
      <c r="CL3" s="337"/>
      <c r="CM3" s="337"/>
      <c r="CN3" s="337"/>
      <c r="CO3" s="337"/>
      <c r="CP3" s="337"/>
      <c r="CQ3" s="337"/>
      <c r="CR3" s="337"/>
    </row>
    <row r="4" spans="1:96" ht="6" customHeight="1">
      <c r="A4" s="337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  <c r="AM4" s="337"/>
      <c r="AN4" s="337"/>
      <c r="AO4" s="337"/>
      <c r="AP4" s="337"/>
      <c r="AQ4" s="337"/>
      <c r="AR4" s="337"/>
      <c r="AS4" s="337"/>
      <c r="AT4" s="337"/>
      <c r="AU4" s="337"/>
      <c r="AV4" s="337"/>
      <c r="AW4" s="337"/>
      <c r="AX4" s="337"/>
      <c r="AY4" s="337"/>
      <c r="AZ4" s="337"/>
      <c r="BA4" s="337"/>
      <c r="BB4" s="337"/>
      <c r="BC4" s="337"/>
      <c r="BD4" s="337"/>
      <c r="BE4" s="337"/>
      <c r="BF4" s="337"/>
      <c r="BG4" s="337"/>
      <c r="BH4" s="337"/>
      <c r="BI4" s="337"/>
      <c r="BJ4" s="337"/>
      <c r="BK4" s="337"/>
      <c r="BL4" s="337"/>
      <c r="BM4" s="337"/>
      <c r="BN4" s="337"/>
      <c r="BO4" s="337"/>
      <c r="BP4" s="337"/>
      <c r="BQ4" s="337"/>
      <c r="BR4" s="337"/>
      <c r="BS4" s="337"/>
      <c r="BT4" s="337"/>
      <c r="BU4" s="337"/>
      <c r="BV4" s="337"/>
      <c r="BW4" s="337"/>
      <c r="BX4" s="337"/>
      <c r="BY4" s="337"/>
      <c r="BZ4" s="337"/>
      <c r="CA4" s="337"/>
      <c r="CB4" s="337"/>
      <c r="CC4" s="337"/>
      <c r="CD4" s="337"/>
      <c r="CE4" s="337"/>
      <c r="CF4" s="337"/>
      <c r="CG4" s="337"/>
      <c r="CH4" s="337"/>
      <c r="CI4" s="337"/>
      <c r="CJ4" s="337"/>
      <c r="CK4" s="337"/>
      <c r="CL4" s="337"/>
      <c r="CM4" s="337"/>
      <c r="CN4" s="337"/>
      <c r="CO4" s="337"/>
      <c r="CP4" s="337"/>
      <c r="CQ4" s="337"/>
      <c r="CR4" s="337"/>
    </row>
    <row r="5" spans="1:96" ht="6" customHeight="1">
      <c r="A5" s="337"/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337"/>
      <c r="AQ5" s="337"/>
      <c r="AR5" s="337"/>
      <c r="AS5" s="337"/>
      <c r="AT5" s="337"/>
      <c r="AU5" s="337"/>
      <c r="AV5" s="337"/>
      <c r="AW5" s="337"/>
      <c r="AX5" s="337"/>
      <c r="AY5" s="337"/>
      <c r="AZ5" s="337"/>
      <c r="BA5" s="337"/>
      <c r="BB5" s="337"/>
      <c r="BC5" s="337"/>
      <c r="BD5" s="337"/>
      <c r="BE5" s="337"/>
      <c r="BF5" s="337"/>
      <c r="BG5" s="337"/>
      <c r="BH5" s="337"/>
      <c r="BI5" s="337"/>
      <c r="BJ5" s="337"/>
      <c r="BK5" s="337"/>
      <c r="BL5" s="337"/>
      <c r="BM5" s="337"/>
      <c r="BN5" s="337"/>
      <c r="BO5" s="337"/>
      <c r="BP5" s="337"/>
      <c r="BQ5" s="337"/>
      <c r="BR5" s="337"/>
      <c r="BS5" s="337"/>
      <c r="BT5" s="337"/>
      <c r="BU5" s="337"/>
      <c r="BV5" s="337"/>
      <c r="BW5" s="337"/>
      <c r="BX5" s="337"/>
      <c r="BY5" s="337"/>
      <c r="BZ5" s="337"/>
      <c r="CA5" s="337"/>
      <c r="CB5" s="337"/>
      <c r="CC5" s="337"/>
      <c r="CD5" s="337"/>
      <c r="CE5" s="337"/>
      <c r="CF5" s="337"/>
      <c r="CG5" s="337"/>
      <c r="CH5" s="337"/>
      <c r="CI5" s="337"/>
      <c r="CJ5" s="337"/>
      <c r="CK5" s="337"/>
      <c r="CL5" s="337"/>
      <c r="CM5" s="337"/>
      <c r="CN5" s="337"/>
      <c r="CO5" s="337"/>
      <c r="CP5" s="337"/>
      <c r="CQ5" s="337"/>
      <c r="CR5" s="337"/>
    </row>
    <row r="6" spans="1:96" ht="6" customHeight="1">
      <c r="A6" s="337"/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K6" s="337"/>
      <c r="AL6" s="337"/>
      <c r="AM6" s="337"/>
      <c r="AN6" s="337"/>
      <c r="AO6" s="337"/>
      <c r="AP6" s="337"/>
      <c r="AQ6" s="337"/>
      <c r="AR6" s="337"/>
      <c r="AS6" s="337"/>
      <c r="AT6" s="337"/>
      <c r="AU6" s="337"/>
      <c r="AV6" s="337"/>
      <c r="AW6" s="337"/>
      <c r="AX6" s="337"/>
      <c r="AY6" s="337"/>
      <c r="AZ6" s="337"/>
      <c r="BA6" s="337"/>
      <c r="BB6" s="337"/>
      <c r="BC6" s="337"/>
      <c r="BD6" s="337"/>
      <c r="BE6" s="337"/>
      <c r="BF6" s="337"/>
      <c r="BG6" s="337"/>
      <c r="BH6" s="337"/>
      <c r="BI6" s="337"/>
      <c r="BJ6" s="337"/>
      <c r="BK6" s="337"/>
      <c r="BL6" s="337"/>
      <c r="BM6" s="337"/>
      <c r="BN6" s="337"/>
      <c r="BO6" s="337"/>
      <c r="BP6" s="337"/>
      <c r="BQ6" s="337"/>
      <c r="BR6" s="337"/>
      <c r="BS6" s="337"/>
      <c r="BT6" s="337"/>
      <c r="BU6" s="337"/>
      <c r="BV6" s="337"/>
      <c r="BW6" s="337"/>
      <c r="BX6" s="337"/>
      <c r="BY6" s="337"/>
      <c r="BZ6" s="337"/>
      <c r="CA6" s="337"/>
      <c r="CB6" s="337"/>
      <c r="CC6" s="337"/>
      <c r="CD6" s="337"/>
      <c r="CE6" s="337"/>
      <c r="CF6" s="337"/>
      <c r="CG6" s="337"/>
      <c r="CH6" s="337"/>
      <c r="CI6" s="337"/>
      <c r="CJ6" s="337"/>
      <c r="CK6" s="337"/>
      <c r="CL6" s="337"/>
      <c r="CM6" s="337"/>
      <c r="CN6" s="337"/>
      <c r="CO6" s="337"/>
      <c r="CP6" s="337"/>
      <c r="CQ6" s="337"/>
      <c r="CR6" s="337"/>
    </row>
    <row r="7" spans="1:96" ht="6" customHeight="1">
      <c r="A7" s="337"/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  <c r="AA7" s="337"/>
      <c r="AB7" s="337"/>
      <c r="AC7" s="337"/>
      <c r="AD7" s="337"/>
      <c r="AE7" s="337"/>
      <c r="AF7" s="337"/>
      <c r="AG7" s="337"/>
      <c r="AH7" s="337"/>
      <c r="AI7" s="337"/>
      <c r="AJ7" s="337"/>
      <c r="AK7" s="337"/>
      <c r="AL7" s="337"/>
      <c r="AM7" s="337"/>
      <c r="AN7" s="337"/>
      <c r="AO7" s="337"/>
      <c r="AP7" s="337"/>
      <c r="AQ7" s="337"/>
      <c r="AR7" s="337"/>
      <c r="AS7" s="337"/>
      <c r="AT7" s="337"/>
      <c r="AU7" s="337"/>
      <c r="AV7" s="337"/>
      <c r="AW7" s="337"/>
      <c r="AX7" s="337"/>
      <c r="AY7" s="337"/>
      <c r="AZ7" s="337"/>
      <c r="BA7" s="337"/>
      <c r="BB7" s="337"/>
      <c r="BC7" s="337"/>
      <c r="BD7" s="337"/>
      <c r="BE7" s="337"/>
      <c r="BF7" s="337"/>
      <c r="BG7" s="337"/>
      <c r="BH7" s="337"/>
      <c r="BI7" s="337"/>
      <c r="BJ7" s="337"/>
      <c r="BK7" s="337"/>
      <c r="BL7" s="337"/>
      <c r="BM7" s="337"/>
      <c r="BN7" s="337"/>
      <c r="BO7" s="337"/>
      <c r="BP7" s="337"/>
      <c r="BQ7" s="337"/>
      <c r="BR7" s="337"/>
      <c r="BS7" s="337"/>
      <c r="BT7" s="337"/>
      <c r="BU7" s="337"/>
      <c r="BV7" s="337"/>
      <c r="BW7" s="337"/>
      <c r="BX7" s="337"/>
      <c r="BY7" s="337"/>
      <c r="BZ7" s="337"/>
      <c r="CA7" s="337"/>
      <c r="CB7" s="337"/>
      <c r="CC7" s="337"/>
      <c r="CD7" s="337"/>
      <c r="CE7" s="337"/>
      <c r="CF7" s="337"/>
      <c r="CG7" s="337"/>
      <c r="CH7" s="337"/>
      <c r="CI7" s="337"/>
      <c r="CJ7" s="337"/>
      <c r="CK7" s="337"/>
      <c r="CL7" s="337"/>
      <c r="CM7" s="337"/>
      <c r="CN7" s="337"/>
      <c r="CO7" s="337"/>
      <c r="CP7" s="337"/>
      <c r="CQ7" s="337"/>
      <c r="CR7" s="337"/>
    </row>
    <row r="8" spans="1:96" ht="6" customHeight="1">
      <c r="A8" s="337"/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337"/>
      <c r="AH8" s="337"/>
      <c r="AI8" s="337"/>
      <c r="AJ8" s="337"/>
      <c r="AK8" s="337"/>
      <c r="AL8" s="337"/>
      <c r="AM8" s="337"/>
      <c r="AN8" s="337"/>
      <c r="AO8" s="337"/>
      <c r="AP8" s="337"/>
      <c r="AQ8" s="337"/>
      <c r="AR8" s="337"/>
      <c r="AS8" s="337"/>
      <c r="AT8" s="337"/>
      <c r="AU8" s="337"/>
      <c r="AV8" s="337"/>
      <c r="AW8" s="337"/>
      <c r="AX8" s="337"/>
      <c r="AY8" s="337"/>
      <c r="AZ8" s="337"/>
      <c r="BA8" s="337"/>
      <c r="BB8" s="337"/>
      <c r="BC8" s="337"/>
      <c r="BD8" s="337"/>
      <c r="BE8" s="337"/>
      <c r="BF8" s="337"/>
      <c r="BG8" s="337"/>
      <c r="BH8" s="337"/>
      <c r="BI8" s="337"/>
      <c r="BJ8" s="337"/>
      <c r="BK8" s="337"/>
      <c r="BL8" s="337"/>
      <c r="BM8" s="337"/>
      <c r="BN8" s="337"/>
      <c r="BO8" s="337"/>
      <c r="BP8" s="337"/>
      <c r="BQ8" s="337"/>
      <c r="BR8" s="337"/>
      <c r="BS8" s="337"/>
      <c r="BT8" s="337"/>
      <c r="BU8" s="337"/>
      <c r="BV8" s="337"/>
      <c r="BW8" s="337"/>
      <c r="BX8" s="337"/>
      <c r="BY8" s="337"/>
      <c r="BZ8" s="337"/>
      <c r="CA8" s="337"/>
      <c r="CB8" s="337"/>
      <c r="CC8" s="337"/>
      <c r="CD8" s="337"/>
      <c r="CE8" s="337"/>
      <c r="CF8" s="337"/>
      <c r="CG8" s="337"/>
      <c r="CH8" s="337"/>
      <c r="CI8" s="337"/>
      <c r="CJ8" s="337"/>
      <c r="CK8" s="337"/>
      <c r="CL8" s="337"/>
      <c r="CM8" s="337"/>
      <c r="CN8" s="337"/>
      <c r="CO8" s="337"/>
      <c r="CP8" s="337"/>
      <c r="CQ8" s="337"/>
      <c r="CR8" s="337"/>
    </row>
    <row r="9" spans="1:96" ht="6" customHeight="1">
      <c r="A9" s="337"/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7"/>
      <c r="AA9" s="337"/>
      <c r="AB9" s="337"/>
      <c r="AC9" s="337"/>
      <c r="AD9" s="337"/>
      <c r="AE9" s="337"/>
      <c r="AF9" s="337"/>
      <c r="AG9" s="337"/>
      <c r="AH9" s="337"/>
      <c r="AI9" s="337"/>
      <c r="AJ9" s="337"/>
      <c r="AK9" s="337"/>
      <c r="AL9" s="337"/>
      <c r="AM9" s="337"/>
      <c r="AN9" s="337"/>
      <c r="AO9" s="337"/>
      <c r="AP9" s="337"/>
      <c r="AQ9" s="337"/>
      <c r="AR9" s="337"/>
      <c r="AS9" s="337"/>
      <c r="AT9" s="337"/>
      <c r="AU9" s="337"/>
      <c r="AV9" s="337"/>
      <c r="AW9" s="337"/>
      <c r="AX9" s="337"/>
      <c r="AY9" s="337"/>
      <c r="AZ9" s="337"/>
      <c r="BA9" s="337"/>
      <c r="BB9" s="337"/>
      <c r="BC9" s="337"/>
      <c r="BD9" s="337"/>
      <c r="BE9" s="337"/>
      <c r="BF9" s="337"/>
      <c r="BG9" s="337"/>
      <c r="BH9" s="337"/>
      <c r="BI9" s="337"/>
      <c r="BJ9" s="337"/>
      <c r="BK9" s="337"/>
      <c r="BL9" s="337"/>
      <c r="BM9" s="337"/>
      <c r="BN9" s="337"/>
      <c r="BO9" s="337"/>
      <c r="BP9" s="337"/>
      <c r="BQ9" s="337"/>
      <c r="BR9" s="337"/>
      <c r="BS9" s="337"/>
      <c r="BT9" s="337"/>
      <c r="BU9" s="337"/>
      <c r="BV9" s="337"/>
      <c r="BW9" s="337"/>
      <c r="BX9" s="337"/>
      <c r="BY9" s="337"/>
      <c r="BZ9" s="337"/>
      <c r="CA9" s="337"/>
      <c r="CB9" s="337"/>
      <c r="CC9" s="337"/>
      <c r="CD9" s="337"/>
      <c r="CE9" s="337"/>
      <c r="CF9" s="337"/>
      <c r="CG9" s="337"/>
      <c r="CH9" s="337"/>
      <c r="CI9" s="337"/>
      <c r="CJ9" s="337"/>
      <c r="CK9" s="337"/>
      <c r="CL9" s="337"/>
      <c r="CM9" s="337"/>
      <c r="CN9" s="337"/>
      <c r="CO9" s="337"/>
      <c r="CP9" s="337"/>
      <c r="CQ9" s="337"/>
      <c r="CR9" s="337"/>
    </row>
    <row r="10" spans="38:86" ht="6" customHeight="1">
      <c r="AL10" s="336" t="s">
        <v>26</v>
      </c>
      <c r="AM10" s="336"/>
      <c r="AN10" s="336"/>
      <c r="AO10" s="336"/>
      <c r="AP10" s="336"/>
      <c r="AQ10" s="336"/>
      <c r="AR10" s="336"/>
      <c r="AS10" s="336"/>
      <c r="AT10" s="336"/>
      <c r="AU10" s="336"/>
      <c r="AV10" s="336"/>
      <c r="AW10" s="336"/>
      <c r="AX10" s="336"/>
      <c r="AY10" s="336"/>
      <c r="AZ10" s="336"/>
      <c r="BA10" s="336"/>
      <c r="BB10" s="336"/>
      <c r="BC10" s="336"/>
      <c r="BD10" s="336"/>
      <c r="BE10" s="336"/>
      <c r="BF10" s="336"/>
      <c r="BG10" s="336"/>
      <c r="BH10" s="336"/>
      <c r="BI10" s="336"/>
      <c r="BJ10" s="336"/>
      <c r="BK10" s="336"/>
      <c r="BL10" s="336"/>
      <c r="BM10" s="336"/>
      <c r="BN10" s="336"/>
      <c r="BO10" s="336"/>
      <c r="BP10" s="336"/>
      <c r="BQ10" s="336"/>
      <c r="BR10" s="336"/>
      <c r="BS10" s="336"/>
      <c r="BT10" s="336"/>
      <c r="BU10" s="336"/>
      <c r="BV10" s="336"/>
      <c r="BW10" s="336"/>
      <c r="BX10" s="336"/>
      <c r="BY10" s="336"/>
      <c r="BZ10" s="336"/>
      <c r="CA10" s="336"/>
      <c r="CB10" s="336"/>
      <c r="CC10" s="336"/>
      <c r="CD10" s="336"/>
      <c r="CE10" s="336"/>
      <c r="CF10" s="336"/>
      <c r="CG10" s="336"/>
      <c r="CH10" s="336"/>
    </row>
    <row r="11" spans="4:86" ht="6" customHeight="1">
      <c r="D11" s="333" t="s">
        <v>22</v>
      </c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3"/>
      <c r="U11" s="333"/>
      <c r="V11" s="333"/>
      <c r="W11" s="333"/>
      <c r="X11" s="333"/>
      <c r="Y11" s="333"/>
      <c r="Z11" s="333"/>
      <c r="AA11" s="333"/>
      <c r="AB11" s="333"/>
      <c r="AC11" s="333"/>
      <c r="AD11" s="333"/>
      <c r="AE11" s="333"/>
      <c r="AF11" s="333"/>
      <c r="AG11" s="333"/>
      <c r="AH11" s="333"/>
      <c r="AI11" s="333"/>
      <c r="AJ11" s="333"/>
      <c r="AL11" s="336"/>
      <c r="AM11" s="336"/>
      <c r="AN11" s="336"/>
      <c r="AO11" s="336"/>
      <c r="AP11" s="336"/>
      <c r="AQ11" s="336"/>
      <c r="AR11" s="336"/>
      <c r="AS11" s="336"/>
      <c r="AT11" s="336"/>
      <c r="AU11" s="336"/>
      <c r="AV11" s="336"/>
      <c r="AW11" s="336"/>
      <c r="AX11" s="336"/>
      <c r="AY11" s="336"/>
      <c r="AZ11" s="336"/>
      <c r="BA11" s="336"/>
      <c r="BB11" s="336"/>
      <c r="BC11" s="336"/>
      <c r="BD11" s="336"/>
      <c r="BE11" s="336"/>
      <c r="BF11" s="336"/>
      <c r="BG11" s="336"/>
      <c r="BH11" s="336"/>
      <c r="BI11" s="336"/>
      <c r="BJ11" s="336"/>
      <c r="BK11" s="336"/>
      <c r="BL11" s="336"/>
      <c r="BM11" s="336"/>
      <c r="BN11" s="336"/>
      <c r="BO11" s="336"/>
      <c r="BP11" s="336"/>
      <c r="BQ11" s="336"/>
      <c r="BR11" s="336"/>
      <c r="BS11" s="336"/>
      <c r="BT11" s="336"/>
      <c r="BU11" s="336"/>
      <c r="BV11" s="336"/>
      <c r="BW11" s="336"/>
      <c r="BX11" s="336"/>
      <c r="BY11" s="336"/>
      <c r="BZ11" s="336"/>
      <c r="CA11" s="336"/>
      <c r="CB11" s="336"/>
      <c r="CC11" s="336"/>
      <c r="CD11" s="336"/>
      <c r="CE11" s="336"/>
      <c r="CF11" s="336"/>
      <c r="CG11" s="336"/>
      <c r="CH11" s="336"/>
    </row>
    <row r="12" spans="4:86" ht="6" customHeight="1">
      <c r="D12" s="333"/>
      <c r="E12" s="333"/>
      <c r="F12" s="333"/>
      <c r="G12" s="333"/>
      <c r="H12" s="333"/>
      <c r="I12" s="333"/>
      <c r="J12" s="333"/>
      <c r="K12" s="333"/>
      <c r="L12" s="333"/>
      <c r="M12" s="333"/>
      <c r="N12" s="333"/>
      <c r="O12" s="333"/>
      <c r="P12" s="333"/>
      <c r="Q12" s="333"/>
      <c r="R12" s="333"/>
      <c r="S12" s="333"/>
      <c r="T12" s="333"/>
      <c r="U12" s="333"/>
      <c r="V12" s="333"/>
      <c r="W12" s="333"/>
      <c r="X12" s="333"/>
      <c r="Y12" s="333"/>
      <c r="Z12" s="333"/>
      <c r="AA12" s="333"/>
      <c r="AB12" s="333"/>
      <c r="AC12" s="333"/>
      <c r="AD12" s="333"/>
      <c r="AE12" s="333"/>
      <c r="AF12" s="333"/>
      <c r="AG12" s="333"/>
      <c r="AH12" s="333"/>
      <c r="AI12" s="333"/>
      <c r="AJ12" s="333"/>
      <c r="AL12" s="336"/>
      <c r="AM12" s="336"/>
      <c r="AN12" s="336"/>
      <c r="AO12" s="336"/>
      <c r="AP12" s="336"/>
      <c r="AQ12" s="336"/>
      <c r="AR12" s="336"/>
      <c r="AS12" s="336"/>
      <c r="AT12" s="336"/>
      <c r="AU12" s="336"/>
      <c r="AV12" s="336"/>
      <c r="AW12" s="336"/>
      <c r="AX12" s="336"/>
      <c r="AY12" s="336"/>
      <c r="AZ12" s="336"/>
      <c r="BA12" s="336"/>
      <c r="BB12" s="336"/>
      <c r="BC12" s="336"/>
      <c r="BD12" s="336"/>
      <c r="BE12" s="336"/>
      <c r="BF12" s="336"/>
      <c r="BG12" s="336"/>
      <c r="BH12" s="336"/>
      <c r="BI12" s="336"/>
      <c r="BJ12" s="336"/>
      <c r="BK12" s="336"/>
      <c r="BL12" s="336"/>
      <c r="BM12" s="336"/>
      <c r="BN12" s="336"/>
      <c r="BO12" s="336"/>
      <c r="BP12" s="336"/>
      <c r="BQ12" s="336"/>
      <c r="BR12" s="336"/>
      <c r="BS12" s="336"/>
      <c r="BT12" s="336"/>
      <c r="BU12" s="336"/>
      <c r="BV12" s="336"/>
      <c r="BW12" s="336"/>
      <c r="BX12" s="336"/>
      <c r="BY12" s="336"/>
      <c r="BZ12" s="336"/>
      <c r="CA12" s="336"/>
      <c r="CB12" s="336"/>
      <c r="CC12" s="336"/>
      <c r="CD12" s="336"/>
      <c r="CE12" s="336"/>
      <c r="CF12" s="336"/>
      <c r="CG12" s="336"/>
      <c r="CH12" s="336"/>
    </row>
    <row r="13" spans="4:86" ht="6" customHeight="1">
      <c r="D13" s="333"/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3"/>
      <c r="U13" s="333"/>
      <c r="V13" s="333"/>
      <c r="W13" s="333"/>
      <c r="X13" s="333"/>
      <c r="Y13" s="333"/>
      <c r="Z13" s="333"/>
      <c r="AA13" s="333"/>
      <c r="AB13" s="333"/>
      <c r="AC13" s="333"/>
      <c r="AD13" s="333"/>
      <c r="AE13" s="333"/>
      <c r="AF13" s="333"/>
      <c r="AG13" s="333"/>
      <c r="AH13" s="333"/>
      <c r="AI13" s="333"/>
      <c r="AJ13" s="333"/>
      <c r="AL13" s="336"/>
      <c r="AM13" s="336"/>
      <c r="AN13" s="336"/>
      <c r="AO13" s="336"/>
      <c r="AP13" s="336"/>
      <c r="AQ13" s="336"/>
      <c r="AR13" s="336"/>
      <c r="AS13" s="336"/>
      <c r="AT13" s="336"/>
      <c r="AU13" s="336"/>
      <c r="AV13" s="336"/>
      <c r="AW13" s="336"/>
      <c r="AX13" s="336"/>
      <c r="AY13" s="336"/>
      <c r="AZ13" s="336"/>
      <c r="BA13" s="336"/>
      <c r="BB13" s="336"/>
      <c r="BC13" s="336"/>
      <c r="BD13" s="336"/>
      <c r="BE13" s="336"/>
      <c r="BF13" s="336"/>
      <c r="BG13" s="336"/>
      <c r="BH13" s="336"/>
      <c r="BI13" s="336"/>
      <c r="BJ13" s="336"/>
      <c r="BK13" s="336"/>
      <c r="BL13" s="336"/>
      <c r="BM13" s="336"/>
      <c r="BN13" s="336"/>
      <c r="BO13" s="336"/>
      <c r="BP13" s="336"/>
      <c r="BQ13" s="336"/>
      <c r="BR13" s="336"/>
      <c r="BS13" s="336"/>
      <c r="BT13" s="336"/>
      <c r="BU13" s="336"/>
      <c r="BV13" s="336"/>
      <c r="BW13" s="336"/>
      <c r="BX13" s="336"/>
      <c r="BY13" s="336"/>
      <c r="BZ13" s="336"/>
      <c r="CA13" s="336"/>
      <c r="CB13" s="336"/>
      <c r="CC13" s="336"/>
      <c r="CD13" s="336"/>
      <c r="CE13" s="336"/>
      <c r="CF13" s="336"/>
      <c r="CG13" s="336"/>
      <c r="CH13" s="336"/>
    </row>
    <row r="14" spans="4:87" ht="6" customHeight="1">
      <c r="D14" s="333"/>
      <c r="E14" s="333"/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/>
      <c r="AH14" s="333"/>
      <c r="AI14" s="333"/>
      <c r="AJ14" s="333"/>
      <c r="AL14" s="334" t="s">
        <v>1604</v>
      </c>
      <c r="AM14" s="334"/>
      <c r="AN14" s="334"/>
      <c r="AO14" s="334"/>
      <c r="AP14" s="334"/>
      <c r="AQ14" s="334"/>
      <c r="AR14" s="334"/>
      <c r="AS14" s="334"/>
      <c r="AT14" s="334"/>
      <c r="AU14" s="334"/>
      <c r="AV14" s="334"/>
      <c r="AW14" s="334"/>
      <c r="AX14" s="334"/>
      <c r="AY14" s="334"/>
      <c r="AZ14" s="334"/>
      <c r="BA14" s="334"/>
      <c r="BB14" s="334"/>
      <c r="BC14" s="334"/>
      <c r="BD14" s="334"/>
      <c r="BE14" s="334"/>
      <c r="BF14" s="334"/>
      <c r="BG14" s="334"/>
      <c r="BH14" s="334"/>
      <c r="BI14" s="334"/>
      <c r="BJ14" s="334"/>
      <c r="BK14" s="334"/>
      <c r="BL14" s="334"/>
      <c r="BM14" s="334"/>
      <c r="BN14" s="334"/>
      <c r="BO14" s="334"/>
      <c r="BP14" s="334"/>
      <c r="BQ14" s="334"/>
      <c r="BR14" s="334"/>
      <c r="BS14" s="334"/>
      <c r="BT14" s="334"/>
      <c r="BU14" s="334"/>
      <c r="BV14" s="334"/>
      <c r="BW14" s="334"/>
      <c r="BX14" s="334"/>
      <c r="BY14" s="334"/>
      <c r="BZ14" s="334"/>
      <c r="CA14" s="334"/>
      <c r="CB14" s="334"/>
      <c r="CC14" s="334"/>
      <c r="CD14" s="334"/>
      <c r="CE14" s="334"/>
      <c r="CF14" s="334"/>
      <c r="CG14" s="334"/>
      <c r="CH14" s="334"/>
      <c r="CI14" s="334"/>
    </row>
    <row r="15" spans="4:87" ht="6" customHeight="1"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3"/>
      <c r="AI15" s="333"/>
      <c r="AJ15" s="333"/>
      <c r="AL15" s="334"/>
      <c r="AM15" s="334"/>
      <c r="AN15" s="334"/>
      <c r="AO15" s="334"/>
      <c r="AP15" s="334"/>
      <c r="AQ15" s="334"/>
      <c r="AR15" s="334"/>
      <c r="AS15" s="334"/>
      <c r="AT15" s="334"/>
      <c r="AU15" s="334"/>
      <c r="AV15" s="334"/>
      <c r="AW15" s="334"/>
      <c r="AX15" s="334"/>
      <c r="AY15" s="334"/>
      <c r="AZ15" s="334"/>
      <c r="BA15" s="334"/>
      <c r="BB15" s="334"/>
      <c r="BC15" s="334"/>
      <c r="BD15" s="334"/>
      <c r="BE15" s="334"/>
      <c r="BF15" s="334"/>
      <c r="BG15" s="334"/>
      <c r="BH15" s="334"/>
      <c r="BI15" s="334"/>
      <c r="BJ15" s="334"/>
      <c r="BK15" s="334"/>
      <c r="BL15" s="334"/>
      <c r="BM15" s="334"/>
      <c r="BN15" s="334"/>
      <c r="BO15" s="334"/>
      <c r="BP15" s="334"/>
      <c r="BQ15" s="334"/>
      <c r="BR15" s="334"/>
      <c r="BS15" s="334"/>
      <c r="BT15" s="334"/>
      <c r="BU15" s="334"/>
      <c r="BV15" s="334"/>
      <c r="BW15" s="334"/>
      <c r="BX15" s="334"/>
      <c r="BY15" s="334"/>
      <c r="BZ15" s="334"/>
      <c r="CA15" s="334"/>
      <c r="CB15" s="334"/>
      <c r="CC15" s="334"/>
      <c r="CD15" s="334"/>
      <c r="CE15" s="334"/>
      <c r="CF15" s="334"/>
      <c r="CG15" s="334"/>
      <c r="CH15" s="334"/>
      <c r="CI15" s="334"/>
    </row>
    <row r="16" spans="4:87" ht="6" customHeight="1">
      <c r="D16" s="333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  <c r="AG16" s="333"/>
      <c r="AH16" s="333"/>
      <c r="AI16" s="333"/>
      <c r="AJ16" s="333"/>
      <c r="AL16" s="334"/>
      <c r="AM16" s="334"/>
      <c r="AN16" s="334"/>
      <c r="AO16" s="334"/>
      <c r="AP16" s="334"/>
      <c r="AQ16" s="334"/>
      <c r="AR16" s="334"/>
      <c r="AS16" s="334"/>
      <c r="AT16" s="334"/>
      <c r="AU16" s="334"/>
      <c r="AV16" s="334"/>
      <c r="AW16" s="334"/>
      <c r="AX16" s="334"/>
      <c r="AY16" s="334"/>
      <c r="AZ16" s="334"/>
      <c r="BA16" s="334"/>
      <c r="BB16" s="334"/>
      <c r="BC16" s="334"/>
      <c r="BD16" s="334"/>
      <c r="BE16" s="334"/>
      <c r="BF16" s="334"/>
      <c r="BG16" s="334"/>
      <c r="BH16" s="334"/>
      <c r="BI16" s="334"/>
      <c r="BJ16" s="334"/>
      <c r="BK16" s="334"/>
      <c r="BL16" s="334"/>
      <c r="BM16" s="334"/>
      <c r="BN16" s="334"/>
      <c r="BO16" s="334"/>
      <c r="BP16" s="334"/>
      <c r="BQ16" s="334"/>
      <c r="BR16" s="334"/>
      <c r="BS16" s="334"/>
      <c r="BT16" s="334"/>
      <c r="BU16" s="334"/>
      <c r="BV16" s="334"/>
      <c r="BW16" s="334"/>
      <c r="BX16" s="334"/>
      <c r="BY16" s="334"/>
      <c r="BZ16" s="334"/>
      <c r="CA16" s="334"/>
      <c r="CB16" s="334"/>
      <c r="CC16" s="334"/>
      <c r="CD16" s="334"/>
      <c r="CE16" s="334"/>
      <c r="CF16" s="334"/>
      <c r="CG16" s="334"/>
      <c r="CH16" s="334"/>
      <c r="CI16" s="334"/>
    </row>
    <row r="17" spans="4:87" ht="6" customHeight="1">
      <c r="D17" s="333"/>
      <c r="E17" s="333"/>
      <c r="F17" s="333"/>
      <c r="G17" s="333"/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3"/>
      <c r="X17" s="333"/>
      <c r="Y17" s="333"/>
      <c r="Z17" s="333"/>
      <c r="AA17" s="333"/>
      <c r="AB17" s="333"/>
      <c r="AC17" s="333"/>
      <c r="AD17" s="333"/>
      <c r="AE17" s="333"/>
      <c r="AF17" s="333"/>
      <c r="AG17" s="333"/>
      <c r="AH17" s="333"/>
      <c r="AI17" s="333"/>
      <c r="AJ17" s="333"/>
      <c r="AL17" s="334"/>
      <c r="AM17" s="334"/>
      <c r="AN17" s="334"/>
      <c r="AO17" s="334"/>
      <c r="AP17" s="334"/>
      <c r="AQ17" s="334"/>
      <c r="AR17" s="334"/>
      <c r="AS17" s="334"/>
      <c r="AT17" s="334"/>
      <c r="AU17" s="334"/>
      <c r="AV17" s="334"/>
      <c r="AW17" s="334"/>
      <c r="AX17" s="334"/>
      <c r="AY17" s="334"/>
      <c r="AZ17" s="334"/>
      <c r="BA17" s="334"/>
      <c r="BB17" s="334"/>
      <c r="BC17" s="334"/>
      <c r="BD17" s="334"/>
      <c r="BE17" s="334"/>
      <c r="BF17" s="334"/>
      <c r="BG17" s="334"/>
      <c r="BH17" s="334"/>
      <c r="BI17" s="334"/>
      <c r="BJ17" s="334"/>
      <c r="BK17" s="334"/>
      <c r="BL17" s="334"/>
      <c r="BM17" s="334"/>
      <c r="BN17" s="334"/>
      <c r="BO17" s="334"/>
      <c r="BP17" s="334"/>
      <c r="BQ17" s="334"/>
      <c r="BR17" s="334"/>
      <c r="BS17" s="334"/>
      <c r="BT17" s="334"/>
      <c r="BU17" s="334"/>
      <c r="BV17" s="334"/>
      <c r="BW17" s="334"/>
      <c r="BX17" s="334"/>
      <c r="BY17" s="334"/>
      <c r="BZ17" s="334"/>
      <c r="CA17" s="334"/>
      <c r="CB17" s="334"/>
      <c r="CC17" s="334"/>
      <c r="CD17" s="334"/>
      <c r="CE17" s="334"/>
      <c r="CF17" s="334"/>
      <c r="CG17" s="334"/>
      <c r="CH17" s="334"/>
      <c r="CI17" s="334"/>
    </row>
    <row r="18" spans="4:87" ht="6" customHeight="1"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  <c r="Z18" s="333"/>
      <c r="AA18" s="333"/>
      <c r="AB18" s="333"/>
      <c r="AC18" s="333"/>
      <c r="AD18" s="333"/>
      <c r="AE18" s="333"/>
      <c r="AF18" s="333"/>
      <c r="AG18" s="333"/>
      <c r="AH18" s="333"/>
      <c r="AI18" s="333"/>
      <c r="AJ18" s="333"/>
      <c r="AL18" s="334"/>
      <c r="AM18" s="334"/>
      <c r="AN18" s="334"/>
      <c r="AO18" s="334"/>
      <c r="AP18" s="334"/>
      <c r="AQ18" s="334"/>
      <c r="AR18" s="334"/>
      <c r="AS18" s="334"/>
      <c r="AT18" s="334"/>
      <c r="AU18" s="334"/>
      <c r="AV18" s="334"/>
      <c r="AW18" s="334"/>
      <c r="AX18" s="334"/>
      <c r="AY18" s="334"/>
      <c r="AZ18" s="334"/>
      <c r="BA18" s="334"/>
      <c r="BB18" s="334"/>
      <c r="BC18" s="334"/>
      <c r="BD18" s="334"/>
      <c r="BE18" s="334"/>
      <c r="BF18" s="334"/>
      <c r="BG18" s="334"/>
      <c r="BH18" s="334"/>
      <c r="BI18" s="334"/>
      <c r="BJ18" s="334"/>
      <c r="BK18" s="334"/>
      <c r="BL18" s="334"/>
      <c r="BM18" s="334"/>
      <c r="BN18" s="334"/>
      <c r="BO18" s="334"/>
      <c r="BP18" s="334"/>
      <c r="BQ18" s="334"/>
      <c r="BR18" s="334"/>
      <c r="BS18" s="334"/>
      <c r="BT18" s="334"/>
      <c r="BU18" s="334"/>
      <c r="BV18" s="334"/>
      <c r="BW18" s="334"/>
      <c r="BX18" s="334"/>
      <c r="BY18" s="334"/>
      <c r="BZ18" s="334"/>
      <c r="CA18" s="334"/>
      <c r="CB18" s="334"/>
      <c r="CC18" s="334"/>
      <c r="CD18" s="334"/>
      <c r="CE18" s="334"/>
      <c r="CF18" s="334"/>
      <c r="CG18" s="334"/>
      <c r="CH18" s="334"/>
      <c r="CI18" s="334"/>
    </row>
    <row r="19" spans="5:89" ht="6" customHeight="1">
      <c r="E19" s="335" t="s">
        <v>27</v>
      </c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  <c r="AO19" s="335"/>
      <c r="AP19" s="335"/>
      <c r="AQ19" s="335"/>
      <c r="AR19" s="335"/>
      <c r="AS19" s="335"/>
      <c r="AT19" s="335"/>
      <c r="AU19" s="335"/>
      <c r="AV19" s="335"/>
      <c r="AW19" s="335"/>
      <c r="AX19" s="335"/>
      <c r="AY19" s="335"/>
      <c r="AZ19" s="335"/>
      <c r="BA19" s="335"/>
      <c r="BB19" s="335"/>
      <c r="BC19" s="335"/>
      <c r="BD19" s="335"/>
      <c r="BE19" s="335"/>
      <c r="BF19" s="335"/>
      <c r="BG19" s="335"/>
      <c r="BH19" s="335"/>
      <c r="BI19" s="335"/>
      <c r="BJ19" s="335"/>
      <c r="BK19" s="335"/>
      <c r="BL19" s="335"/>
      <c r="BM19" s="335"/>
      <c r="BN19" s="335"/>
      <c r="BO19" s="335"/>
      <c r="BP19" s="335"/>
      <c r="BQ19" s="335"/>
      <c r="BR19" s="335"/>
      <c r="BS19" s="335"/>
      <c r="BT19" s="335"/>
      <c r="BU19" s="335"/>
      <c r="BV19" s="335"/>
      <c r="BW19" s="335"/>
      <c r="BX19" s="335"/>
      <c r="BY19" s="335"/>
      <c r="BZ19" s="335"/>
      <c r="CA19" s="335"/>
      <c r="CB19" s="335"/>
      <c r="CC19" s="335"/>
      <c r="CD19" s="335"/>
      <c r="CE19" s="335"/>
      <c r="CF19" s="335"/>
      <c r="CG19" s="335"/>
      <c r="CH19" s="335"/>
      <c r="CI19" s="335"/>
      <c r="CJ19" s="335"/>
      <c r="CK19" s="335"/>
    </row>
    <row r="20" spans="5:89" ht="6" customHeight="1"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  <c r="AO20" s="335"/>
      <c r="AP20" s="335"/>
      <c r="AQ20" s="335"/>
      <c r="AR20" s="335"/>
      <c r="AS20" s="335"/>
      <c r="AT20" s="335"/>
      <c r="AU20" s="335"/>
      <c r="AV20" s="335"/>
      <c r="AW20" s="335"/>
      <c r="AX20" s="335"/>
      <c r="AY20" s="335"/>
      <c r="AZ20" s="335"/>
      <c r="BA20" s="335"/>
      <c r="BB20" s="335"/>
      <c r="BC20" s="335"/>
      <c r="BD20" s="335"/>
      <c r="BE20" s="335"/>
      <c r="BF20" s="335"/>
      <c r="BG20" s="335"/>
      <c r="BH20" s="335"/>
      <c r="BI20" s="335"/>
      <c r="BJ20" s="335"/>
      <c r="BK20" s="335"/>
      <c r="BL20" s="335"/>
      <c r="BM20" s="335"/>
      <c r="BN20" s="335"/>
      <c r="BO20" s="335"/>
      <c r="BP20" s="335"/>
      <c r="BQ20" s="335"/>
      <c r="BR20" s="335"/>
      <c r="BS20" s="335"/>
      <c r="BT20" s="335"/>
      <c r="BU20" s="335"/>
      <c r="BV20" s="335"/>
      <c r="BW20" s="335"/>
      <c r="BX20" s="335"/>
      <c r="BY20" s="335"/>
      <c r="BZ20" s="335"/>
      <c r="CA20" s="335"/>
      <c r="CB20" s="335"/>
      <c r="CC20" s="335"/>
      <c r="CD20" s="335"/>
      <c r="CE20" s="335"/>
      <c r="CF20" s="335"/>
      <c r="CG20" s="335"/>
      <c r="CH20" s="335"/>
      <c r="CI20" s="335"/>
      <c r="CJ20" s="335"/>
      <c r="CK20" s="335"/>
    </row>
    <row r="21" spans="5:89" ht="6" customHeight="1">
      <c r="E21" s="335"/>
      <c r="F21" s="335"/>
      <c r="G21" s="335"/>
      <c r="H21" s="335"/>
      <c r="I21" s="335"/>
      <c r="J21" s="335"/>
      <c r="K21" s="335"/>
      <c r="L21" s="335"/>
      <c r="M21" s="335"/>
      <c r="N21" s="335"/>
      <c r="O21" s="335"/>
      <c r="P21" s="335"/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E21" s="335"/>
      <c r="AF21" s="335"/>
      <c r="AG21" s="335"/>
      <c r="AH21" s="335"/>
      <c r="AI21" s="335"/>
      <c r="AJ21" s="335"/>
      <c r="AK21" s="335"/>
      <c r="AL21" s="335"/>
      <c r="AM21" s="335"/>
      <c r="AN21" s="335"/>
      <c r="AO21" s="335"/>
      <c r="AP21" s="335"/>
      <c r="AQ21" s="335"/>
      <c r="AR21" s="335"/>
      <c r="AS21" s="335"/>
      <c r="AT21" s="335"/>
      <c r="AU21" s="335"/>
      <c r="AV21" s="335"/>
      <c r="AW21" s="335"/>
      <c r="AX21" s="335"/>
      <c r="AY21" s="335"/>
      <c r="AZ21" s="335"/>
      <c r="BA21" s="335"/>
      <c r="BB21" s="335"/>
      <c r="BC21" s="335"/>
      <c r="BD21" s="335"/>
      <c r="BE21" s="335"/>
      <c r="BF21" s="335"/>
      <c r="BG21" s="335"/>
      <c r="BH21" s="335"/>
      <c r="BI21" s="335"/>
      <c r="BJ21" s="335"/>
      <c r="BK21" s="335"/>
      <c r="BL21" s="335"/>
      <c r="BM21" s="335"/>
      <c r="BN21" s="335"/>
      <c r="BO21" s="335"/>
      <c r="BP21" s="335"/>
      <c r="BQ21" s="335"/>
      <c r="BR21" s="335"/>
      <c r="BS21" s="335"/>
      <c r="BT21" s="335"/>
      <c r="BU21" s="335"/>
      <c r="BV21" s="335"/>
      <c r="BW21" s="335"/>
      <c r="BX21" s="335"/>
      <c r="BY21" s="335"/>
      <c r="BZ21" s="335"/>
      <c r="CA21" s="335"/>
      <c r="CB21" s="335"/>
      <c r="CC21" s="335"/>
      <c r="CD21" s="335"/>
      <c r="CE21" s="335"/>
      <c r="CF21" s="335"/>
      <c r="CG21" s="335"/>
      <c r="CH21" s="335"/>
      <c r="CI21" s="335"/>
      <c r="CJ21" s="335"/>
      <c r="CK21" s="335"/>
    </row>
    <row r="22" spans="5:89" ht="6" customHeight="1">
      <c r="E22" s="335"/>
      <c r="F22" s="335"/>
      <c r="G22" s="335"/>
      <c r="H22" s="335"/>
      <c r="I22" s="335"/>
      <c r="J22" s="335"/>
      <c r="K22" s="335"/>
      <c r="L22" s="335"/>
      <c r="M22" s="335"/>
      <c r="N22" s="335"/>
      <c r="O22" s="335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E22" s="335"/>
      <c r="AF22" s="335"/>
      <c r="AG22" s="335"/>
      <c r="AH22" s="335"/>
      <c r="AI22" s="335"/>
      <c r="AJ22" s="335"/>
      <c r="AK22" s="335"/>
      <c r="AL22" s="335"/>
      <c r="AM22" s="335"/>
      <c r="AN22" s="335"/>
      <c r="AO22" s="335"/>
      <c r="AP22" s="335"/>
      <c r="AQ22" s="335"/>
      <c r="AR22" s="335"/>
      <c r="AS22" s="335"/>
      <c r="AT22" s="335"/>
      <c r="AU22" s="335"/>
      <c r="AV22" s="335"/>
      <c r="AW22" s="335"/>
      <c r="AX22" s="335"/>
      <c r="AY22" s="335"/>
      <c r="AZ22" s="335"/>
      <c r="BA22" s="335"/>
      <c r="BB22" s="335"/>
      <c r="BC22" s="335"/>
      <c r="BD22" s="335"/>
      <c r="BE22" s="335"/>
      <c r="BF22" s="335"/>
      <c r="BG22" s="335"/>
      <c r="BH22" s="335"/>
      <c r="BI22" s="335"/>
      <c r="BJ22" s="335"/>
      <c r="BK22" s="335"/>
      <c r="BL22" s="335"/>
      <c r="BM22" s="335"/>
      <c r="BN22" s="335"/>
      <c r="BO22" s="335"/>
      <c r="BP22" s="335"/>
      <c r="BQ22" s="335"/>
      <c r="BR22" s="335"/>
      <c r="BS22" s="335"/>
      <c r="BT22" s="335"/>
      <c r="BU22" s="335"/>
      <c r="BV22" s="335"/>
      <c r="BW22" s="335"/>
      <c r="BX22" s="335"/>
      <c r="BY22" s="335"/>
      <c r="BZ22" s="335"/>
      <c r="CA22" s="335"/>
      <c r="CB22" s="335"/>
      <c r="CC22" s="335"/>
      <c r="CD22" s="335"/>
      <c r="CE22" s="335"/>
      <c r="CF22" s="335"/>
      <c r="CG22" s="335"/>
      <c r="CH22" s="335"/>
      <c r="CI22" s="335"/>
      <c r="CJ22" s="335"/>
      <c r="CK22" s="335"/>
    </row>
    <row r="23" spans="1:18" ht="6" customHeight="1">
      <c r="A23" s="319" t="s">
        <v>1671</v>
      </c>
      <c r="B23" s="319"/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</row>
    <row r="24" spans="1:100" ht="6" customHeight="1">
      <c r="A24" s="319"/>
      <c r="B24" s="319"/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19"/>
      <c r="Q24" s="319"/>
      <c r="R24" s="319"/>
      <c r="CF24" s="316" t="s">
        <v>1603</v>
      </c>
      <c r="CG24" s="316"/>
      <c r="CH24" s="316"/>
      <c r="CI24" s="316"/>
      <c r="CJ24" s="316"/>
      <c r="CK24" s="316"/>
      <c r="CL24" s="316"/>
      <c r="CM24" s="316"/>
      <c r="CN24" s="316"/>
      <c r="CO24" s="316"/>
      <c r="CP24" s="316"/>
      <c r="CQ24" s="316"/>
      <c r="CR24" s="316"/>
      <c r="CS24" s="316"/>
      <c r="CT24" s="316"/>
      <c r="CU24" s="316"/>
      <c r="CV24" s="316"/>
    </row>
    <row r="25" spans="1:100" ht="6" customHeight="1">
      <c r="A25" s="319"/>
      <c r="B25" s="319"/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319"/>
      <c r="R25" s="319"/>
      <c r="CF25" s="316"/>
      <c r="CG25" s="316"/>
      <c r="CH25" s="316"/>
      <c r="CI25" s="316"/>
      <c r="CJ25" s="316"/>
      <c r="CK25" s="316"/>
      <c r="CL25" s="316"/>
      <c r="CM25" s="316"/>
      <c r="CN25" s="316"/>
      <c r="CO25" s="316"/>
      <c r="CP25" s="316"/>
      <c r="CQ25" s="316"/>
      <c r="CR25" s="316"/>
      <c r="CS25" s="316"/>
      <c r="CT25" s="316"/>
      <c r="CU25" s="316"/>
      <c r="CV25" s="316"/>
    </row>
    <row r="26" spans="1:100" ht="6" customHeight="1" thickBot="1">
      <c r="A26" s="319"/>
      <c r="B26" s="319"/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278"/>
      <c r="T26" s="278"/>
      <c r="U26" s="278"/>
      <c r="V26" s="278"/>
      <c r="W26" s="278"/>
      <c r="X26" s="278"/>
      <c r="Y26" s="278"/>
      <c r="Z26" s="278"/>
      <c r="BX26" s="278"/>
      <c r="BY26" s="278"/>
      <c r="BZ26" s="278"/>
      <c r="CA26" s="278"/>
      <c r="CB26" s="278"/>
      <c r="CC26" s="278"/>
      <c r="CD26" s="278"/>
      <c r="CE26" s="278"/>
      <c r="CF26" s="316"/>
      <c r="CG26" s="316"/>
      <c r="CH26" s="316"/>
      <c r="CI26" s="316"/>
      <c r="CJ26" s="316"/>
      <c r="CK26" s="316"/>
      <c r="CL26" s="316"/>
      <c r="CM26" s="316"/>
      <c r="CN26" s="316"/>
      <c r="CO26" s="316"/>
      <c r="CP26" s="316"/>
      <c r="CQ26" s="316"/>
      <c r="CR26" s="316"/>
      <c r="CS26" s="316"/>
      <c r="CT26" s="316"/>
      <c r="CU26" s="316"/>
      <c r="CV26" s="316"/>
    </row>
    <row r="27" spans="1:100" ht="6" customHeight="1">
      <c r="A27" s="319"/>
      <c r="B27" s="319"/>
      <c r="C27" s="319"/>
      <c r="D27" s="319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19"/>
      <c r="Z27" s="261"/>
      <c r="AA27" s="279"/>
      <c r="BW27" s="261"/>
      <c r="BX27" s="281"/>
      <c r="CF27" s="316"/>
      <c r="CG27" s="316"/>
      <c r="CH27" s="316"/>
      <c r="CI27" s="316"/>
      <c r="CJ27" s="316"/>
      <c r="CK27" s="316"/>
      <c r="CL27" s="316"/>
      <c r="CM27" s="316"/>
      <c r="CN27" s="316"/>
      <c r="CO27" s="316"/>
      <c r="CP27" s="316"/>
      <c r="CQ27" s="316"/>
      <c r="CR27" s="316"/>
      <c r="CS27" s="316"/>
      <c r="CT27" s="316"/>
      <c r="CU27" s="316"/>
      <c r="CV27" s="316"/>
    </row>
    <row r="28" spans="1:100" ht="6" customHeight="1">
      <c r="A28" s="319"/>
      <c r="B28" s="319"/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319"/>
      <c r="Z28" s="261"/>
      <c r="AA28" s="279"/>
      <c r="BW28" s="283"/>
      <c r="CF28" s="316"/>
      <c r="CG28" s="316"/>
      <c r="CH28" s="316"/>
      <c r="CI28" s="316"/>
      <c r="CJ28" s="316"/>
      <c r="CK28" s="316"/>
      <c r="CL28" s="316"/>
      <c r="CM28" s="316"/>
      <c r="CN28" s="316"/>
      <c r="CO28" s="316"/>
      <c r="CP28" s="316"/>
      <c r="CQ28" s="316"/>
      <c r="CR28" s="316"/>
      <c r="CS28" s="316"/>
      <c r="CT28" s="316"/>
      <c r="CU28" s="316"/>
      <c r="CV28" s="316"/>
    </row>
    <row r="29" spans="1:100" ht="6" customHeight="1">
      <c r="A29" s="319"/>
      <c r="B29" s="319"/>
      <c r="C29" s="319"/>
      <c r="D29" s="319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Z29" s="261"/>
      <c r="AA29" s="279"/>
      <c r="BW29" s="283"/>
      <c r="CF29" s="316"/>
      <c r="CG29" s="316"/>
      <c r="CH29" s="316"/>
      <c r="CI29" s="316"/>
      <c r="CJ29" s="316"/>
      <c r="CK29" s="316"/>
      <c r="CL29" s="316"/>
      <c r="CM29" s="316"/>
      <c r="CN29" s="316"/>
      <c r="CO29" s="316"/>
      <c r="CP29" s="316"/>
      <c r="CQ29" s="316"/>
      <c r="CR29" s="316"/>
      <c r="CS29" s="316"/>
      <c r="CT29" s="316"/>
      <c r="CU29" s="316"/>
      <c r="CV29" s="316"/>
    </row>
    <row r="30" spans="26:100" ht="6" customHeight="1">
      <c r="Z30" s="261"/>
      <c r="AA30" s="279"/>
      <c r="BW30" s="283"/>
      <c r="CF30" s="316"/>
      <c r="CG30" s="316"/>
      <c r="CH30" s="316"/>
      <c r="CI30" s="316"/>
      <c r="CJ30" s="316"/>
      <c r="CK30" s="316"/>
      <c r="CL30" s="316"/>
      <c r="CM30" s="316"/>
      <c r="CN30" s="316"/>
      <c r="CO30" s="316"/>
      <c r="CP30" s="316"/>
      <c r="CQ30" s="316"/>
      <c r="CR30" s="316"/>
      <c r="CS30" s="316"/>
      <c r="CT30" s="316"/>
      <c r="CU30" s="316"/>
      <c r="CV30" s="316"/>
    </row>
    <row r="31" spans="26:75" ht="6" customHeight="1">
      <c r="Z31" s="261"/>
      <c r="AA31" s="279"/>
      <c r="BW31" s="283"/>
    </row>
    <row r="32" spans="26:75" ht="6" customHeight="1">
      <c r="Z32" s="261"/>
      <c r="AA32" s="279"/>
      <c r="BW32" s="283"/>
    </row>
    <row r="33" spans="26:75" ht="6" customHeight="1">
      <c r="Z33" s="261"/>
      <c r="AA33" s="279"/>
      <c r="BW33" s="283"/>
    </row>
    <row r="34" spans="26:75" ht="6" customHeight="1">
      <c r="Z34" s="261"/>
      <c r="AA34" s="279"/>
      <c r="BW34" s="283"/>
    </row>
    <row r="35" spans="26:75" ht="6" customHeight="1">
      <c r="Z35" s="261"/>
      <c r="AA35" s="279"/>
      <c r="AC35" s="321"/>
      <c r="AD35" s="321"/>
      <c r="AE35" s="321"/>
      <c r="AF35" s="321"/>
      <c r="AG35" s="321"/>
      <c r="AH35" s="321"/>
      <c r="AI35" s="321"/>
      <c r="AJ35" s="321"/>
      <c r="AK35" s="321"/>
      <c r="AL35" s="321"/>
      <c r="AM35" s="321"/>
      <c r="BK35" s="321"/>
      <c r="BL35" s="321"/>
      <c r="BM35" s="321"/>
      <c r="BN35" s="321"/>
      <c r="BO35" s="321"/>
      <c r="BP35" s="321"/>
      <c r="BQ35" s="321"/>
      <c r="BR35" s="321"/>
      <c r="BS35" s="321"/>
      <c r="BT35" s="321"/>
      <c r="BU35" s="321"/>
      <c r="BV35" s="321"/>
      <c r="BW35" s="283"/>
    </row>
    <row r="36" spans="24:78" ht="6" customHeight="1">
      <c r="X36" s="316"/>
      <c r="Y36" s="316"/>
      <c r="Z36" s="321"/>
      <c r="AA36" s="279"/>
      <c r="AC36" s="321"/>
      <c r="AD36" s="321"/>
      <c r="AE36" s="321"/>
      <c r="AF36" s="321"/>
      <c r="AG36" s="321"/>
      <c r="AH36" s="321"/>
      <c r="AI36" s="321"/>
      <c r="AJ36" s="321"/>
      <c r="AK36" s="321"/>
      <c r="AL36" s="321"/>
      <c r="AM36" s="321"/>
      <c r="BK36" s="321"/>
      <c r="BL36" s="321"/>
      <c r="BM36" s="321"/>
      <c r="BN36" s="321"/>
      <c r="BO36" s="321"/>
      <c r="BP36" s="321"/>
      <c r="BQ36" s="321"/>
      <c r="BR36" s="321"/>
      <c r="BS36" s="321"/>
      <c r="BT36" s="321"/>
      <c r="BU36" s="321"/>
      <c r="BV36" s="321"/>
      <c r="BW36" s="283"/>
      <c r="BX36" s="321"/>
      <c r="BY36" s="316"/>
      <c r="BZ36" s="316"/>
    </row>
    <row r="37" spans="24:78" ht="6" customHeight="1" thickBot="1">
      <c r="X37" s="316"/>
      <c r="Y37" s="316"/>
      <c r="Z37" s="321"/>
      <c r="AA37" s="288"/>
      <c r="AB37" s="271"/>
      <c r="AC37" s="322"/>
      <c r="AD37" s="322"/>
      <c r="AE37" s="322"/>
      <c r="AF37" s="322"/>
      <c r="AG37" s="322"/>
      <c r="AH37" s="322"/>
      <c r="AI37" s="322"/>
      <c r="AJ37" s="322"/>
      <c r="AK37" s="322"/>
      <c r="AL37" s="322"/>
      <c r="AM37" s="322"/>
      <c r="BI37" s="261"/>
      <c r="BJ37" s="271"/>
      <c r="BK37" s="322"/>
      <c r="BL37" s="322"/>
      <c r="BM37" s="322"/>
      <c r="BN37" s="322"/>
      <c r="BO37" s="322"/>
      <c r="BP37" s="322"/>
      <c r="BQ37" s="322"/>
      <c r="BR37" s="322"/>
      <c r="BS37" s="322"/>
      <c r="BT37" s="322"/>
      <c r="BU37" s="322"/>
      <c r="BV37" s="322"/>
      <c r="BW37" s="284"/>
      <c r="BX37" s="321"/>
      <c r="BY37" s="316"/>
      <c r="BZ37" s="316"/>
    </row>
    <row r="38" spans="24:78" ht="6" customHeight="1">
      <c r="X38" s="316"/>
      <c r="Y38" s="316"/>
      <c r="Z38" s="324"/>
      <c r="AM38" s="286"/>
      <c r="BI38" s="257"/>
      <c r="BN38" s="261"/>
      <c r="BO38" s="261"/>
      <c r="BW38" s="257"/>
      <c r="BX38" s="325"/>
      <c r="BY38" s="316"/>
      <c r="BZ38" s="316"/>
    </row>
    <row r="39" spans="24:78" ht="6" customHeight="1">
      <c r="X39" s="316"/>
      <c r="Y39" s="316"/>
      <c r="Z39" s="324"/>
      <c r="AB39" s="1">
        <f>COUNTIF(AD42:AK49,"⑥*")</f>
        <v>0</v>
      </c>
      <c r="AC39" s="148"/>
      <c r="AD39" s="148"/>
      <c r="AE39" s="148"/>
      <c r="AF39" s="148"/>
      <c r="AG39" s="148"/>
      <c r="AH39" s="148"/>
      <c r="AI39" s="148">
        <f>IF(AD45="","",COUNTIF(AD42:AK49,"*6"))</f>
      </c>
      <c r="AJ39" s="148"/>
      <c r="AK39" s="148"/>
      <c r="AM39" s="283"/>
      <c r="BI39" s="257"/>
      <c r="BK39" s="1">
        <f>COUNTIF(BM42:BT49,"⑥*")</f>
        <v>3</v>
      </c>
      <c r="BL39" s="318" t="str">
        <f>IF(BM45="","",IF(BK39=2,"②",IF(BK39=3,"③")))</f>
        <v>③</v>
      </c>
      <c r="BM39" s="318"/>
      <c r="BN39" s="318"/>
      <c r="BO39" s="318" t="s">
        <v>39</v>
      </c>
      <c r="BP39" s="318"/>
      <c r="BQ39" s="318"/>
      <c r="BR39" s="331">
        <f>IF(BM45="","",COUNTIF(BM42:BT49,"*6"))</f>
        <v>0</v>
      </c>
      <c r="BS39" s="331"/>
      <c r="BT39" s="331"/>
      <c r="BU39" s="135"/>
      <c r="BW39" s="257"/>
      <c r="BX39" s="325"/>
      <c r="BY39" s="316"/>
      <c r="BZ39" s="316"/>
    </row>
    <row r="40" spans="26:75" ht="6" customHeight="1">
      <c r="Z40" s="257"/>
      <c r="AB40" s="1"/>
      <c r="AC40" s="148"/>
      <c r="AD40" s="148"/>
      <c r="AE40" s="148"/>
      <c r="AF40" s="148"/>
      <c r="AG40" s="148"/>
      <c r="AH40" s="148"/>
      <c r="AI40" s="148"/>
      <c r="AJ40" s="148"/>
      <c r="AK40" s="148"/>
      <c r="AM40" s="283"/>
      <c r="BI40" s="257"/>
      <c r="BK40" s="1"/>
      <c r="BL40" s="318"/>
      <c r="BM40" s="318"/>
      <c r="BN40" s="318"/>
      <c r="BO40" s="318"/>
      <c r="BP40" s="318"/>
      <c r="BQ40" s="318"/>
      <c r="BR40" s="331"/>
      <c r="BS40" s="331"/>
      <c r="BT40" s="331"/>
      <c r="BU40" s="135"/>
      <c r="BW40" s="257"/>
    </row>
    <row r="41" spans="26:75" ht="6" customHeight="1">
      <c r="Z41" s="257"/>
      <c r="AC41" s="148"/>
      <c r="AD41" s="148"/>
      <c r="AE41" s="148"/>
      <c r="AF41" s="148"/>
      <c r="AG41" s="148"/>
      <c r="AH41" s="148"/>
      <c r="AI41" s="148"/>
      <c r="AJ41" s="148"/>
      <c r="AK41" s="148"/>
      <c r="AM41" s="283"/>
      <c r="BI41" s="257"/>
      <c r="BL41" s="318"/>
      <c r="BM41" s="318"/>
      <c r="BN41" s="318"/>
      <c r="BO41" s="318"/>
      <c r="BP41" s="318"/>
      <c r="BQ41" s="318"/>
      <c r="BR41" s="331"/>
      <c r="BS41" s="331"/>
      <c r="BT41" s="331"/>
      <c r="BW41" s="257"/>
    </row>
    <row r="42" spans="26:75" ht="6" customHeight="1">
      <c r="Z42" s="257"/>
      <c r="AB42" s="18"/>
      <c r="AC42" s="18"/>
      <c r="AD42" s="293"/>
      <c r="AE42" s="135"/>
      <c r="AF42" s="135"/>
      <c r="AG42" s="135"/>
      <c r="AH42" s="135"/>
      <c r="AI42" s="135"/>
      <c r="AJ42" s="135"/>
      <c r="AK42" s="135"/>
      <c r="AM42" s="283"/>
      <c r="BI42" s="257"/>
      <c r="BK42" s="315" t="s">
        <v>38</v>
      </c>
      <c r="BL42" s="315"/>
      <c r="BM42" s="316" t="s">
        <v>1618</v>
      </c>
      <c r="BN42" s="316"/>
      <c r="BO42" s="316"/>
      <c r="BP42" s="316"/>
      <c r="BQ42" s="316"/>
      <c r="BR42" s="316"/>
      <c r="BS42" s="316"/>
      <c r="BT42" s="316"/>
      <c r="BW42" s="257"/>
    </row>
    <row r="43" spans="26:75" ht="6" customHeight="1">
      <c r="Z43" s="257"/>
      <c r="AB43" s="18"/>
      <c r="AC43" s="18"/>
      <c r="AD43" s="135"/>
      <c r="AE43" s="135"/>
      <c r="AF43" s="135"/>
      <c r="AG43" s="135"/>
      <c r="AH43" s="135"/>
      <c r="AI43" s="135"/>
      <c r="AJ43" s="135"/>
      <c r="AK43" s="135"/>
      <c r="AM43" s="283"/>
      <c r="BI43" s="257"/>
      <c r="BK43" s="315"/>
      <c r="BL43" s="315"/>
      <c r="BM43" s="316"/>
      <c r="BN43" s="316"/>
      <c r="BO43" s="316"/>
      <c r="BP43" s="316"/>
      <c r="BQ43" s="316"/>
      <c r="BR43" s="316"/>
      <c r="BS43" s="316"/>
      <c r="BT43" s="316"/>
      <c r="BW43" s="257"/>
    </row>
    <row r="44" spans="26:75" ht="6" customHeight="1">
      <c r="Z44" s="257"/>
      <c r="AB44" s="18"/>
      <c r="AC44" s="18"/>
      <c r="AM44" s="283"/>
      <c r="BI44" s="257"/>
      <c r="BK44" s="315"/>
      <c r="BL44" s="315"/>
      <c r="BW44" s="257"/>
    </row>
    <row r="45" spans="26:75" ht="6" customHeight="1">
      <c r="Z45" s="257"/>
      <c r="AB45" s="18"/>
      <c r="AC45" s="18"/>
      <c r="AD45" s="304"/>
      <c r="AE45" s="135"/>
      <c r="AF45" s="135"/>
      <c r="AG45" s="135"/>
      <c r="AH45" s="135"/>
      <c r="AI45" s="135"/>
      <c r="AJ45" s="135"/>
      <c r="AK45" s="135"/>
      <c r="AM45" s="283"/>
      <c r="BI45" s="257"/>
      <c r="BK45" s="315"/>
      <c r="BL45" s="315"/>
      <c r="BM45" s="317" t="s">
        <v>1619</v>
      </c>
      <c r="BN45" s="316"/>
      <c r="BO45" s="316"/>
      <c r="BP45" s="316"/>
      <c r="BQ45" s="316"/>
      <c r="BR45" s="316"/>
      <c r="BS45" s="316"/>
      <c r="BT45" s="316"/>
      <c r="BW45" s="257"/>
    </row>
    <row r="46" spans="26:75" ht="6" customHeight="1">
      <c r="Z46" s="257"/>
      <c r="AB46" s="18"/>
      <c r="AC46" s="18"/>
      <c r="AD46" s="135"/>
      <c r="AE46" s="135"/>
      <c r="AF46" s="135"/>
      <c r="AG46" s="135"/>
      <c r="AH46" s="135"/>
      <c r="AI46" s="135"/>
      <c r="AJ46" s="135"/>
      <c r="AK46" s="135"/>
      <c r="AM46" s="283"/>
      <c r="BI46" s="257"/>
      <c r="BK46" s="315"/>
      <c r="BL46" s="315"/>
      <c r="BM46" s="316"/>
      <c r="BN46" s="316"/>
      <c r="BO46" s="316"/>
      <c r="BP46" s="316"/>
      <c r="BQ46" s="316"/>
      <c r="BR46" s="316"/>
      <c r="BS46" s="316"/>
      <c r="BT46" s="316"/>
      <c r="BW46" s="257"/>
    </row>
    <row r="47" spans="26:75" ht="6" customHeight="1">
      <c r="Z47" s="257"/>
      <c r="AB47" s="18"/>
      <c r="AC47" s="18"/>
      <c r="AM47" s="283"/>
      <c r="BI47" s="257"/>
      <c r="BK47" s="315"/>
      <c r="BL47" s="315"/>
      <c r="BW47" s="257"/>
    </row>
    <row r="48" spans="26:75" ht="6" customHeight="1">
      <c r="Z48" s="257"/>
      <c r="AB48" s="18"/>
      <c r="AC48" s="18"/>
      <c r="AD48" s="135"/>
      <c r="AE48" s="135"/>
      <c r="AF48" s="135"/>
      <c r="AG48" s="135"/>
      <c r="AH48" s="135"/>
      <c r="AI48" s="135"/>
      <c r="AJ48" s="135"/>
      <c r="AK48" s="135"/>
      <c r="AM48" s="283"/>
      <c r="BI48" s="257"/>
      <c r="BK48" s="315"/>
      <c r="BL48" s="315"/>
      <c r="BM48" s="316" t="s">
        <v>1620</v>
      </c>
      <c r="BN48" s="316"/>
      <c r="BO48" s="316"/>
      <c r="BP48" s="316"/>
      <c r="BQ48" s="316"/>
      <c r="BR48" s="316"/>
      <c r="BS48" s="316"/>
      <c r="BT48" s="316"/>
      <c r="BW48" s="257"/>
    </row>
    <row r="49" spans="3:75" ht="6" customHeight="1">
      <c r="C49" s="316" t="s">
        <v>1597</v>
      </c>
      <c r="D49" s="316"/>
      <c r="E49" s="316"/>
      <c r="F49" s="316"/>
      <c r="G49" s="316"/>
      <c r="H49" s="316"/>
      <c r="I49" s="316"/>
      <c r="J49" s="316"/>
      <c r="K49" s="316"/>
      <c r="L49" s="316"/>
      <c r="M49" s="316"/>
      <c r="N49" s="316"/>
      <c r="O49" s="316"/>
      <c r="P49" s="316"/>
      <c r="Q49" s="316"/>
      <c r="R49" s="316"/>
      <c r="Z49" s="257"/>
      <c r="AB49" s="18"/>
      <c r="AC49" s="18"/>
      <c r="AD49" s="135"/>
      <c r="AE49" s="135"/>
      <c r="AF49" s="135"/>
      <c r="AG49" s="135"/>
      <c r="AH49" s="135"/>
      <c r="AI49" s="135"/>
      <c r="AJ49" s="135"/>
      <c r="AK49" s="135"/>
      <c r="AM49" s="283"/>
      <c r="BI49" s="257"/>
      <c r="BK49" s="315"/>
      <c r="BL49" s="315"/>
      <c r="BM49" s="316"/>
      <c r="BN49" s="316"/>
      <c r="BO49" s="316"/>
      <c r="BP49" s="316"/>
      <c r="BQ49" s="316"/>
      <c r="BR49" s="316"/>
      <c r="BS49" s="316"/>
      <c r="BT49" s="316"/>
      <c r="BW49" s="257"/>
    </row>
    <row r="50" spans="3:75" ht="6" customHeight="1"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Z50" s="257"/>
      <c r="AM50" s="283"/>
      <c r="AR50" s="332" t="s">
        <v>25</v>
      </c>
      <c r="AS50" s="332"/>
      <c r="AT50" s="332"/>
      <c r="AU50" s="332"/>
      <c r="AV50" s="332"/>
      <c r="AW50" s="332"/>
      <c r="AX50" s="332"/>
      <c r="AY50" s="332"/>
      <c r="AZ50" s="332"/>
      <c r="BA50" s="332"/>
      <c r="BB50" s="332"/>
      <c r="BC50" s="332"/>
      <c r="BI50" s="257"/>
      <c r="BW50" s="257"/>
    </row>
    <row r="51" spans="3:100" ht="6" customHeight="1">
      <c r="C51" s="316"/>
      <c r="D51" s="316"/>
      <c r="E51" s="316"/>
      <c r="F51" s="316"/>
      <c r="G51" s="316"/>
      <c r="H51" s="316"/>
      <c r="I51" s="316"/>
      <c r="J51" s="316"/>
      <c r="K51" s="316"/>
      <c r="L51" s="316"/>
      <c r="M51" s="316"/>
      <c r="N51" s="316"/>
      <c r="O51" s="316"/>
      <c r="P51" s="316"/>
      <c r="Q51" s="316"/>
      <c r="R51" s="316"/>
      <c r="Z51" s="257"/>
      <c r="AM51" s="283"/>
      <c r="AR51" s="332"/>
      <c r="AS51" s="332"/>
      <c r="AT51" s="332"/>
      <c r="AU51" s="332"/>
      <c r="AV51" s="332"/>
      <c r="AW51" s="332"/>
      <c r="AX51" s="332"/>
      <c r="AY51" s="332"/>
      <c r="AZ51" s="332"/>
      <c r="BA51" s="332"/>
      <c r="BB51" s="332"/>
      <c r="BC51" s="332"/>
      <c r="BI51" s="257"/>
      <c r="BW51" s="257"/>
      <c r="CH51" s="316" t="s">
        <v>1602</v>
      </c>
      <c r="CI51" s="316"/>
      <c r="CJ51" s="316"/>
      <c r="CK51" s="316"/>
      <c r="CL51" s="316"/>
      <c r="CM51" s="316"/>
      <c r="CN51" s="316"/>
      <c r="CO51" s="316"/>
      <c r="CP51" s="316"/>
      <c r="CQ51" s="316"/>
      <c r="CR51" s="316"/>
      <c r="CS51" s="316"/>
      <c r="CT51" s="316"/>
      <c r="CU51" s="316"/>
      <c r="CV51" s="316"/>
    </row>
    <row r="52" spans="3:100" ht="6" customHeight="1" thickBot="1"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255"/>
      <c r="T52" s="255"/>
      <c r="U52" s="255"/>
      <c r="V52" s="255"/>
      <c r="W52" s="255"/>
      <c r="X52" s="255"/>
      <c r="Y52" s="255"/>
      <c r="Z52" s="262"/>
      <c r="AM52" s="283"/>
      <c r="AR52" s="332"/>
      <c r="AS52" s="332"/>
      <c r="AT52" s="332"/>
      <c r="AU52" s="332"/>
      <c r="AV52" s="332"/>
      <c r="AW52" s="332"/>
      <c r="AX52" s="332"/>
      <c r="AY52" s="332"/>
      <c r="AZ52" s="332"/>
      <c r="BA52" s="332"/>
      <c r="BB52" s="332"/>
      <c r="BC52" s="332"/>
      <c r="BI52" s="257"/>
      <c r="BW52" s="257"/>
      <c r="CH52" s="316"/>
      <c r="CI52" s="316"/>
      <c r="CJ52" s="316"/>
      <c r="CK52" s="316"/>
      <c r="CL52" s="316"/>
      <c r="CM52" s="316"/>
      <c r="CN52" s="316"/>
      <c r="CO52" s="316"/>
      <c r="CP52" s="316"/>
      <c r="CQ52" s="316"/>
      <c r="CR52" s="316"/>
      <c r="CS52" s="316"/>
      <c r="CT52" s="316"/>
      <c r="CU52" s="316"/>
      <c r="CV52" s="316"/>
    </row>
    <row r="53" spans="3:100" ht="6" customHeight="1" thickBot="1"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AM53" s="283"/>
      <c r="AY53" s="1">
        <f>COUNTIF(BA56:BH63,"⑥*")</f>
        <v>2</v>
      </c>
      <c r="AZ53" s="318" t="s">
        <v>1670</v>
      </c>
      <c r="BA53" s="318"/>
      <c r="BB53" s="318"/>
      <c r="BC53" s="318" t="s">
        <v>39</v>
      </c>
      <c r="BD53" s="318"/>
      <c r="BE53" s="318"/>
      <c r="BF53" s="331">
        <f>IF(BA59="","",COUNTIF(BA56:BH63,"*6"))</f>
        <v>1</v>
      </c>
      <c r="BG53" s="331"/>
      <c r="BH53" s="331"/>
      <c r="BI53" s="1">
        <f>COUNTIF(BA56:BH63,"⑥*")</f>
        <v>2</v>
      </c>
      <c r="BJ53" s="274"/>
      <c r="BW53" s="257"/>
      <c r="BX53" s="263"/>
      <c r="BY53" s="255"/>
      <c r="BZ53" s="255"/>
      <c r="CA53" s="255"/>
      <c r="CB53" s="255"/>
      <c r="CC53" s="255"/>
      <c r="CD53" s="255"/>
      <c r="CE53" s="255"/>
      <c r="CF53" s="255"/>
      <c r="CG53" s="255"/>
      <c r="CH53" s="316"/>
      <c r="CI53" s="316"/>
      <c r="CJ53" s="316"/>
      <c r="CK53" s="316"/>
      <c r="CL53" s="316"/>
      <c r="CM53" s="316"/>
      <c r="CN53" s="316"/>
      <c r="CO53" s="316"/>
      <c r="CP53" s="316"/>
      <c r="CQ53" s="316"/>
      <c r="CR53" s="316"/>
      <c r="CS53" s="316"/>
      <c r="CT53" s="316"/>
      <c r="CU53" s="316"/>
      <c r="CV53" s="316"/>
    </row>
    <row r="54" spans="3:100" ht="6" customHeight="1">
      <c r="C54" s="316"/>
      <c r="D54" s="316"/>
      <c r="E54" s="316"/>
      <c r="F54" s="316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AM54" s="283"/>
      <c r="AY54" s="1"/>
      <c r="AZ54" s="318"/>
      <c r="BA54" s="318"/>
      <c r="BB54" s="318"/>
      <c r="BC54" s="318"/>
      <c r="BD54" s="318"/>
      <c r="BE54" s="318"/>
      <c r="BF54" s="331"/>
      <c r="BG54" s="331"/>
      <c r="BH54" s="331"/>
      <c r="BI54" s="257"/>
      <c r="CH54" s="316"/>
      <c r="CI54" s="316"/>
      <c r="CJ54" s="316"/>
      <c r="CK54" s="316"/>
      <c r="CL54" s="316"/>
      <c r="CM54" s="316"/>
      <c r="CN54" s="316"/>
      <c r="CO54" s="316"/>
      <c r="CP54" s="316"/>
      <c r="CQ54" s="316"/>
      <c r="CR54" s="316"/>
      <c r="CS54" s="316"/>
      <c r="CT54" s="316"/>
      <c r="CU54" s="316"/>
      <c r="CV54" s="316"/>
    </row>
    <row r="55" spans="3:100" ht="6" customHeight="1">
      <c r="C55" s="316"/>
      <c r="D55" s="316"/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316"/>
      <c r="P55" s="316"/>
      <c r="Q55" s="316"/>
      <c r="R55" s="316"/>
      <c r="AM55" s="283"/>
      <c r="AX55" s="268"/>
      <c r="AZ55" s="318"/>
      <c r="BA55" s="318"/>
      <c r="BB55" s="318"/>
      <c r="BC55" s="318"/>
      <c r="BD55" s="318"/>
      <c r="BE55" s="318"/>
      <c r="BF55" s="331"/>
      <c r="BG55" s="331"/>
      <c r="BH55" s="331"/>
      <c r="BI55" s="257"/>
      <c r="CH55" s="316"/>
      <c r="CI55" s="316"/>
      <c r="CJ55" s="316"/>
      <c r="CK55" s="316"/>
      <c r="CL55" s="316"/>
      <c r="CM55" s="316"/>
      <c r="CN55" s="316"/>
      <c r="CO55" s="316"/>
      <c r="CP55" s="316"/>
      <c r="CQ55" s="316"/>
      <c r="CR55" s="316"/>
      <c r="CS55" s="316"/>
      <c r="CT55" s="316"/>
      <c r="CU55" s="316"/>
      <c r="CV55" s="316"/>
    </row>
    <row r="56" spans="3:100" ht="6" customHeight="1">
      <c r="C56" s="316"/>
      <c r="D56" s="316"/>
      <c r="E56" s="316"/>
      <c r="F56" s="316"/>
      <c r="G56" s="316"/>
      <c r="H56" s="316"/>
      <c r="I56" s="316"/>
      <c r="J56" s="316"/>
      <c r="K56" s="316"/>
      <c r="L56" s="316"/>
      <c r="M56" s="316"/>
      <c r="N56" s="316"/>
      <c r="O56" s="316"/>
      <c r="P56" s="316"/>
      <c r="Q56" s="316"/>
      <c r="R56" s="316"/>
      <c r="AM56" s="283"/>
      <c r="AX56" s="268"/>
      <c r="AY56" s="315" t="s">
        <v>38</v>
      </c>
      <c r="AZ56" s="315"/>
      <c r="BA56" s="316" t="s">
        <v>1672</v>
      </c>
      <c r="BB56" s="316"/>
      <c r="BC56" s="316"/>
      <c r="BD56" s="316"/>
      <c r="BE56" s="316"/>
      <c r="BF56" s="316"/>
      <c r="BG56" s="316"/>
      <c r="BH56" s="316"/>
      <c r="BI56" s="275"/>
      <c r="CH56" s="316"/>
      <c r="CI56" s="316"/>
      <c r="CJ56" s="316"/>
      <c r="CK56" s="316"/>
      <c r="CL56" s="316"/>
      <c r="CM56" s="316"/>
      <c r="CN56" s="316"/>
      <c r="CO56" s="316"/>
      <c r="CP56" s="316"/>
      <c r="CQ56" s="316"/>
      <c r="CR56" s="316"/>
      <c r="CS56" s="316"/>
      <c r="CT56" s="316"/>
      <c r="CU56" s="316"/>
      <c r="CV56" s="316"/>
    </row>
    <row r="57" spans="39:100" ht="6" customHeight="1">
      <c r="AM57" s="283"/>
      <c r="AX57" s="268"/>
      <c r="AY57" s="315"/>
      <c r="AZ57" s="315"/>
      <c r="BA57" s="316"/>
      <c r="BB57" s="316"/>
      <c r="BC57" s="316"/>
      <c r="BD57" s="316"/>
      <c r="BE57" s="316"/>
      <c r="BF57" s="316"/>
      <c r="BG57" s="316"/>
      <c r="BH57" s="316"/>
      <c r="BI57" s="275"/>
      <c r="CH57" s="316"/>
      <c r="CI57" s="316"/>
      <c r="CJ57" s="316"/>
      <c r="CK57" s="316"/>
      <c r="CL57" s="316"/>
      <c r="CM57" s="316"/>
      <c r="CN57" s="316"/>
      <c r="CO57" s="316"/>
      <c r="CP57" s="316"/>
      <c r="CQ57" s="316"/>
      <c r="CR57" s="316"/>
      <c r="CS57" s="316"/>
      <c r="CT57" s="316"/>
      <c r="CU57" s="316"/>
      <c r="CV57" s="316"/>
    </row>
    <row r="58" spans="39:61" ht="6" customHeight="1">
      <c r="AM58" s="283"/>
      <c r="AX58" s="268"/>
      <c r="AY58" s="315"/>
      <c r="AZ58" s="315"/>
      <c r="BI58" s="257"/>
    </row>
    <row r="59" spans="39:62" ht="6" customHeight="1">
      <c r="AM59" s="283"/>
      <c r="AX59" s="268"/>
      <c r="AY59" s="315"/>
      <c r="AZ59" s="315"/>
      <c r="BA59" s="317" t="s">
        <v>1627</v>
      </c>
      <c r="BB59" s="316"/>
      <c r="BC59" s="316"/>
      <c r="BD59" s="316"/>
      <c r="BE59" s="316"/>
      <c r="BF59" s="316"/>
      <c r="BG59" s="316"/>
      <c r="BH59" s="316"/>
      <c r="BI59" s="257"/>
      <c r="BJ59" s="261"/>
    </row>
    <row r="60" spans="39:62" ht="6" customHeight="1">
      <c r="AM60" s="283"/>
      <c r="AX60" s="268"/>
      <c r="AY60" s="315"/>
      <c r="AZ60" s="315"/>
      <c r="BA60" s="316"/>
      <c r="BB60" s="316"/>
      <c r="BC60" s="316"/>
      <c r="BD60" s="316"/>
      <c r="BE60" s="316"/>
      <c r="BF60" s="316"/>
      <c r="BG60" s="316"/>
      <c r="BH60" s="316"/>
      <c r="BI60" s="257"/>
      <c r="BJ60" s="261"/>
    </row>
    <row r="61" spans="39:62" ht="6" customHeight="1">
      <c r="AM61" s="283"/>
      <c r="AX61" s="268"/>
      <c r="AY61" s="315"/>
      <c r="AZ61" s="315"/>
      <c r="BI61" s="257"/>
      <c r="BJ61" s="264"/>
    </row>
    <row r="62" spans="39:62" ht="6" customHeight="1">
      <c r="AM62" s="283"/>
      <c r="AX62" s="268"/>
      <c r="AY62" s="315"/>
      <c r="AZ62" s="315"/>
      <c r="BA62" s="316" t="s">
        <v>1612</v>
      </c>
      <c r="BB62" s="316"/>
      <c r="BC62" s="316"/>
      <c r="BD62" s="316"/>
      <c r="BE62" s="316"/>
      <c r="BF62" s="316"/>
      <c r="BG62" s="316"/>
      <c r="BH62" s="316"/>
      <c r="BI62" s="257"/>
      <c r="BJ62" s="264"/>
    </row>
    <row r="63" spans="39:62" ht="6" customHeight="1">
      <c r="AM63" s="283"/>
      <c r="AX63" s="268"/>
      <c r="AY63" s="315"/>
      <c r="AZ63" s="315"/>
      <c r="BA63" s="316"/>
      <c r="BB63" s="316"/>
      <c r="BC63" s="316"/>
      <c r="BD63" s="316"/>
      <c r="BE63" s="316"/>
      <c r="BF63" s="316"/>
      <c r="BG63" s="316"/>
      <c r="BH63" s="316"/>
      <c r="BI63" s="257"/>
      <c r="BJ63" s="264"/>
    </row>
    <row r="64" spans="39:62" ht="6" customHeight="1">
      <c r="AM64" s="283"/>
      <c r="AX64" s="268"/>
      <c r="BI64" s="257"/>
      <c r="BJ64" s="264"/>
    </row>
    <row r="65" spans="39:62" ht="6" customHeight="1">
      <c r="AM65" s="261"/>
      <c r="AN65" s="279"/>
      <c r="AX65" s="268"/>
      <c r="BI65" s="257"/>
      <c r="BJ65" s="264"/>
    </row>
    <row r="66" spans="39:62" ht="6" customHeight="1">
      <c r="AM66" s="261"/>
      <c r="AN66" s="327"/>
      <c r="AO66" s="321"/>
      <c r="AP66" s="321"/>
      <c r="AQ66" s="321"/>
      <c r="AR66" s="321"/>
      <c r="AS66" s="321"/>
      <c r="AT66" s="321"/>
      <c r="AU66" s="321"/>
      <c r="AV66" s="321"/>
      <c r="AW66" s="321"/>
      <c r="AX66" s="268"/>
      <c r="AZ66" s="316"/>
      <c r="BA66" s="316"/>
      <c r="BB66" s="316"/>
      <c r="BC66" s="316"/>
      <c r="BD66" s="316"/>
      <c r="BE66" s="316"/>
      <c r="BF66" s="316"/>
      <c r="BG66" s="316"/>
      <c r="BH66" s="316"/>
      <c r="BJ66" s="264"/>
    </row>
    <row r="67" spans="36:65" ht="6" customHeight="1">
      <c r="AJ67" s="316"/>
      <c r="AK67" s="316"/>
      <c r="AL67" s="316"/>
      <c r="AM67" s="321"/>
      <c r="AN67" s="327"/>
      <c r="AO67" s="321"/>
      <c r="AP67" s="321"/>
      <c r="AQ67" s="321"/>
      <c r="AR67" s="321"/>
      <c r="AS67" s="321"/>
      <c r="AT67" s="321"/>
      <c r="AU67" s="321"/>
      <c r="AV67" s="321"/>
      <c r="AW67" s="321"/>
      <c r="AX67" s="268"/>
      <c r="AZ67" s="316"/>
      <c r="BA67" s="316"/>
      <c r="BB67" s="316"/>
      <c r="BC67" s="316"/>
      <c r="BD67" s="316"/>
      <c r="BE67" s="316"/>
      <c r="BF67" s="316"/>
      <c r="BG67" s="316"/>
      <c r="BH67" s="316"/>
      <c r="BJ67" s="325"/>
      <c r="BK67" s="321"/>
      <c r="BL67" s="321"/>
      <c r="BM67" s="321"/>
    </row>
    <row r="68" spans="36:65" ht="6" customHeight="1" thickBot="1">
      <c r="AJ68" s="316"/>
      <c r="AK68" s="316"/>
      <c r="AL68" s="316"/>
      <c r="AM68" s="321"/>
      <c r="AN68" s="328"/>
      <c r="AO68" s="329"/>
      <c r="AP68" s="329"/>
      <c r="AQ68" s="329"/>
      <c r="AR68" s="329"/>
      <c r="AS68" s="329"/>
      <c r="AT68" s="329"/>
      <c r="AU68" s="329"/>
      <c r="AV68" s="329"/>
      <c r="AW68" s="329"/>
      <c r="AX68" s="301"/>
      <c r="AY68" s="255"/>
      <c r="AZ68" s="323"/>
      <c r="BA68" s="323"/>
      <c r="BB68" s="323"/>
      <c r="BC68" s="323"/>
      <c r="BD68" s="323"/>
      <c r="BE68" s="323"/>
      <c r="BF68" s="323"/>
      <c r="BG68" s="323"/>
      <c r="BH68" s="323"/>
      <c r="BI68" s="257"/>
      <c r="BJ68" s="325"/>
      <c r="BK68" s="321"/>
      <c r="BL68" s="321"/>
      <c r="BM68" s="321"/>
    </row>
    <row r="69" spans="36:65" ht="6" customHeight="1">
      <c r="AJ69" s="316"/>
      <c r="AK69" s="316"/>
      <c r="AL69" s="316"/>
      <c r="AM69" s="324"/>
      <c r="AN69" s="264"/>
      <c r="AX69" s="321"/>
      <c r="AY69" s="330"/>
      <c r="BI69" s="286"/>
      <c r="BJ69" s="321"/>
      <c r="BK69" s="321"/>
      <c r="BL69" s="321"/>
      <c r="BM69" s="321"/>
    </row>
    <row r="70" spans="36:65" ht="6" customHeight="1">
      <c r="AJ70" s="316"/>
      <c r="AK70" s="316"/>
      <c r="AL70" s="316"/>
      <c r="AM70" s="324"/>
      <c r="AN70" s="1">
        <f>COUNTIF(AP73:AW80,"⑥*")</f>
        <v>3</v>
      </c>
      <c r="AO70" s="318" t="s">
        <v>1641</v>
      </c>
      <c r="AP70" s="318"/>
      <c r="AQ70" s="318"/>
      <c r="AR70" s="318" t="s">
        <v>39</v>
      </c>
      <c r="AS70" s="318"/>
      <c r="AT70" s="318"/>
      <c r="AU70" s="331">
        <v>0</v>
      </c>
      <c r="AV70" s="331"/>
      <c r="AW70" s="331"/>
      <c r="AX70" s="316"/>
      <c r="AY70" s="316"/>
      <c r="AZ70" s="318" t="s">
        <v>1610</v>
      </c>
      <c r="BA70" s="318"/>
      <c r="BB70" s="318"/>
      <c r="BC70" s="318" t="s">
        <v>39</v>
      </c>
      <c r="BD70" s="318"/>
      <c r="BE70" s="318"/>
      <c r="BF70" s="331">
        <v>1</v>
      </c>
      <c r="BG70" s="331"/>
      <c r="BH70" s="331"/>
      <c r="BI70" s="290"/>
      <c r="BJ70" s="321"/>
      <c r="BK70" s="321"/>
      <c r="BL70" s="321"/>
      <c r="BM70" s="321"/>
    </row>
    <row r="71" spans="39:65" ht="6" customHeight="1">
      <c r="AM71" s="257"/>
      <c r="AN71" s="1"/>
      <c r="AO71" s="318"/>
      <c r="AP71" s="318"/>
      <c r="AQ71" s="318"/>
      <c r="AR71" s="318"/>
      <c r="AS71" s="318"/>
      <c r="AT71" s="318"/>
      <c r="AU71" s="331"/>
      <c r="AV71" s="331"/>
      <c r="AW71" s="331"/>
      <c r="AX71" s="135"/>
      <c r="AY71" s="1"/>
      <c r="AZ71" s="318"/>
      <c r="BA71" s="318"/>
      <c r="BB71" s="318"/>
      <c r="BC71" s="318"/>
      <c r="BD71" s="318"/>
      <c r="BE71" s="318"/>
      <c r="BF71" s="331"/>
      <c r="BG71" s="331"/>
      <c r="BH71" s="331"/>
      <c r="BI71" s="290"/>
      <c r="BJ71" s="321"/>
      <c r="BK71" s="321"/>
      <c r="BL71" s="321"/>
      <c r="BM71" s="321"/>
    </row>
    <row r="72" spans="39:62" ht="6" customHeight="1">
      <c r="AM72" s="257"/>
      <c r="AO72" s="318"/>
      <c r="AP72" s="318"/>
      <c r="AQ72" s="318"/>
      <c r="AR72" s="318"/>
      <c r="AS72" s="318"/>
      <c r="AT72" s="318"/>
      <c r="AU72" s="331"/>
      <c r="AV72" s="331"/>
      <c r="AW72" s="331"/>
      <c r="AZ72" s="318"/>
      <c r="BA72" s="318"/>
      <c r="BB72" s="318"/>
      <c r="BC72" s="318"/>
      <c r="BD72" s="318"/>
      <c r="BE72" s="318"/>
      <c r="BF72" s="331"/>
      <c r="BG72" s="331"/>
      <c r="BH72" s="331"/>
      <c r="BI72" s="283"/>
      <c r="BJ72" s="261"/>
    </row>
    <row r="73" spans="39:62" ht="6" customHeight="1">
      <c r="AM73" s="257"/>
      <c r="AN73" s="315" t="s">
        <v>38</v>
      </c>
      <c r="AO73" s="315"/>
      <c r="AP73" s="316" t="s">
        <v>1642</v>
      </c>
      <c r="AQ73" s="316"/>
      <c r="AR73" s="316"/>
      <c r="AS73" s="316"/>
      <c r="AT73" s="316"/>
      <c r="AU73" s="316"/>
      <c r="AV73" s="316"/>
      <c r="AW73" s="316"/>
      <c r="AY73" s="315" t="s">
        <v>38</v>
      </c>
      <c r="AZ73" s="315"/>
      <c r="BA73" s="316" t="s">
        <v>1612</v>
      </c>
      <c r="BB73" s="316"/>
      <c r="BC73" s="316"/>
      <c r="BD73" s="316"/>
      <c r="BE73" s="316"/>
      <c r="BF73" s="316"/>
      <c r="BG73" s="316"/>
      <c r="BH73" s="316"/>
      <c r="BI73" s="283"/>
      <c r="BJ73" s="261"/>
    </row>
    <row r="74" spans="39:62" ht="6" customHeight="1">
      <c r="AM74" s="257"/>
      <c r="AN74" s="315"/>
      <c r="AO74" s="315"/>
      <c r="AP74" s="316"/>
      <c r="AQ74" s="316"/>
      <c r="AR74" s="316"/>
      <c r="AS74" s="316"/>
      <c r="AT74" s="316"/>
      <c r="AU74" s="316"/>
      <c r="AV74" s="316"/>
      <c r="AW74" s="316"/>
      <c r="AY74" s="315"/>
      <c r="AZ74" s="315"/>
      <c r="BA74" s="316"/>
      <c r="BB74" s="316"/>
      <c r="BC74" s="316"/>
      <c r="BD74" s="316"/>
      <c r="BE74" s="316"/>
      <c r="BF74" s="316"/>
      <c r="BG74" s="316"/>
      <c r="BH74" s="316"/>
      <c r="BI74" s="283"/>
      <c r="BJ74" s="261"/>
    </row>
    <row r="75" spans="39:62" ht="6" customHeight="1">
      <c r="AM75" s="257"/>
      <c r="AN75" s="315"/>
      <c r="AO75" s="315"/>
      <c r="AY75" s="315"/>
      <c r="AZ75" s="315"/>
      <c r="BI75" s="283"/>
      <c r="BJ75" s="261"/>
    </row>
    <row r="76" spans="39:62" ht="6" customHeight="1">
      <c r="AM76" s="257"/>
      <c r="AN76" s="315"/>
      <c r="AO76" s="315"/>
      <c r="AP76" s="317" t="s">
        <v>1642</v>
      </c>
      <c r="AQ76" s="316"/>
      <c r="AR76" s="316"/>
      <c r="AS76" s="316"/>
      <c r="AT76" s="316"/>
      <c r="AU76" s="316"/>
      <c r="AV76" s="316"/>
      <c r="AW76" s="316"/>
      <c r="AY76" s="315"/>
      <c r="AZ76" s="315"/>
      <c r="BA76" s="326" t="s">
        <v>1655</v>
      </c>
      <c r="BB76" s="316"/>
      <c r="BC76" s="316"/>
      <c r="BD76" s="316"/>
      <c r="BE76" s="316"/>
      <c r="BF76" s="316"/>
      <c r="BG76" s="316"/>
      <c r="BH76" s="316"/>
      <c r="BI76" s="283"/>
      <c r="BJ76" s="261"/>
    </row>
    <row r="77" spans="39:62" ht="6" customHeight="1">
      <c r="AM77" s="257"/>
      <c r="AN77" s="315"/>
      <c r="AO77" s="315"/>
      <c r="AP77" s="316"/>
      <c r="AQ77" s="316"/>
      <c r="AR77" s="316"/>
      <c r="AS77" s="316"/>
      <c r="AT77" s="316"/>
      <c r="AU77" s="316"/>
      <c r="AV77" s="316"/>
      <c r="AW77" s="316"/>
      <c r="AY77" s="315"/>
      <c r="AZ77" s="315"/>
      <c r="BA77" s="316"/>
      <c r="BB77" s="316"/>
      <c r="BC77" s="316"/>
      <c r="BD77" s="316"/>
      <c r="BE77" s="316"/>
      <c r="BF77" s="316"/>
      <c r="BG77" s="316"/>
      <c r="BH77" s="316"/>
      <c r="BI77" s="283"/>
      <c r="BJ77" s="261"/>
    </row>
    <row r="78" spans="39:62" ht="6" customHeight="1">
      <c r="AM78" s="257"/>
      <c r="AN78" s="315"/>
      <c r="AO78" s="315"/>
      <c r="AY78" s="315"/>
      <c r="AZ78" s="315"/>
      <c r="BI78" s="283"/>
      <c r="BJ78" s="261"/>
    </row>
    <row r="79" spans="39:62" ht="6" customHeight="1">
      <c r="AM79" s="257"/>
      <c r="AN79" s="315"/>
      <c r="AO79" s="315"/>
      <c r="AP79" s="316" t="s">
        <v>1618</v>
      </c>
      <c r="AQ79" s="316"/>
      <c r="AR79" s="316"/>
      <c r="AS79" s="316"/>
      <c r="AT79" s="316"/>
      <c r="AU79" s="316"/>
      <c r="AV79" s="316"/>
      <c r="AW79" s="316"/>
      <c r="AY79" s="315"/>
      <c r="AZ79" s="315"/>
      <c r="BA79" s="316" t="s">
        <v>1618</v>
      </c>
      <c r="BB79" s="316"/>
      <c r="BC79" s="316"/>
      <c r="BD79" s="316"/>
      <c r="BE79" s="316"/>
      <c r="BF79" s="316"/>
      <c r="BG79" s="316"/>
      <c r="BH79" s="316"/>
      <c r="BI79" s="283"/>
      <c r="BJ79" s="261"/>
    </row>
    <row r="80" spans="39:62" ht="6" customHeight="1">
      <c r="AM80" s="257"/>
      <c r="AN80" s="315"/>
      <c r="AO80" s="315"/>
      <c r="AP80" s="316"/>
      <c r="AQ80" s="316"/>
      <c r="AR80" s="316"/>
      <c r="AS80" s="316"/>
      <c r="AT80" s="316"/>
      <c r="AU80" s="316"/>
      <c r="AV80" s="316"/>
      <c r="AW80" s="316"/>
      <c r="AY80" s="315"/>
      <c r="AZ80" s="315"/>
      <c r="BA80" s="316"/>
      <c r="BB80" s="316"/>
      <c r="BC80" s="316"/>
      <c r="BD80" s="316"/>
      <c r="BE80" s="316"/>
      <c r="BF80" s="316"/>
      <c r="BG80" s="316"/>
      <c r="BH80" s="316"/>
      <c r="BI80" s="283"/>
      <c r="BJ80" s="261"/>
    </row>
    <row r="81" spans="2:100" ht="6" customHeight="1">
      <c r="B81" s="316" t="s">
        <v>1598</v>
      </c>
      <c r="C81" s="316"/>
      <c r="D81" s="316"/>
      <c r="E81" s="316"/>
      <c r="F81" s="316"/>
      <c r="G81" s="316"/>
      <c r="H81" s="316"/>
      <c r="I81" s="316"/>
      <c r="J81" s="316"/>
      <c r="K81" s="316"/>
      <c r="L81" s="316"/>
      <c r="M81" s="316"/>
      <c r="N81" s="316"/>
      <c r="O81" s="316"/>
      <c r="P81" s="316"/>
      <c r="Q81" s="316"/>
      <c r="R81" s="316"/>
      <c r="AM81" s="257"/>
      <c r="BI81" s="283"/>
      <c r="BJ81" s="261"/>
      <c r="CI81" s="316" t="s">
        <v>1601</v>
      </c>
      <c r="CJ81" s="316"/>
      <c r="CK81" s="316"/>
      <c r="CL81" s="316"/>
      <c r="CM81" s="316"/>
      <c r="CN81" s="316"/>
      <c r="CO81" s="316"/>
      <c r="CP81" s="316"/>
      <c r="CQ81" s="316"/>
      <c r="CR81" s="316"/>
      <c r="CS81" s="316"/>
      <c r="CT81" s="316"/>
      <c r="CU81" s="316"/>
      <c r="CV81" s="316"/>
    </row>
    <row r="82" spans="2:100" ht="6" customHeight="1" thickBot="1">
      <c r="B82" s="316"/>
      <c r="C82" s="316"/>
      <c r="D82" s="316"/>
      <c r="E82" s="316"/>
      <c r="F82" s="316"/>
      <c r="G82" s="316"/>
      <c r="H82" s="316"/>
      <c r="I82" s="316"/>
      <c r="J82" s="316"/>
      <c r="K82" s="316"/>
      <c r="L82" s="316"/>
      <c r="M82" s="316"/>
      <c r="N82" s="316"/>
      <c r="O82" s="316"/>
      <c r="P82" s="316"/>
      <c r="Q82" s="316"/>
      <c r="R82" s="316"/>
      <c r="AM82" s="257"/>
      <c r="BI82" s="283"/>
      <c r="BJ82" s="261"/>
      <c r="BY82" s="255"/>
      <c r="BZ82" s="255"/>
      <c r="CA82" s="255"/>
      <c r="CB82" s="255"/>
      <c r="CC82" s="255"/>
      <c r="CD82" s="255"/>
      <c r="CE82" s="255"/>
      <c r="CF82" s="255"/>
      <c r="CG82" s="255"/>
      <c r="CH82" s="255"/>
      <c r="CI82" s="316"/>
      <c r="CJ82" s="316"/>
      <c r="CK82" s="316"/>
      <c r="CL82" s="316"/>
      <c r="CM82" s="316"/>
      <c r="CN82" s="316"/>
      <c r="CO82" s="316"/>
      <c r="CP82" s="316"/>
      <c r="CQ82" s="316"/>
      <c r="CR82" s="316"/>
      <c r="CS82" s="316"/>
      <c r="CT82" s="316"/>
      <c r="CU82" s="316"/>
      <c r="CV82" s="316"/>
    </row>
    <row r="83" spans="2:100" ht="6" customHeight="1" thickBot="1">
      <c r="B83" s="316"/>
      <c r="C83" s="316"/>
      <c r="D83" s="316"/>
      <c r="E83" s="316"/>
      <c r="F83" s="316"/>
      <c r="G83" s="316"/>
      <c r="H83" s="316"/>
      <c r="I83" s="316"/>
      <c r="J83" s="316"/>
      <c r="K83" s="316"/>
      <c r="L83" s="316"/>
      <c r="M83" s="316"/>
      <c r="N83" s="316"/>
      <c r="O83" s="316"/>
      <c r="P83" s="316"/>
      <c r="Q83" s="316"/>
      <c r="R83" s="316"/>
      <c r="S83" s="255"/>
      <c r="T83" s="255"/>
      <c r="U83" s="255"/>
      <c r="V83" s="255"/>
      <c r="W83" s="255"/>
      <c r="X83" s="255"/>
      <c r="Y83" s="255"/>
      <c r="Z83" s="255"/>
      <c r="AM83" s="257"/>
      <c r="BI83" s="283"/>
      <c r="BJ83" s="261"/>
      <c r="BX83" s="257"/>
      <c r="CI83" s="316"/>
      <c r="CJ83" s="316"/>
      <c r="CK83" s="316"/>
      <c r="CL83" s="316"/>
      <c r="CM83" s="316"/>
      <c r="CN83" s="316"/>
      <c r="CO83" s="316"/>
      <c r="CP83" s="316"/>
      <c r="CQ83" s="316"/>
      <c r="CR83" s="316"/>
      <c r="CS83" s="316"/>
      <c r="CT83" s="316"/>
      <c r="CU83" s="316"/>
      <c r="CV83" s="316"/>
    </row>
    <row r="84" spans="2:100" ht="6" customHeight="1">
      <c r="B84" s="316"/>
      <c r="C84" s="316"/>
      <c r="D84" s="316"/>
      <c r="E84" s="316"/>
      <c r="F84" s="316"/>
      <c r="G84" s="316"/>
      <c r="H84" s="316"/>
      <c r="I84" s="316"/>
      <c r="J84" s="316"/>
      <c r="K84" s="316"/>
      <c r="L84" s="316"/>
      <c r="M84" s="316"/>
      <c r="N84" s="316"/>
      <c r="O84" s="316"/>
      <c r="P84" s="316"/>
      <c r="Q84" s="316"/>
      <c r="R84" s="316"/>
      <c r="Z84" s="256"/>
      <c r="AM84" s="257"/>
      <c r="BI84" s="283"/>
      <c r="BJ84" s="261"/>
      <c r="BX84" s="257"/>
      <c r="CI84" s="316"/>
      <c r="CJ84" s="316"/>
      <c r="CK84" s="316"/>
      <c r="CL84" s="316"/>
      <c r="CM84" s="316"/>
      <c r="CN84" s="316"/>
      <c r="CO84" s="316"/>
      <c r="CP84" s="316"/>
      <c r="CQ84" s="316"/>
      <c r="CR84" s="316"/>
      <c r="CS84" s="316"/>
      <c r="CT84" s="316"/>
      <c r="CU84" s="316"/>
      <c r="CV84" s="316"/>
    </row>
    <row r="85" spans="2:100" ht="6" customHeight="1">
      <c r="B85" s="316"/>
      <c r="C85" s="316"/>
      <c r="D85" s="316"/>
      <c r="E85" s="316"/>
      <c r="F85" s="316"/>
      <c r="G85" s="316"/>
      <c r="H85" s="316"/>
      <c r="I85" s="316"/>
      <c r="J85" s="316"/>
      <c r="K85" s="316"/>
      <c r="L85" s="316"/>
      <c r="M85" s="316"/>
      <c r="N85" s="316"/>
      <c r="O85" s="316"/>
      <c r="P85" s="316"/>
      <c r="Q85" s="316"/>
      <c r="R85" s="316"/>
      <c r="Z85" s="257"/>
      <c r="AM85" s="257"/>
      <c r="BI85" s="283"/>
      <c r="BJ85" s="261"/>
      <c r="BX85" s="257"/>
      <c r="CI85" s="316"/>
      <c r="CJ85" s="316"/>
      <c r="CK85" s="316"/>
      <c r="CL85" s="316"/>
      <c r="CM85" s="316"/>
      <c r="CN85" s="316"/>
      <c r="CO85" s="316"/>
      <c r="CP85" s="316"/>
      <c r="CQ85" s="316"/>
      <c r="CR85" s="316"/>
      <c r="CS85" s="316"/>
      <c r="CT85" s="316"/>
      <c r="CU85" s="316"/>
      <c r="CV85" s="316"/>
    </row>
    <row r="86" spans="2:100" ht="6" customHeight="1">
      <c r="B86" s="316"/>
      <c r="C86" s="316"/>
      <c r="D86" s="316"/>
      <c r="E86" s="316"/>
      <c r="F86" s="316"/>
      <c r="G86" s="316"/>
      <c r="H86" s="316"/>
      <c r="I86" s="316"/>
      <c r="J86" s="316"/>
      <c r="K86" s="316"/>
      <c r="L86" s="316"/>
      <c r="M86" s="316"/>
      <c r="N86" s="316"/>
      <c r="O86" s="316"/>
      <c r="P86" s="316"/>
      <c r="Q86" s="316"/>
      <c r="R86" s="316"/>
      <c r="Z86" s="257"/>
      <c r="AM86" s="257"/>
      <c r="BI86" s="283"/>
      <c r="BJ86" s="261"/>
      <c r="BX86" s="257"/>
      <c r="CI86" s="316"/>
      <c r="CJ86" s="316"/>
      <c r="CK86" s="316"/>
      <c r="CL86" s="316"/>
      <c r="CM86" s="316"/>
      <c r="CN86" s="316"/>
      <c r="CO86" s="316"/>
      <c r="CP86" s="316"/>
      <c r="CQ86" s="316"/>
      <c r="CR86" s="316"/>
      <c r="CS86" s="316"/>
      <c r="CT86" s="316"/>
      <c r="CU86" s="316"/>
      <c r="CV86" s="316"/>
    </row>
    <row r="87" spans="2:76" ht="6" customHeight="1">
      <c r="B87" s="316"/>
      <c r="C87" s="316"/>
      <c r="D87" s="316"/>
      <c r="E87" s="316"/>
      <c r="F87" s="316"/>
      <c r="G87" s="316"/>
      <c r="H87" s="316"/>
      <c r="I87" s="316"/>
      <c r="J87" s="316"/>
      <c r="K87" s="316"/>
      <c r="L87" s="316"/>
      <c r="M87" s="316"/>
      <c r="N87" s="316"/>
      <c r="O87" s="316"/>
      <c r="P87" s="316"/>
      <c r="Q87" s="316"/>
      <c r="R87" s="316"/>
      <c r="Z87" s="257"/>
      <c r="AM87" s="257"/>
      <c r="BI87" s="283"/>
      <c r="BJ87" s="261"/>
      <c r="BX87" s="257"/>
    </row>
    <row r="88" spans="26:76" ht="6" customHeight="1">
      <c r="Z88" s="257"/>
      <c r="AM88" s="257"/>
      <c r="BI88" s="283"/>
      <c r="BJ88" s="261"/>
      <c r="BX88" s="257"/>
    </row>
    <row r="89" spans="26:76" ht="6" customHeight="1">
      <c r="Z89" s="257"/>
      <c r="AM89" s="257"/>
      <c r="BI89" s="283"/>
      <c r="BJ89" s="261"/>
      <c r="BX89" s="257"/>
    </row>
    <row r="90" spans="26:76" ht="6" customHeight="1">
      <c r="Z90" s="257"/>
      <c r="AM90" s="257"/>
      <c r="BI90" s="283"/>
      <c r="BJ90" s="261"/>
      <c r="BX90" s="257"/>
    </row>
    <row r="91" spans="26:76" ht="6" customHeight="1">
      <c r="Z91" s="257"/>
      <c r="AM91" s="257"/>
      <c r="BI91" s="283"/>
      <c r="BJ91" s="261"/>
      <c r="BX91" s="257"/>
    </row>
    <row r="92" spans="26:76" ht="6" customHeight="1">
      <c r="Z92" s="257"/>
      <c r="AM92" s="257"/>
      <c r="BI92" s="283"/>
      <c r="BJ92" s="261"/>
      <c r="BX92" s="257"/>
    </row>
    <row r="93" spans="24:76" ht="6" customHeight="1">
      <c r="X93" s="316"/>
      <c r="Y93" s="316"/>
      <c r="Z93" s="324"/>
      <c r="AC93" s="321"/>
      <c r="AD93" s="321"/>
      <c r="AE93" s="321"/>
      <c r="AF93" s="321"/>
      <c r="AG93" s="321"/>
      <c r="AH93" s="321"/>
      <c r="AI93" s="321"/>
      <c r="AJ93" s="321"/>
      <c r="AK93" s="321"/>
      <c r="AL93" s="321"/>
      <c r="AM93" s="257"/>
      <c r="BI93" s="283"/>
      <c r="BJ93" s="261"/>
      <c r="BL93" s="321"/>
      <c r="BM93" s="321"/>
      <c r="BN93" s="321"/>
      <c r="BO93" s="321"/>
      <c r="BP93" s="321"/>
      <c r="BQ93" s="321"/>
      <c r="BR93" s="321"/>
      <c r="BS93" s="321"/>
      <c r="BT93" s="321"/>
      <c r="BU93" s="321"/>
      <c r="BV93" s="321"/>
      <c r="BW93" s="321"/>
      <c r="BX93" s="257"/>
    </row>
    <row r="94" spans="24:79" ht="6" customHeight="1">
      <c r="X94" s="316"/>
      <c r="Y94" s="316"/>
      <c r="Z94" s="324"/>
      <c r="AC94" s="321"/>
      <c r="AD94" s="321"/>
      <c r="AE94" s="321"/>
      <c r="AF94" s="321"/>
      <c r="AG94" s="321"/>
      <c r="AH94" s="321"/>
      <c r="AI94" s="321"/>
      <c r="AJ94" s="321"/>
      <c r="AK94" s="321"/>
      <c r="AL94" s="321"/>
      <c r="AM94" s="257"/>
      <c r="BI94" s="283"/>
      <c r="BJ94" s="261"/>
      <c r="BL94" s="321"/>
      <c r="BM94" s="321"/>
      <c r="BN94" s="321"/>
      <c r="BO94" s="321"/>
      <c r="BP94" s="321"/>
      <c r="BQ94" s="321"/>
      <c r="BR94" s="321"/>
      <c r="BS94" s="321"/>
      <c r="BT94" s="321"/>
      <c r="BU94" s="321"/>
      <c r="BV94" s="321"/>
      <c r="BW94" s="321"/>
      <c r="BX94" s="257"/>
      <c r="BY94" s="325"/>
      <c r="BZ94" s="316"/>
      <c r="CA94" s="316"/>
    </row>
    <row r="95" spans="24:79" ht="6" customHeight="1" thickBot="1">
      <c r="X95" s="316"/>
      <c r="Y95" s="316"/>
      <c r="Z95" s="324"/>
      <c r="AA95" s="270"/>
      <c r="AB95" s="271"/>
      <c r="AC95" s="322"/>
      <c r="AD95" s="322"/>
      <c r="AE95" s="322"/>
      <c r="AF95" s="322"/>
      <c r="AG95" s="322"/>
      <c r="AH95" s="322"/>
      <c r="AI95" s="322"/>
      <c r="AJ95" s="322"/>
      <c r="AK95" s="322"/>
      <c r="AL95" s="322"/>
      <c r="AM95" s="272"/>
      <c r="BI95" s="283"/>
      <c r="BJ95" s="271"/>
      <c r="BK95" s="271"/>
      <c r="BL95" s="322"/>
      <c r="BM95" s="322"/>
      <c r="BN95" s="322"/>
      <c r="BO95" s="322"/>
      <c r="BP95" s="322"/>
      <c r="BQ95" s="322"/>
      <c r="BR95" s="322"/>
      <c r="BS95" s="322"/>
      <c r="BT95" s="322"/>
      <c r="BU95" s="322"/>
      <c r="BV95" s="322"/>
      <c r="BW95" s="322"/>
      <c r="BX95" s="272"/>
      <c r="BY95" s="325"/>
      <c r="BZ95" s="316"/>
      <c r="CA95" s="316"/>
    </row>
    <row r="96" spans="24:79" ht="6" customHeight="1">
      <c r="X96" s="316"/>
      <c r="Y96" s="316"/>
      <c r="Z96" s="321"/>
      <c r="AA96" s="285"/>
      <c r="BI96" s="261"/>
      <c r="BW96" s="261"/>
      <c r="BX96" s="286"/>
      <c r="BY96" s="321"/>
      <c r="BZ96" s="316"/>
      <c r="CA96" s="316"/>
    </row>
    <row r="97" spans="24:79" ht="6" customHeight="1">
      <c r="X97" s="316"/>
      <c r="Y97" s="316"/>
      <c r="Z97" s="321"/>
      <c r="AA97" s="279"/>
      <c r="AB97" s="1">
        <f>COUNTIF(AD100:AK107,"⑥*")</f>
        <v>2</v>
      </c>
      <c r="AC97" s="318" t="str">
        <f>IF(AD103="","",IF(AB97=2,"②",IF(AB97=3,"③")))</f>
        <v>②</v>
      </c>
      <c r="AD97" s="318"/>
      <c r="AE97" s="318"/>
      <c r="AF97" s="318" t="s">
        <v>39</v>
      </c>
      <c r="AG97" s="318"/>
      <c r="AH97" s="318"/>
      <c r="AI97" s="331">
        <f>IF(AD103="","",COUNTIF(AD100:AK107,"*6"))</f>
        <v>1</v>
      </c>
      <c r="AJ97" s="331"/>
      <c r="AK97" s="331"/>
      <c r="AL97" s="135"/>
      <c r="BK97" s="1">
        <f>COUNTIF(BM100:BT107,"⑥*")</f>
        <v>3</v>
      </c>
      <c r="BL97" s="318" t="str">
        <f>IF(BM103="","",IF(BK97=2,"②",IF(BK97=3,"③")))</f>
        <v>③</v>
      </c>
      <c r="BM97" s="318"/>
      <c r="BN97" s="318"/>
      <c r="BO97" s="318" t="s">
        <v>39</v>
      </c>
      <c r="BP97" s="318"/>
      <c r="BQ97" s="318"/>
      <c r="BR97" s="331">
        <f>IF(BM103="","",COUNTIF(BM100:BT107,"*6"))</f>
        <v>0</v>
      </c>
      <c r="BS97" s="331"/>
      <c r="BT97" s="331"/>
      <c r="BU97" s="135"/>
      <c r="BX97" s="283"/>
      <c r="BY97" s="321"/>
      <c r="BZ97" s="316"/>
      <c r="CA97" s="316"/>
    </row>
    <row r="98" spans="24:76" ht="6" customHeight="1">
      <c r="X98" s="316"/>
      <c r="Y98" s="316"/>
      <c r="Z98" s="321"/>
      <c r="AA98" s="279"/>
      <c r="AB98" s="1"/>
      <c r="AC98" s="318"/>
      <c r="AD98" s="318"/>
      <c r="AE98" s="318"/>
      <c r="AF98" s="318"/>
      <c r="AG98" s="318"/>
      <c r="AH98" s="318"/>
      <c r="AI98" s="331"/>
      <c r="AJ98" s="331"/>
      <c r="AK98" s="331"/>
      <c r="AL98" s="135"/>
      <c r="BK98" s="1"/>
      <c r="BL98" s="318"/>
      <c r="BM98" s="318"/>
      <c r="BN98" s="318"/>
      <c r="BO98" s="318"/>
      <c r="BP98" s="318"/>
      <c r="BQ98" s="318"/>
      <c r="BR98" s="331"/>
      <c r="BS98" s="331"/>
      <c r="BT98" s="331"/>
      <c r="BU98" s="135"/>
      <c r="BX98" s="283"/>
    </row>
    <row r="99" spans="26:76" ht="6" customHeight="1">
      <c r="Z99" s="261"/>
      <c r="AA99" s="279"/>
      <c r="AC99" s="318"/>
      <c r="AD99" s="318"/>
      <c r="AE99" s="318"/>
      <c r="AF99" s="318"/>
      <c r="AG99" s="318"/>
      <c r="AH99" s="318"/>
      <c r="AI99" s="331"/>
      <c r="AJ99" s="331"/>
      <c r="AK99" s="331"/>
      <c r="BL99" s="318"/>
      <c r="BM99" s="318"/>
      <c r="BN99" s="318"/>
      <c r="BO99" s="318"/>
      <c r="BP99" s="318"/>
      <c r="BQ99" s="318"/>
      <c r="BR99" s="331"/>
      <c r="BS99" s="331"/>
      <c r="BT99" s="331"/>
      <c r="BX99" s="283"/>
    </row>
    <row r="100" spans="26:76" ht="6" customHeight="1">
      <c r="Z100" s="261"/>
      <c r="AA100" s="279"/>
      <c r="AB100" s="315" t="s">
        <v>38</v>
      </c>
      <c r="AC100" s="315"/>
      <c r="AD100" s="316" t="s">
        <v>1621</v>
      </c>
      <c r="AE100" s="316"/>
      <c r="AF100" s="316"/>
      <c r="AG100" s="316"/>
      <c r="AH100" s="316"/>
      <c r="AI100" s="316"/>
      <c r="AJ100" s="316"/>
      <c r="AK100" s="316"/>
      <c r="BK100" s="315" t="s">
        <v>38</v>
      </c>
      <c r="BL100" s="315"/>
      <c r="BM100" s="316" t="s">
        <v>1612</v>
      </c>
      <c r="BN100" s="316"/>
      <c r="BO100" s="316"/>
      <c r="BP100" s="316"/>
      <c r="BQ100" s="316"/>
      <c r="BR100" s="316"/>
      <c r="BS100" s="316"/>
      <c r="BT100" s="316"/>
      <c r="BX100" s="283"/>
    </row>
    <row r="101" spans="26:76" ht="6" customHeight="1">
      <c r="Z101" s="261"/>
      <c r="AA101" s="279"/>
      <c r="AB101" s="315"/>
      <c r="AC101" s="315"/>
      <c r="AD101" s="316"/>
      <c r="AE101" s="316"/>
      <c r="AF101" s="316"/>
      <c r="AG101" s="316"/>
      <c r="AH101" s="316"/>
      <c r="AI101" s="316"/>
      <c r="AJ101" s="316"/>
      <c r="AK101" s="316"/>
      <c r="BK101" s="315"/>
      <c r="BL101" s="315"/>
      <c r="BM101" s="316"/>
      <c r="BN101" s="316"/>
      <c r="BO101" s="316"/>
      <c r="BP101" s="316"/>
      <c r="BQ101" s="316"/>
      <c r="BR101" s="316"/>
      <c r="BS101" s="316"/>
      <c r="BT101" s="316"/>
      <c r="BX101" s="283"/>
    </row>
    <row r="102" spans="26:76" ht="6" customHeight="1">
      <c r="Z102" s="261"/>
      <c r="AA102" s="279"/>
      <c r="AB102" s="315"/>
      <c r="AC102" s="315"/>
      <c r="BK102" s="315"/>
      <c r="BL102" s="315"/>
      <c r="BX102" s="283"/>
    </row>
    <row r="103" spans="26:76" ht="6" customHeight="1">
      <c r="Z103" s="261"/>
      <c r="AA103" s="279"/>
      <c r="AB103" s="315"/>
      <c r="AC103" s="315"/>
      <c r="AD103" s="326" t="s">
        <v>1622</v>
      </c>
      <c r="AE103" s="316"/>
      <c r="AF103" s="316"/>
      <c r="AG103" s="316"/>
      <c r="AH103" s="316"/>
      <c r="AI103" s="316"/>
      <c r="AJ103" s="316"/>
      <c r="AK103" s="316"/>
      <c r="BK103" s="315"/>
      <c r="BL103" s="315"/>
      <c r="BM103" s="317" t="s">
        <v>1618</v>
      </c>
      <c r="BN103" s="316"/>
      <c r="BO103" s="316"/>
      <c r="BP103" s="316"/>
      <c r="BQ103" s="316"/>
      <c r="BR103" s="316"/>
      <c r="BS103" s="316"/>
      <c r="BT103" s="316"/>
      <c r="BX103" s="283"/>
    </row>
    <row r="104" spans="26:76" ht="6" customHeight="1">
      <c r="Z104" s="261"/>
      <c r="AA104" s="279"/>
      <c r="AB104" s="315"/>
      <c r="AC104" s="315"/>
      <c r="AD104" s="316"/>
      <c r="AE104" s="316"/>
      <c r="AF104" s="316"/>
      <c r="AG104" s="316"/>
      <c r="AH104" s="316"/>
      <c r="AI104" s="316"/>
      <c r="AJ104" s="316"/>
      <c r="AK104" s="316"/>
      <c r="BK104" s="315"/>
      <c r="BL104" s="315"/>
      <c r="BM104" s="316"/>
      <c r="BN104" s="316"/>
      <c r="BO104" s="316"/>
      <c r="BP104" s="316"/>
      <c r="BQ104" s="316"/>
      <c r="BR104" s="316"/>
      <c r="BS104" s="316"/>
      <c r="BT104" s="316"/>
      <c r="BX104" s="283"/>
    </row>
    <row r="105" spans="26:76" ht="6" customHeight="1">
      <c r="Z105" s="261"/>
      <c r="AA105" s="279"/>
      <c r="AB105" s="315"/>
      <c r="AC105" s="315"/>
      <c r="BK105" s="315"/>
      <c r="BL105" s="315"/>
      <c r="BX105" s="283"/>
    </row>
    <row r="106" spans="26:76" ht="6" customHeight="1">
      <c r="Z106" s="261"/>
      <c r="AA106" s="279"/>
      <c r="AB106" s="315"/>
      <c r="AC106" s="315"/>
      <c r="AD106" s="316" t="s">
        <v>1618</v>
      </c>
      <c r="AE106" s="316"/>
      <c r="AF106" s="316"/>
      <c r="AG106" s="316"/>
      <c r="AH106" s="316"/>
      <c r="AI106" s="316"/>
      <c r="AJ106" s="316"/>
      <c r="AK106" s="316"/>
      <c r="BK106" s="315"/>
      <c r="BL106" s="315"/>
      <c r="BM106" s="316" t="s">
        <v>1618</v>
      </c>
      <c r="BN106" s="316"/>
      <c r="BO106" s="316"/>
      <c r="BP106" s="316"/>
      <c r="BQ106" s="316"/>
      <c r="BR106" s="316"/>
      <c r="BS106" s="316"/>
      <c r="BT106" s="316"/>
      <c r="BX106" s="283"/>
    </row>
    <row r="107" spans="26:76" ht="6" customHeight="1">
      <c r="Z107" s="261"/>
      <c r="AA107" s="279"/>
      <c r="AB107" s="315"/>
      <c r="AC107" s="315"/>
      <c r="AD107" s="316"/>
      <c r="AE107" s="316"/>
      <c r="AF107" s="316"/>
      <c r="AG107" s="316"/>
      <c r="AH107" s="316"/>
      <c r="AI107" s="316"/>
      <c r="AJ107" s="316"/>
      <c r="AK107" s="316"/>
      <c r="BK107" s="315"/>
      <c r="BL107" s="315"/>
      <c r="BM107" s="316"/>
      <c r="BN107" s="316"/>
      <c r="BO107" s="316"/>
      <c r="BP107" s="316"/>
      <c r="BQ107" s="316"/>
      <c r="BR107" s="316"/>
      <c r="BS107" s="316"/>
      <c r="BT107" s="316"/>
      <c r="BX107" s="283"/>
    </row>
    <row r="108" spans="2:103" ht="6" customHeight="1">
      <c r="B108" s="316" t="s">
        <v>1599</v>
      </c>
      <c r="C108" s="316"/>
      <c r="D108" s="316"/>
      <c r="E108" s="316"/>
      <c r="F108" s="316"/>
      <c r="G108" s="316"/>
      <c r="H108" s="316"/>
      <c r="I108" s="316"/>
      <c r="J108" s="316"/>
      <c r="K108" s="316"/>
      <c r="L108" s="316"/>
      <c r="M108" s="316"/>
      <c r="N108" s="316"/>
      <c r="O108" s="316"/>
      <c r="P108" s="316"/>
      <c r="Q108" s="316"/>
      <c r="R108" s="316"/>
      <c r="Z108" s="261"/>
      <c r="AA108" s="279"/>
      <c r="BX108" s="283"/>
      <c r="CI108" s="320" t="s">
        <v>1600</v>
      </c>
      <c r="CJ108" s="320"/>
      <c r="CK108" s="320"/>
      <c r="CL108" s="320"/>
      <c r="CM108" s="320"/>
      <c r="CN108" s="320"/>
      <c r="CO108" s="320"/>
      <c r="CP108" s="320"/>
      <c r="CQ108" s="320"/>
      <c r="CR108" s="320"/>
      <c r="CS108" s="320"/>
      <c r="CT108" s="320"/>
      <c r="CU108" s="320"/>
      <c r="CV108" s="320"/>
      <c r="CW108" s="320"/>
      <c r="CX108" s="320"/>
      <c r="CY108" s="320"/>
    </row>
    <row r="109" spans="2:103" ht="6" customHeight="1">
      <c r="B109" s="316"/>
      <c r="C109" s="316"/>
      <c r="D109" s="316"/>
      <c r="E109" s="316"/>
      <c r="F109" s="316"/>
      <c r="G109" s="316"/>
      <c r="H109" s="316"/>
      <c r="I109" s="316"/>
      <c r="J109" s="316"/>
      <c r="K109" s="316"/>
      <c r="L109" s="316"/>
      <c r="M109" s="316"/>
      <c r="N109" s="316"/>
      <c r="O109" s="316"/>
      <c r="P109" s="316"/>
      <c r="Q109" s="316"/>
      <c r="R109" s="316"/>
      <c r="Z109" s="261"/>
      <c r="AA109" s="279"/>
      <c r="BX109" s="283"/>
      <c r="BZ109" s="261"/>
      <c r="CA109" s="261"/>
      <c r="CB109" s="261"/>
      <c r="CC109" s="261"/>
      <c r="CD109" s="261"/>
      <c r="CE109" s="261"/>
      <c r="CF109" s="261"/>
      <c r="CG109" s="261"/>
      <c r="CH109" s="261"/>
      <c r="CI109" s="320"/>
      <c r="CJ109" s="320"/>
      <c r="CK109" s="320"/>
      <c r="CL109" s="320"/>
      <c r="CM109" s="320"/>
      <c r="CN109" s="320"/>
      <c r="CO109" s="320"/>
      <c r="CP109" s="320"/>
      <c r="CQ109" s="320"/>
      <c r="CR109" s="320"/>
      <c r="CS109" s="320"/>
      <c r="CT109" s="320"/>
      <c r="CU109" s="320"/>
      <c r="CV109" s="320"/>
      <c r="CW109" s="320"/>
      <c r="CX109" s="320"/>
      <c r="CY109" s="320"/>
    </row>
    <row r="110" spans="2:103" ht="6" customHeight="1" thickBot="1">
      <c r="B110" s="316"/>
      <c r="C110" s="316"/>
      <c r="D110" s="316"/>
      <c r="E110" s="316"/>
      <c r="F110" s="316"/>
      <c r="G110" s="316"/>
      <c r="H110" s="316"/>
      <c r="I110" s="316"/>
      <c r="J110" s="316"/>
      <c r="K110" s="316"/>
      <c r="L110" s="316"/>
      <c r="M110" s="316"/>
      <c r="N110" s="316"/>
      <c r="O110" s="316"/>
      <c r="P110" s="316"/>
      <c r="Q110" s="316"/>
      <c r="R110" s="316"/>
      <c r="S110" s="278"/>
      <c r="T110" s="278"/>
      <c r="U110" s="278"/>
      <c r="V110" s="278"/>
      <c r="W110" s="278"/>
      <c r="X110" s="278"/>
      <c r="Y110" s="278"/>
      <c r="Z110" s="278"/>
      <c r="AA110" s="279"/>
      <c r="AO110" s="339" t="s">
        <v>24</v>
      </c>
      <c r="AP110" s="339"/>
      <c r="AQ110" s="339"/>
      <c r="AR110" s="339"/>
      <c r="AS110" s="339"/>
      <c r="AT110" s="339"/>
      <c r="AU110" s="339"/>
      <c r="AV110" s="339"/>
      <c r="AW110" s="339"/>
      <c r="AX110" s="339"/>
      <c r="AY110" s="339"/>
      <c r="AZ110" s="339"/>
      <c r="BA110" s="339"/>
      <c r="BB110" s="339"/>
      <c r="BC110" s="339"/>
      <c r="BD110" s="339"/>
      <c r="BE110" s="339"/>
      <c r="BF110" s="339"/>
      <c r="BG110" s="339"/>
      <c r="BH110" s="339"/>
      <c r="BI110" s="339"/>
      <c r="BJ110" s="339"/>
      <c r="BX110" s="283"/>
      <c r="BY110" s="282"/>
      <c r="BZ110" s="278"/>
      <c r="CA110" s="278"/>
      <c r="CB110" s="278"/>
      <c r="CC110" s="278"/>
      <c r="CD110" s="278"/>
      <c r="CE110" s="278"/>
      <c r="CF110" s="278"/>
      <c r="CG110" s="278"/>
      <c r="CH110" s="278"/>
      <c r="CI110" s="320"/>
      <c r="CJ110" s="320"/>
      <c r="CK110" s="320"/>
      <c r="CL110" s="320"/>
      <c r="CM110" s="320"/>
      <c r="CN110" s="320"/>
      <c r="CO110" s="320"/>
      <c r="CP110" s="320"/>
      <c r="CQ110" s="320"/>
      <c r="CR110" s="320"/>
      <c r="CS110" s="320"/>
      <c r="CT110" s="320"/>
      <c r="CU110" s="320"/>
      <c r="CV110" s="320"/>
      <c r="CW110" s="320"/>
      <c r="CX110" s="320"/>
      <c r="CY110" s="320"/>
    </row>
    <row r="111" spans="2:103" ht="6" customHeight="1">
      <c r="B111" s="316"/>
      <c r="C111" s="316"/>
      <c r="D111" s="316"/>
      <c r="E111" s="316"/>
      <c r="F111" s="316"/>
      <c r="G111" s="316"/>
      <c r="H111" s="316"/>
      <c r="I111" s="316"/>
      <c r="J111" s="316"/>
      <c r="K111" s="316"/>
      <c r="L111" s="316"/>
      <c r="M111" s="316"/>
      <c r="N111" s="316"/>
      <c r="O111" s="316"/>
      <c r="P111" s="316"/>
      <c r="Q111" s="316"/>
      <c r="R111" s="316"/>
      <c r="AO111" s="339"/>
      <c r="AP111" s="339"/>
      <c r="AQ111" s="339"/>
      <c r="AR111" s="339"/>
      <c r="AS111" s="339"/>
      <c r="AT111" s="339"/>
      <c r="AU111" s="339"/>
      <c r="AV111" s="339"/>
      <c r="AW111" s="339"/>
      <c r="AX111" s="339"/>
      <c r="AY111" s="339"/>
      <c r="AZ111" s="339"/>
      <c r="BA111" s="339"/>
      <c r="BB111" s="339"/>
      <c r="BC111" s="339"/>
      <c r="BD111" s="339"/>
      <c r="BE111" s="339"/>
      <c r="BF111" s="339"/>
      <c r="BG111" s="339"/>
      <c r="BH111" s="339"/>
      <c r="BI111" s="339"/>
      <c r="BJ111" s="339"/>
      <c r="CI111" s="320"/>
      <c r="CJ111" s="320"/>
      <c r="CK111" s="320"/>
      <c r="CL111" s="320"/>
      <c r="CM111" s="320"/>
      <c r="CN111" s="320"/>
      <c r="CO111" s="320"/>
      <c r="CP111" s="320"/>
      <c r="CQ111" s="320"/>
      <c r="CR111" s="320"/>
      <c r="CS111" s="320"/>
      <c r="CT111" s="320"/>
      <c r="CU111" s="320"/>
      <c r="CV111" s="320"/>
      <c r="CW111" s="320"/>
      <c r="CX111" s="320"/>
      <c r="CY111" s="320"/>
    </row>
    <row r="112" spans="2:103" ht="6" customHeight="1">
      <c r="B112" s="316"/>
      <c r="C112" s="316"/>
      <c r="D112" s="316"/>
      <c r="E112" s="316"/>
      <c r="F112" s="316"/>
      <c r="G112" s="316"/>
      <c r="H112" s="316"/>
      <c r="I112" s="316"/>
      <c r="J112" s="316"/>
      <c r="K112" s="316"/>
      <c r="L112" s="316"/>
      <c r="M112" s="316"/>
      <c r="N112" s="316"/>
      <c r="O112" s="316"/>
      <c r="P112" s="316"/>
      <c r="Q112" s="316"/>
      <c r="R112" s="316"/>
      <c r="AO112" s="339"/>
      <c r="AP112" s="339"/>
      <c r="AQ112" s="339"/>
      <c r="AR112" s="339"/>
      <c r="AS112" s="339"/>
      <c r="AT112" s="339"/>
      <c r="AU112" s="339"/>
      <c r="AV112" s="339"/>
      <c r="AW112" s="339"/>
      <c r="AX112" s="339"/>
      <c r="AY112" s="339"/>
      <c r="AZ112" s="339"/>
      <c r="BA112" s="339"/>
      <c r="BB112" s="339"/>
      <c r="BC112" s="339"/>
      <c r="BD112" s="339"/>
      <c r="BE112" s="339"/>
      <c r="BF112" s="339"/>
      <c r="BG112" s="339"/>
      <c r="BH112" s="339"/>
      <c r="BI112" s="339"/>
      <c r="BJ112" s="339"/>
      <c r="CI112" s="320"/>
      <c r="CJ112" s="320"/>
      <c r="CK112" s="320"/>
      <c r="CL112" s="320"/>
      <c r="CM112" s="320"/>
      <c r="CN112" s="320"/>
      <c r="CO112" s="320"/>
      <c r="CP112" s="320"/>
      <c r="CQ112" s="320"/>
      <c r="CR112" s="320"/>
      <c r="CS112" s="320"/>
      <c r="CT112" s="320"/>
      <c r="CU112" s="320"/>
      <c r="CV112" s="320"/>
      <c r="CW112" s="320"/>
      <c r="CX112" s="320"/>
      <c r="CY112" s="320"/>
    </row>
    <row r="113" spans="2:103" ht="6" customHeight="1">
      <c r="B113" s="316"/>
      <c r="C113" s="316"/>
      <c r="D113" s="316"/>
      <c r="E113" s="316"/>
      <c r="F113" s="316"/>
      <c r="G113" s="316"/>
      <c r="H113" s="316"/>
      <c r="I113" s="316"/>
      <c r="J113" s="316"/>
      <c r="K113" s="316"/>
      <c r="L113" s="316"/>
      <c r="M113" s="316"/>
      <c r="N113" s="316"/>
      <c r="O113" s="316"/>
      <c r="P113" s="316"/>
      <c r="Q113" s="316"/>
      <c r="R113" s="316"/>
      <c r="AO113" s="339"/>
      <c r="AP113" s="339"/>
      <c r="AQ113" s="339"/>
      <c r="AR113" s="339"/>
      <c r="AS113" s="339"/>
      <c r="AT113" s="339"/>
      <c r="AU113" s="339"/>
      <c r="AV113" s="339"/>
      <c r="AW113" s="339"/>
      <c r="AX113" s="339"/>
      <c r="AY113" s="339"/>
      <c r="AZ113" s="339"/>
      <c r="BA113" s="339"/>
      <c r="BB113" s="339"/>
      <c r="BC113" s="339"/>
      <c r="BD113" s="339"/>
      <c r="BE113" s="339"/>
      <c r="BF113" s="339"/>
      <c r="BG113" s="339"/>
      <c r="BH113" s="339"/>
      <c r="BI113" s="339"/>
      <c r="BJ113" s="339"/>
      <c r="CI113" s="320"/>
      <c r="CJ113" s="320"/>
      <c r="CK113" s="320"/>
      <c r="CL113" s="320"/>
      <c r="CM113" s="320"/>
      <c r="CN113" s="320"/>
      <c r="CO113" s="320"/>
      <c r="CP113" s="320"/>
      <c r="CQ113" s="320"/>
      <c r="CR113" s="320"/>
      <c r="CS113" s="320"/>
      <c r="CT113" s="320"/>
      <c r="CU113" s="320"/>
      <c r="CV113" s="320"/>
      <c r="CW113" s="320"/>
      <c r="CX113" s="320"/>
      <c r="CY113" s="320"/>
    </row>
    <row r="114" spans="2:103" ht="6" customHeight="1">
      <c r="B114" s="316"/>
      <c r="C114" s="316"/>
      <c r="D114" s="316"/>
      <c r="E114" s="316"/>
      <c r="F114" s="316"/>
      <c r="G114" s="316"/>
      <c r="H114" s="316"/>
      <c r="I114" s="316"/>
      <c r="J114" s="316"/>
      <c r="K114" s="316"/>
      <c r="L114" s="316"/>
      <c r="M114" s="316"/>
      <c r="N114" s="316"/>
      <c r="O114" s="316"/>
      <c r="P114" s="316"/>
      <c r="Q114" s="316"/>
      <c r="R114" s="316"/>
      <c r="AO114" s="339"/>
      <c r="AP114" s="339"/>
      <c r="AQ114" s="339"/>
      <c r="AR114" s="339"/>
      <c r="AS114" s="339"/>
      <c r="AT114" s="339"/>
      <c r="AU114" s="339"/>
      <c r="AV114" s="339"/>
      <c r="AW114" s="339"/>
      <c r="AX114" s="339"/>
      <c r="AY114" s="339"/>
      <c r="AZ114" s="339"/>
      <c r="BA114" s="339"/>
      <c r="BB114" s="339"/>
      <c r="BC114" s="339"/>
      <c r="BD114" s="339"/>
      <c r="BE114" s="339"/>
      <c r="BF114" s="339"/>
      <c r="BG114" s="339"/>
      <c r="BH114" s="339"/>
      <c r="BI114" s="339"/>
      <c r="BJ114" s="339"/>
      <c r="CI114" s="320"/>
      <c r="CJ114" s="320"/>
      <c r="CK114" s="320"/>
      <c r="CL114" s="320"/>
      <c r="CM114" s="320"/>
      <c r="CN114" s="320"/>
      <c r="CO114" s="320"/>
      <c r="CP114" s="320"/>
      <c r="CQ114" s="320"/>
      <c r="CR114" s="320"/>
      <c r="CS114" s="320"/>
      <c r="CT114" s="320"/>
      <c r="CU114" s="320"/>
      <c r="CV114" s="320"/>
      <c r="CW114" s="320"/>
      <c r="CX114" s="320"/>
      <c r="CY114" s="320"/>
    </row>
    <row r="115" spans="2:103" ht="6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AA115" s="316" t="s">
        <v>1657</v>
      </c>
      <c r="AB115" s="316"/>
      <c r="AC115" s="316"/>
      <c r="AD115" s="316"/>
      <c r="AE115" s="316"/>
      <c r="AF115" s="316"/>
      <c r="AG115" s="316"/>
      <c r="AH115" s="316"/>
      <c r="AI115" s="316"/>
      <c r="AJ115" s="316"/>
      <c r="AK115" s="316"/>
      <c r="AL115" s="316"/>
      <c r="AM115" s="316"/>
      <c r="AN115" s="316"/>
      <c r="AO115" s="316"/>
      <c r="AP115" s="316"/>
      <c r="AQ115" s="316"/>
      <c r="AR115" s="316"/>
      <c r="AS115" s="316"/>
      <c r="AT115" s="316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</row>
    <row r="116" spans="2:103" ht="6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AA116" s="316"/>
      <c r="AB116" s="316"/>
      <c r="AC116" s="316"/>
      <c r="AD116" s="316"/>
      <c r="AE116" s="316"/>
      <c r="AF116" s="316"/>
      <c r="AG116" s="316"/>
      <c r="AH116" s="316"/>
      <c r="AI116" s="316"/>
      <c r="AJ116" s="316"/>
      <c r="AK116" s="316"/>
      <c r="AL116" s="316"/>
      <c r="AM116" s="316"/>
      <c r="AN116" s="316"/>
      <c r="AO116" s="316"/>
      <c r="AP116" s="316"/>
      <c r="AQ116" s="316"/>
      <c r="AR116" s="316"/>
      <c r="AS116" s="316"/>
      <c r="AT116" s="316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</row>
    <row r="117" spans="2:103" ht="6" customHeight="1" thickBo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AA117" s="316"/>
      <c r="AB117" s="316"/>
      <c r="AC117" s="316"/>
      <c r="AD117" s="316"/>
      <c r="AE117" s="316"/>
      <c r="AF117" s="316"/>
      <c r="AG117" s="316"/>
      <c r="AH117" s="316"/>
      <c r="AI117" s="316"/>
      <c r="AJ117" s="316"/>
      <c r="AK117" s="316"/>
      <c r="AL117" s="316"/>
      <c r="AM117" s="316"/>
      <c r="AN117" s="316"/>
      <c r="AO117" s="316"/>
      <c r="AP117" s="316"/>
      <c r="AQ117" s="316"/>
      <c r="AR117" s="316"/>
      <c r="AS117" s="316"/>
      <c r="AT117" s="316"/>
      <c r="AU117" s="276"/>
      <c r="AV117" s="276"/>
      <c r="AW117" s="276"/>
      <c r="AX117" s="276"/>
      <c r="AY117" s="276"/>
      <c r="AZ117" s="276"/>
      <c r="BA117" s="276"/>
      <c r="BB117" s="276"/>
      <c r="BC117" s="276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</row>
    <row r="118" spans="2:103" ht="6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AA118" s="316"/>
      <c r="AB118" s="316"/>
      <c r="AC118" s="316"/>
      <c r="AD118" s="316"/>
      <c r="AE118" s="316"/>
      <c r="AF118" s="316"/>
      <c r="AG118" s="316"/>
      <c r="AH118" s="316"/>
      <c r="AI118" s="316"/>
      <c r="AJ118" s="316"/>
      <c r="AK118" s="316"/>
      <c r="AL118" s="316"/>
      <c r="AM118" s="316"/>
      <c r="AN118" s="316"/>
      <c r="AO118" s="316"/>
      <c r="AP118" s="316"/>
      <c r="AQ118" s="316"/>
      <c r="AR118" s="316"/>
      <c r="AS118" s="316"/>
      <c r="AT118" s="316"/>
      <c r="BC118" s="277"/>
      <c r="BK118" s="135"/>
      <c r="BL118" s="135"/>
      <c r="BM118" s="135"/>
      <c r="BN118" s="135"/>
      <c r="BO118" s="319" t="s">
        <v>1611</v>
      </c>
      <c r="BP118" s="319"/>
      <c r="BQ118" s="319"/>
      <c r="BR118" s="319"/>
      <c r="BS118" s="319"/>
      <c r="BT118" s="319"/>
      <c r="BU118" s="319"/>
      <c r="BV118" s="319"/>
      <c r="BW118" s="319"/>
      <c r="BX118" s="135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</row>
    <row r="119" spans="2:103" ht="6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AA119" s="316"/>
      <c r="AB119" s="316"/>
      <c r="AC119" s="316"/>
      <c r="AD119" s="316"/>
      <c r="AE119" s="316"/>
      <c r="AF119" s="316"/>
      <c r="AG119" s="316"/>
      <c r="AH119" s="316"/>
      <c r="AI119" s="316"/>
      <c r="AJ119" s="316"/>
      <c r="AK119" s="316"/>
      <c r="AL119" s="316"/>
      <c r="AM119" s="316"/>
      <c r="AN119" s="316"/>
      <c r="AO119" s="316"/>
      <c r="AP119" s="316"/>
      <c r="AQ119" s="316"/>
      <c r="AR119" s="316"/>
      <c r="AS119" s="316"/>
      <c r="AT119" s="316"/>
      <c r="BC119" s="269"/>
      <c r="BJ119" s="135"/>
      <c r="BK119" s="135"/>
      <c r="BL119" s="135"/>
      <c r="BM119" s="135"/>
      <c r="BN119" s="135"/>
      <c r="BO119" s="319"/>
      <c r="BP119" s="319"/>
      <c r="BQ119" s="319"/>
      <c r="BR119" s="319"/>
      <c r="BS119" s="319"/>
      <c r="BT119" s="319"/>
      <c r="BU119" s="319"/>
      <c r="BV119" s="319"/>
      <c r="BW119" s="319"/>
      <c r="BX119" s="135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</row>
    <row r="120" spans="2:103" ht="6" customHeight="1" thickBo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AA120" s="316"/>
      <c r="AB120" s="316"/>
      <c r="AC120" s="316"/>
      <c r="AD120" s="316"/>
      <c r="AE120" s="316"/>
      <c r="AF120" s="316"/>
      <c r="AG120" s="316"/>
      <c r="AH120" s="316"/>
      <c r="AI120" s="316"/>
      <c r="AJ120" s="316"/>
      <c r="AK120" s="316"/>
      <c r="AL120" s="316"/>
      <c r="AM120" s="316"/>
      <c r="AN120" s="316"/>
      <c r="AO120" s="316"/>
      <c r="AP120" s="316"/>
      <c r="AQ120" s="316"/>
      <c r="AR120" s="316"/>
      <c r="AS120" s="316"/>
      <c r="AT120" s="316"/>
      <c r="BB120" s="135"/>
      <c r="BC120" s="303"/>
      <c r="BD120" s="302"/>
      <c r="BE120" s="278"/>
      <c r="BF120" s="278"/>
      <c r="BG120" s="278"/>
      <c r="BH120" s="278"/>
      <c r="BI120" s="278"/>
      <c r="BJ120" s="135"/>
      <c r="BK120" s="135"/>
      <c r="BL120" s="135"/>
      <c r="BM120" s="135"/>
      <c r="BN120" s="135"/>
      <c r="BO120" s="319"/>
      <c r="BP120" s="319"/>
      <c r="BQ120" s="319"/>
      <c r="BR120" s="319"/>
      <c r="BS120" s="319"/>
      <c r="BT120" s="319"/>
      <c r="BU120" s="319"/>
      <c r="BV120" s="319"/>
      <c r="BW120" s="319"/>
      <c r="BX120" s="135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</row>
    <row r="121" spans="27:76" ht="4.5" customHeight="1">
      <c r="AA121" s="319" t="s">
        <v>1603</v>
      </c>
      <c r="AB121" s="319"/>
      <c r="AC121" s="319"/>
      <c r="AD121" s="319"/>
      <c r="AE121" s="319"/>
      <c r="AF121" s="319"/>
      <c r="AG121" s="319"/>
      <c r="AH121" s="319"/>
      <c r="AI121" s="319"/>
      <c r="AJ121" s="319"/>
      <c r="AK121" s="319"/>
      <c r="AL121" s="319"/>
      <c r="AM121" s="319"/>
      <c r="AN121" s="319"/>
      <c r="AO121" s="319"/>
      <c r="AP121" s="319"/>
      <c r="AQ121" s="319"/>
      <c r="AR121" s="319"/>
      <c r="AS121" s="319"/>
      <c r="AT121" s="319"/>
      <c r="BB121" s="135"/>
      <c r="BC121" s="290"/>
      <c r="BD121" s="340" t="s">
        <v>1668</v>
      </c>
      <c r="BE121" s="341"/>
      <c r="BF121" s="341"/>
      <c r="BG121" s="341"/>
      <c r="BH121" s="341"/>
      <c r="BI121" s="341"/>
      <c r="BJ121" s="341"/>
      <c r="BK121" s="341"/>
      <c r="BL121" s="341"/>
      <c r="BM121" s="341"/>
      <c r="BN121" s="135"/>
      <c r="BO121" s="319"/>
      <c r="BP121" s="319"/>
      <c r="BQ121" s="319"/>
      <c r="BR121" s="319"/>
      <c r="BS121" s="319"/>
      <c r="BT121" s="319"/>
      <c r="BU121" s="319"/>
      <c r="BV121" s="319"/>
      <c r="BW121" s="319"/>
      <c r="BX121" s="135"/>
    </row>
    <row r="122" spans="27:76" ht="4.5" customHeight="1">
      <c r="AA122" s="319"/>
      <c r="AB122" s="319"/>
      <c r="AC122" s="319"/>
      <c r="AD122" s="319"/>
      <c r="AE122" s="319"/>
      <c r="AF122" s="319"/>
      <c r="AG122" s="319"/>
      <c r="AH122" s="319"/>
      <c r="AI122" s="319"/>
      <c r="AJ122" s="319"/>
      <c r="AK122" s="319"/>
      <c r="AL122" s="319"/>
      <c r="AM122" s="319"/>
      <c r="AN122" s="319"/>
      <c r="AO122" s="319"/>
      <c r="AP122" s="319"/>
      <c r="AQ122" s="319"/>
      <c r="AR122" s="319"/>
      <c r="AS122" s="319"/>
      <c r="AT122" s="319"/>
      <c r="BC122" s="283"/>
      <c r="BD122" s="341"/>
      <c r="BE122" s="341"/>
      <c r="BF122" s="341"/>
      <c r="BG122" s="341"/>
      <c r="BH122" s="341"/>
      <c r="BI122" s="341"/>
      <c r="BJ122" s="341"/>
      <c r="BK122" s="341"/>
      <c r="BL122" s="341"/>
      <c r="BM122" s="341"/>
      <c r="BN122" s="135"/>
      <c r="BO122" s="319"/>
      <c r="BP122" s="319"/>
      <c r="BQ122" s="319"/>
      <c r="BR122" s="319"/>
      <c r="BS122" s="319"/>
      <c r="BT122" s="319"/>
      <c r="BU122" s="319"/>
      <c r="BV122" s="319"/>
      <c r="BW122" s="319"/>
      <c r="BX122" s="135"/>
    </row>
    <row r="123" spans="27:76" ht="6" customHeight="1" thickBot="1">
      <c r="AA123" s="319"/>
      <c r="AB123" s="319"/>
      <c r="AC123" s="319"/>
      <c r="AD123" s="319"/>
      <c r="AE123" s="319"/>
      <c r="AF123" s="319"/>
      <c r="AG123" s="319"/>
      <c r="AH123" s="319"/>
      <c r="AI123" s="319"/>
      <c r="AJ123" s="319"/>
      <c r="AK123" s="319"/>
      <c r="AL123" s="319"/>
      <c r="AM123" s="319"/>
      <c r="AN123" s="319"/>
      <c r="AO123" s="319"/>
      <c r="AP123" s="319"/>
      <c r="AQ123" s="319"/>
      <c r="AR123" s="319"/>
      <c r="AS123" s="319"/>
      <c r="AT123" s="319"/>
      <c r="AU123" s="278"/>
      <c r="AV123" s="278"/>
      <c r="AW123" s="278"/>
      <c r="AX123" s="278"/>
      <c r="AY123" s="278"/>
      <c r="AZ123" s="278"/>
      <c r="BA123" s="278"/>
      <c r="BB123" s="278"/>
      <c r="BC123" s="291"/>
      <c r="BD123" s="341"/>
      <c r="BE123" s="341"/>
      <c r="BF123" s="341"/>
      <c r="BG123" s="341"/>
      <c r="BH123" s="341"/>
      <c r="BI123" s="341"/>
      <c r="BJ123" s="341"/>
      <c r="BK123" s="341"/>
      <c r="BL123" s="341"/>
      <c r="BM123" s="341"/>
      <c r="BN123" s="135"/>
      <c r="BO123" s="135"/>
      <c r="BP123" s="135"/>
      <c r="BQ123" s="135"/>
      <c r="BR123" s="135"/>
      <c r="BS123" s="135"/>
      <c r="BT123" s="135"/>
      <c r="BU123" s="135"/>
      <c r="BV123" s="135"/>
      <c r="BW123" s="135"/>
      <c r="BX123" s="135"/>
    </row>
    <row r="124" spans="27:65" ht="6" customHeight="1">
      <c r="AA124" s="319"/>
      <c r="AB124" s="319"/>
      <c r="AC124" s="319"/>
      <c r="AD124" s="319"/>
      <c r="AE124" s="319"/>
      <c r="AF124" s="319"/>
      <c r="AG124" s="319"/>
      <c r="AH124" s="319"/>
      <c r="AI124" s="319"/>
      <c r="AJ124" s="319"/>
      <c r="AK124" s="319"/>
      <c r="AL124" s="319"/>
      <c r="AM124" s="319"/>
      <c r="AN124" s="319"/>
      <c r="AO124" s="319"/>
      <c r="AP124" s="319"/>
      <c r="AQ124" s="319"/>
      <c r="AR124" s="319"/>
      <c r="AS124" s="319"/>
      <c r="AT124" s="319"/>
      <c r="BD124" s="341"/>
      <c r="BE124" s="341"/>
      <c r="BF124" s="341"/>
      <c r="BG124" s="341"/>
      <c r="BH124" s="341"/>
      <c r="BI124" s="341"/>
      <c r="BJ124" s="341"/>
      <c r="BK124" s="341"/>
      <c r="BL124" s="341"/>
      <c r="BM124" s="341"/>
    </row>
    <row r="125" spans="27:65" ht="6" customHeight="1">
      <c r="AA125" s="319"/>
      <c r="AB125" s="319"/>
      <c r="AC125" s="319"/>
      <c r="AD125" s="319"/>
      <c r="AE125" s="319"/>
      <c r="AF125" s="319"/>
      <c r="AG125" s="319"/>
      <c r="AH125" s="319"/>
      <c r="AI125" s="319"/>
      <c r="AJ125" s="319"/>
      <c r="AK125" s="319"/>
      <c r="AL125" s="319"/>
      <c r="AM125" s="319"/>
      <c r="AN125" s="319"/>
      <c r="AO125" s="319"/>
      <c r="AP125" s="319"/>
      <c r="AQ125" s="319"/>
      <c r="AR125" s="319"/>
      <c r="AS125" s="319"/>
      <c r="AT125" s="319"/>
      <c r="BD125" s="341"/>
      <c r="BE125" s="341"/>
      <c r="BF125" s="341"/>
      <c r="BG125" s="341"/>
      <c r="BH125" s="341"/>
      <c r="BI125" s="341"/>
      <c r="BJ125" s="341"/>
      <c r="BK125" s="341"/>
      <c r="BL125" s="341"/>
      <c r="BM125" s="341"/>
    </row>
    <row r="126" spans="27:65" ht="6" customHeight="1">
      <c r="AA126" s="319"/>
      <c r="AB126" s="319"/>
      <c r="AC126" s="319"/>
      <c r="AD126" s="319"/>
      <c r="AE126" s="319"/>
      <c r="AF126" s="319"/>
      <c r="AG126" s="319"/>
      <c r="AH126" s="319"/>
      <c r="AI126" s="319"/>
      <c r="AJ126" s="319"/>
      <c r="AK126" s="319"/>
      <c r="AL126" s="319"/>
      <c r="AM126" s="319"/>
      <c r="AN126" s="319"/>
      <c r="AO126" s="319"/>
      <c r="AP126" s="319"/>
      <c r="AQ126" s="319"/>
      <c r="AR126" s="319"/>
      <c r="AS126" s="319"/>
      <c r="AT126" s="319"/>
      <c r="BD126" s="341"/>
      <c r="BE126" s="341"/>
      <c r="BF126" s="341"/>
      <c r="BG126" s="341"/>
      <c r="BH126" s="341"/>
      <c r="BI126" s="341"/>
      <c r="BJ126" s="341"/>
      <c r="BK126" s="341"/>
      <c r="BL126" s="341"/>
      <c r="BM126" s="341"/>
    </row>
    <row r="127" spans="27:65" ht="6" customHeight="1"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BD127" s="341"/>
      <c r="BE127" s="341"/>
      <c r="BF127" s="341"/>
      <c r="BG127" s="341"/>
      <c r="BH127" s="341"/>
      <c r="BI127" s="341"/>
      <c r="BJ127" s="341"/>
      <c r="BK127" s="341"/>
      <c r="BL127" s="341"/>
      <c r="BM127" s="341"/>
    </row>
    <row r="128" spans="36:66" ht="6" customHeight="1">
      <c r="AJ128" s="338" t="s">
        <v>34</v>
      </c>
      <c r="AK128" s="338"/>
      <c r="AL128" s="338"/>
      <c r="AM128" s="338"/>
      <c r="AN128" s="338"/>
      <c r="AO128" s="338"/>
      <c r="AP128" s="338"/>
      <c r="AQ128" s="338"/>
      <c r="AR128" s="338"/>
      <c r="AS128" s="338"/>
      <c r="AT128" s="338"/>
      <c r="AU128" s="338"/>
      <c r="AV128" s="338"/>
      <c r="AW128" s="338"/>
      <c r="AX128" s="338"/>
      <c r="AY128" s="338"/>
      <c r="AZ128" s="338"/>
      <c r="BA128" s="338"/>
      <c r="BB128" s="338"/>
      <c r="BC128" s="338"/>
      <c r="BD128" s="338"/>
      <c r="BE128" s="338"/>
      <c r="BF128" s="338"/>
      <c r="BG128" s="2"/>
      <c r="BH128" s="2"/>
      <c r="BI128" s="7"/>
      <c r="BJ128" s="7"/>
      <c r="BK128" s="7"/>
      <c r="BL128" s="7"/>
      <c r="BM128" s="7"/>
      <c r="BN128" s="7"/>
    </row>
    <row r="129" spans="36:66" ht="6" customHeight="1">
      <c r="AJ129" s="338"/>
      <c r="AK129" s="338"/>
      <c r="AL129" s="338"/>
      <c r="AM129" s="338"/>
      <c r="AN129" s="338"/>
      <c r="AO129" s="338"/>
      <c r="AP129" s="338"/>
      <c r="AQ129" s="338"/>
      <c r="AR129" s="338"/>
      <c r="AS129" s="338"/>
      <c r="AT129" s="338"/>
      <c r="AU129" s="338"/>
      <c r="AV129" s="338"/>
      <c r="AW129" s="338"/>
      <c r="AX129" s="338"/>
      <c r="AY129" s="338"/>
      <c r="AZ129" s="338"/>
      <c r="BA129" s="338"/>
      <c r="BB129" s="338"/>
      <c r="BC129" s="338"/>
      <c r="BD129" s="338"/>
      <c r="BE129" s="338"/>
      <c r="BF129" s="338"/>
      <c r="BI129" s="7"/>
      <c r="BJ129" s="7"/>
      <c r="BK129" s="7"/>
      <c r="BL129" s="7"/>
      <c r="BM129" s="7"/>
      <c r="BN129" s="7"/>
    </row>
    <row r="130" spans="13:82" ht="6" customHeight="1">
      <c r="M130" s="135"/>
      <c r="N130" s="135"/>
      <c r="O130" s="135"/>
      <c r="P130" s="135"/>
      <c r="Q130" s="135"/>
      <c r="R130" s="135"/>
      <c r="S130" s="135"/>
      <c r="T130" s="135"/>
      <c r="U130" s="135"/>
      <c r="AJ130" s="338"/>
      <c r="AK130" s="338"/>
      <c r="AL130" s="338"/>
      <c r="AM130" s="338"/>
      <c r="AN130" s="338"/>
      <c r="AO130" s="338"/>
      <c r="AP130" s="338"/>
      <c r="AQ130" s="338"/>
      <c r="AR130" s="338"/>
      <c r="AS130" s="338"/>
      <c r="AT130" s="338"/>
      <c r="AU130" s="338"/>
      <c r="AV130" s="338"/>
      <c r="AW130" s="338"/>
      <c r="AX130" s="338"/>
      <c r="AY130" s="338"/>
      <c r="AZ130" s="338"/>
      <c r="BA130" s="338"/>
      <c r="BB130" s="338"/>
      <c r="BC130" s="338"/>
      <c r="BD130" s="338"/>
      <c r="BE130" s="338"/>
      <c r="BF130" s="338"/>
      <c r="BG130" s="9"/>
      <c r="BH130" s="9"/>
      <c r="BI130" s="9"/>
      <c r="BV130" s="135"/>
      <c r="BW130" s="135"/>
      <c r="BX130" s="135"/>
      <c r="BY130" s="135"/>
      <c r="BZ130" s="135"/>
      <c r="CA130" s="135"/>
      <c r="CB130" s="135"/>
      <c r="CC130" s="135"/>
      <c r="CD130" s="135"/>
    </row>
    <row r="131" spans="13:84" ht="6" customHeight="1">
      <c r="M131" s="135"/>
      <c r="N131" s="135"/>
      <c r="O131" s="135"/>
      <c r="P131" s="135"/>
      <c r="Q131" s="135"/>
      <c r="R131" s="135"/>
      <c r="S131" s="316" t="s">
        <v>1650</v>
      </c>
      <c r="T131" s="316"/>
      <c r="U131" s="316"/>
      <c r="V131" s="316"/>
      <c r="W131" s="316"/>
      <c r="X131" s="316"/>
      <c r="Y131" s="316"/>
      <c r="Z131" s="316"/>
      <c r="AA131" s="316"/>
      <c r="AC131" s="261"/>
      <c r="AD131" s="261"/>
      <c r="AJ131" s="338"/>
      <c r="AK131" s="338"/>
      <c r="AL131" s="338"/>
      <c r="AM131" s="338"/>
      <c r="AN131" s="338"/>
      <c r="AO131" s="338"/>
      <c r="AP131" s="338"/>
      <c r="AQ131" s="338"/>
      <c r="AR131" s="338"/>
      <c r="AS131" s="338"/>
      <c r="AT131" s="338"/>
      <c r="AU131" s="338"/>
      <c r="AV131" s="338"/>
      <c r="AW131" s="338"/>
      <c r="AX131" s="338"/>
      <c r="AY131" s="338"/>
      <c r="AZ131" s="338"/>
      <c r="BA131" s="338"/>
      <c r="BB131" s="338"/>
      <c r="BC131" s="338"/>
      <c r="BD131" s="338"/>
      <c r="BE131" s="338"/>
      <c r="BF131" s="338"/>
      <c r="BG131" s="9"/>
      <c r="BH131" s="9"/>
      <c r="BI131" s="9"/>
      <c r="BJ131" s="9"/>
      <c r="BK131" s="9"/>
      <c r="BV131" s="316" t="s">
        <v>1652</v>
      </c>
      <c r="BW131" s="316"/>
      <c r="BX131" s="316"/>
      <c r="BY131" s="316"/>
      <c r="BZ131" s="316"/>
      <c r="CA131" s="316"/>
      <c r="CB131" s="316"/>
      <c r="CC131" s="316"/>
      <c r="CD131" s="316"/>
      <c r="CE131" s="316"/>
      <c r="CF131" s="316"/>
    </row>
    <row r="132" spans="13:84" ht="6" customHeight="1">
      <c r="M132" s="135"/>
      <c r="N132" s="135"/>
      <c r="O132" s="135"/>
      <c r="P132" s="135"/>
      <c r="Q132" s="135"/>
      <c r="R132" s="135"/>
      <c r="S132" s="316"/>
      <c r="T132" s="316"/>
      <c r="U132" s="316"/>
      <c r="V132" s="316"/>
      <c r="W132" s="316"/>
      <c r="X132" s="316"/>
      <c r="Y132" s="316"/>
      <c r="Z132" s="316"/>
      <c r="AA132" s="316"/>
      <c r="AB132" s="261"/>
      <c r="AC132" s="261"/>
      <c r="AD132" s="261"/>
      <c r="AQ132" s="316" t="s">
        <v>37</v>
      </c>
      <c r="AR132" s="316"/>
      <c r="AS132" s="316"/>
      <c r="AT132" s="316"/>
      <c r="AU132" s="316"/>
      <c r="AV132" s="316"/>
      <c r="AW132" s="316"/>
      <c r="AX132" s="316"/>
      <c r="AY132" s="316"/>
      <c r="AZ132" s="316"/>
      <c r="BA132" s="316"/>
      <c r="BB132" s="316"/>
      <c r="BC132" s="316"/>
      <c r="BQ132" s="261"/>
      <c r="BR132" s="261"/>
      <c r="BS132" s="261"/>
      <c r="BT132" s="261"/>
      <c r="BV132" s="316"/>
      <c r="BW132" s="316"/>
      <c r="BX132" s="316"/>
      <c r="BY132" s="316"/>
      <c r="BZ132" s="316"/>
      <c r="CA132" s="316"/>
      <c r="CB132" s="316"/>
      <c r="CC132" s="316"/>
      <c r="CD132" s="316"/>
      <c r="CE132" s="316"/>
      <c r="CF132" s="316"/>
    </row>
    <row r="133" spans="13:84" ht="6" customHeight="1" thickBot="1">
      <c r="M133" s="135"/>
      <c r="N133" s="135"/>
      <c r="O133" s="135"/>
      <c r="P133" s="135"/>
      <c r="Q133" s="135"/>
      <c r="R133" s="135"/>
      <c r="S133" s="316"/>
      <c r="T133" s="316"/>
      <c r="U133" s="316"/>
      <c r="V133" s="316"/>
      <c r="W133" s="316"/>
      <c r="X133" s="316"/>
      <c r="Y133" s="316"/>
      <c r="Z133" s="316"/>
      <c r="AA133" s="316"/>
      <c r="AB133" s="255"/>
      <c r="AC133" s="255"/>
      <c r="AD133" s="255"/>
      <c r="AE133" s="255"/>
      <c r="AF133" s="255"/>
      <c r="AG133" s="255"/>
      <c r="AH133" s="255"/>
      <c r="AQ133" s="316"/>
      <c r="AR133" s="316"/>
      <c r="AS133" s="316"/>
      <c r="AT133" s="316"/>
      <c r="AU133" s="316"/>
      <c r="AV133" s="316"/>
      <c r="AW133" s="316"/>
      <c r="AX133" s="316"/>
      <c r="AY133" s="316"/>
      <c r="AZ133" s="316"/>
      <c r="BA133" s="316"/>
      <c r="BB133" s="316"/>
      <c r="BC133" s="316"/>
      <c r="BO133" s="278"/>
      <c r="BP133" s="278"/>
      <c r="BQ133" s="278"/>
      <c r="BR133" s="278"/>
      <c r="BS133" s="278"/>
      <c r="BT133" s="278"/>
      <c r="BU133" s="278"/>
      <c r="BV133" s="316"/>
      <c r="BW133" s="316"/>
      <c r="BX133" s="316"/>
      <c r="BY133" s="316"/>
      <c r="BZ133" s="316"/>
      <c r="CA133" s="316"/>
      <c r="CB133" s="316"/>
      <c r="CC133" s="316"/>
      <c r="CD133" s="316"/>
      <c r="CE133" s="316"/>
      <c r="CF133" s="316"/>
    </row>
    <row r="134" spans="13:84" ht="6" customHeight="1">
      <c r="M134" s="135"/>
      <c r="N134" s="135"/>
      <c r="O134" s="135"/>
      <c r="P134" s="135"/>
      <c r="Q134" s="135"/>
      <c r="R134" s="135"/>
      <c r="S134" s="316"/>
      <c r="T134" s="316"/>
      <c r="U134" s="316"/>
      <c r="V134" s="316"/>
      <c r="W134" s="316"/>
      <c r="X134" s="316"/>
      <c r="Y134" s="316"/>
      <c r="Z134" s="316"/>
      <c r="AA134" s="316"/>
      <c r="AB134" s="261"/>
      <c r="AC134" s="261"/>
      <c r="AD134" s="261"/>
      <c r="AI134" s="256"/>
      <c r="AS134" s="261"/>
      <c r="BC134" s="261"/>
      <c r="BN134" s="283"/>
      <c r="BS134" s="261"/>
      <c r="BT134" s="261"/>
      <c r="BU134" s="261"/>
      <c r="BV134" s="316"/>
      <c r="BW134" s="316"/>
      <c r="BX134" s="316"/>
      <c r="BY134" s="316"/>
      <c r="BZ134" s="316"/>
      <c r="CA134" s="316"/>
      <c r="CB134" s="316"/>
      <c r="CC134" s="316"/>
      <c r="CD134" s="316"/>
      <c r="CE134" s="316"/>
      <c r="CF134" s="316"/>
    </row>
    <row r="135" spans="13:84" ht="6" customHeight="1">
      <c r="M135" s="135"/>
      <c r="N135" s="135"/>
      <c r="O135" s="135"/>
      <c r="P135" s="135"/>
      <c r="Q135" s="135"/>
      <c r="R135" s="135"/>
      <c r="S135" s="316"/>
      <c r="T135" s="316"/>
      <c r="U135" s="316"/>
      <c r="V135" s="316"/>
      <c r="W135" s="316"/>
      <c r="X135" s="316"/>
      <c r="Y135" s="316"/>
      <c r="Z135" s="316"/>
      <c r="AA135" s="316"/>
      <c r="AB135" s="261"/>
      <c r="AC135" s="261"/>
      <c r="AD135" s="261"/>
      <c r="AI135" s="257"/>
      <c r="AS135" s="261"/>
      <c r="AW135" s="261"/>
      <c r="AX135" s="268"/>
      <c r="BC135" s="261"/>
      <c r="BN135" s="283"/>
      <c r="BS135" s="261"/>
      <c r="BT135" s="261"/>
      <c r="BU135" s="261"/>
      <c r="BV135" s="316"/>
      <c r="BW135" s="316"/>
      <c r="BX135" s="316"/>
      <c r="BY135" s="316"/>
      <c r="BZ135" s="316"/>
      <c r="CA135" s="316"/>
      <c r="CB135" s="316"/>
      <c r="CC135" s="316"/>
      <c r="CD135" s="316"/>
      <c r="CE135" s="316"/>
      <c r="CF135" s="316"/>
    </row>
    <row r="136" spans="13:82" ht="6" customHeight="1">
      <c r="M136" s="135"/>
      <c r="N136" s="135"/>
      <c r="O136" s="135"/>
      <c r="P136" s="135"/>
      <c r="Q136" s="135"/>
      <c r="R136" s="135"/>
      <c r="S136" s="135"/>
      <c r="T136" s="135"/>
      <c r="U136" s="135"/>
      <c r="Y136" s="2"/>
      <c r="Z136" s="3"/>
      <c r="AA136" s="3"/>
      <c r="AB136" s="261"/>
      <c r="AC136" s="261"/>
      <c r="AI136" s="257"/>
      <c r="AS136" s="261"/>
      <c r="AW136" s="261"/>
      <c r="AX136" s="268"/>
      <c r="BC136" s="261"/>
      <c r="BN136" s="283"/>
      <c r="BS136" s="261"/>
      <c r="BV136" s="135"/>
      <c r="BW136" s="135"/>
      <c r="BX136" s="135"/>
      <c r="BY136" s="135"/>
      <c r="BZ136" s="135"/>
      <c r="CA136" s="135"/>
      <c r="CB136" s="135"/>
      <c r="CC136" s="135"/>
      <c r="CD136" s="135"/>
    </row>
    <row r="137" spans="13:82" ht="6" customHeight="1">
      <c r="M137" s="1"/>
      <c r="N137" s="1"/>
      <c r="O137" s="1"/>
      <c r="P137" s="1"/>
      <c r="Q137" s="1"/>
      <c r="R137" s="1"/>
      <c r="S137" s="1"/>
      <c r="T137" s="1"/>
      <c r="U137" s="1"/>
      <c r="Y137" s="2"/>
      <c r="Z137" s="3"/>
      <c r="AA137" s="3"/>
      <c r="AB137" s="316"/>
      <c r="AC137" s="316"/>
      <c r="AD137" s="316"/>
      <c r="AE137" s="316"/>
      <c r="AF137" s="316"/>
      <c r="AG137" s="316"/>
      <c r="AH137" s="316"/>
      <c r="AI137" s="324"/>
      <c r="AK137" s="261"/>
      <c r="AL137" s="261"/>
      <c r="AM137" s="261"/>
      <c r="AN137" s="261"/>
      <c r="AO137" s="261"/>
      <c r="AP137" s="261"/>
      <c r="AQ137" s="261"/>
      <c r="AR137" s="261"/>
      <c r="AS137" s="261"/>
      <c r="AT137" s="261"/>
      <c r="AU137" s="261"/>
      <c r="AV137" s="261"/>
      <c r="AW137" s="261"/>
      <c r="AX137" s="268"/>
      <c r="BC137" s="261"/>
      <c r="BN137" s="283"/>
      <c r="BO137" s="321"/>
      <c r="BP137" s="321"/>
      <c r="BQ137" s="316" t="s">
        <v>36</v>
      </c>
      <c r="BR137" s="316"/>
      <c r="BS137" s="316"/>
      <c r="BT137" s="316"/>
      <c r="BU137" s="316"/>
      <c r="BV137" s="316"/>
      <c r="BW137" s="316"/>
      <c r="BX137" s="1"/>
      <c r="BY137" s="1"/>
      <c r="BZ137" s="1"/>
      <c r="CA137" s="1"/>
      <c r="CB137" s="1"/>
      <c r="CC137" s="1"/>
      <c r="CD137" s="1"/>
    </row>
    <row r="138" spans="25:75" ht="6" customHeight="1" thickBot="1">
      <c r="Y138" s="2"/>
      <c r="Z138" s="3"/>
      <c r="AA138" s="3"/>
      <c r="AB138" s="316"/>
      <c r="AC138" s="316"/>
      <c r="AD138" s="316"/>
      <c r="AE138" s="316"/>
      <c r="AF138" s="316"/>
      <c r="AG138" s="316"/>
      <c r="AH138" s="316"/>
      <c r="AI138" s="324"/>
      <c r="AJ138" s="264"/>
      <c r="AK138" s="278"/>
      <c r="AL138" s="278"/>
      <c r="AM138" s="278"/>
      <c r="AN138" s="278"/>
      <c r="AO138" s="278"/>
      <c r="AP138" s="278"/>
      <c r="AQ138" s="278"/>
      <c r="AR138" s="278"/>
      <c r="AS138" s="278"/>
      <c r="AT138" s="278"/>
      <c r="AU138" s="278"/>
      <c r="AV138" s="278"/>
      <c r="AW138" s="278"/>
      <c r="AX138" s="301"/>
      <c r="AY138" s="255"/>
      <c r="AZ138" s="255"/>
      <c r="BA138" s="255"/>
      <c r="BB138" s="255"/>
      <c r="BC138" s="255"/>
      <c r="BD138" s="255"/>
      <c r="BE138" s="255"/>
      <c r="BF138" s="255"/>
      <c r="BG138" s="255"/>
      <c r="BH138" s="255"/>
      <c r="BI138" s="255"/>
      <c r="BJ138" s="255"/>
      <c r="BK138" s="255"/>
      <c r="BL138" s="255"/>
      <c r="BM138" s="255"/>
      <c r="BN138" s="284"/>
      <c r="BO138" s="321"/>
      <c r="BP138" s="321"/>
      <c r="BQ138" s="316"/>
      <c r="BR138" s="316"/>
      <c r="BS138" s="316"/>
      <c r="BT138" s="316"/>
      <c r="BU138" s="316"/>
      <c r="BV138" s="316"/>
      <c r="BW138" s="316"/>
    </row>
    <row r="139" spans="26:75" ht="13.5" customHeight="1">
      <c r="Z139" s="3"/>
      <c r="AA139" s="3"/>
      <c r="AB139" s="316"/>
      <c r="AC139" s="316"/>
      <c r="AD139" s="316"/>
      <c r="AE139" s="316"/>
      <c r="AF139" s="316"/>
      <c r="AG139" s="316"/>
      <c r="AH139" s="316"/>
      <c r="AI139" s="321"/>
      <c r="AJ139" s="285"/>
      <c r="AW139" s="321"/>
      <c r="AX139" s="321"/>
      <c r="AY139" s="330"/>
      <c r="BO139" s="325"/>
      <c r="BP139" s="321"/>
      <c r="BQ139" s="316"/>
      <c r="BR139" s="316"/>
      <c r="BS139" s="316"/>
      <c r="BT139" s="316"/>
      <c r="BU139" s="316"/>
      <c r="BV139" s="316"/>
      <c r="BW139" s="316"/>
    </row>
    <row r="140" spans="26:82" ht="3.75" customHeight="1">
      <c r="Z140" s="261"/>
      <c r="AA140" s="261"/>
      <c r="AB140" s="316"/>
      <c r="AC140" s="316"/>
      <c r="AD140" s="316"/>
      <c r="AE140" s="316"/>
      <c r="AF140" s="316"/>
      <c r="AG140" s="316"/>
      <c r="AH140" s="316"/>
      <c r="AI140" s="321"/>
      <c r="AJ140" s="292">
        <f>COUNTIF(AL143:AS150,"⑥*")</f>
        <v>0</v>
      </c>
      <c r="AK140" s="148">
        <f>IF(AL146="","",IF(AJ140=2,"②",IF(AJ140=3,"③")))</f>
      </c>
      <c r="AL140" s="148"/>
      <c r="AM140" s="148"/>
      <c r="AN140" s="148"/>
      <c r="AO140" s="148"/>
      <c r="AP140" s="148"/>
      <c r="AQ140" s="148"/>
      <c r="AR140" s="148"/>
      <c r="AS140" s="148"/>
      <c r="AT140" s="1">
        <f>COUNTIF(AV143:BC150,"⑥*")</f>
        <v>2</v>
      </c>
      <c r="AU140" s="318" t="str">
        <f>IF(AV146="","",IF(AT140=2,"②",IF(AT140=3,"③")))</f>
        <v>②</v>
      </c>
      <c r="AV140" s="318"/>
      <c r="AW140" s="318"/>
      <c r="AX140" s="318" t="s">
        <v>39</v>
      </c>
      <c r="AY140" s="318"/>
      <c r="AZ140" s="318"/>
      <c r="BA140" s="331">
        <f>IF(AV146="","",COUNTIF(AV143:BC150,"*6"))</f>
        <v>1</v>
      </c>
      <c r="BB140" s="331"/>
      <c r="BC140" s="331"/>
      <c r="BD140" s="1">
        <f>COUNTIF(BF143:BM150,"⑥*")</f>
        <v>2</v>
      </c>
      <c r="BE140" s="318" t="str">
        <f>IF(BF146="","",IF(BD140=2,"②",IF(BD140=3,"③")))</f>
        <v>②</v>
      </c>
      <c r="BF140" s="318"/>
      <c r="BG140" s="318"/>
      <c r="BH140" s="318" t="s">
        <v>39</v>
      </c>
      <c r="BI140" s="318"/>
      <c r="BJ140" s="318"/>
      <c r="BK140" s="331">
        <f>IF(BF146="","",COUNTIF(BF143:BM150,"*6"))</f>
        <v>1</v>
      </c>
      <c r="BL140" s="331"/>
      <c r="BM140" s="331"/>
      <c r="BO140" s="260"/>
      <c r="BP140" s="135"/>
      <c r="BQ140" s="135"/>
      <c r="BR140" s="135"/>
      <c r="BS140" s="135"/>
      <c r="BT140" s="135"/>
      <c r="BV140" s="135"/>
      <c r="BW140" s="135"/>
      <c r="BX140" s="135"/>
      <c r="BY140" s="135"/>
      <c r="BZ140" s="135"/>
      <c r="CA140" s="135"/>
      <c r="CB140" s="135"/>
      <c r="CC140" s="135"/>
      <c r="CD140" s="135"/>
    </row>
    <row r="141" spans="13:82" ht="6" customHeight="1">
      <c r="M141" s="135"/>
      <c r="N141" s="135"/>
      <c r="O141" s="135"/>
      <c r="P141" s="135"/>
      <c r="Q141" s="135"/>
      <c r="R141" s="135"/>
      <c r="S141" s="135"/>
      <c r="T141" s="135"/>
      <c r="U141" s="135"/>
      <c r="Z141" s="261"/>
      <c r="AA141" s="261"/>
      <c r="AB141" s="261"/>
      <c r="AC141" s="261"/>
      <c r="AI141" s="283"/>
      <c r="AJ141" s="1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"/>
      <c r="AU141" s="318"/>
      <c r="AV141" s="318"/>
      <c r="AW141" s="318"/>
      <c r="AX141" s="318"/>
      <c r="AY141" s="318"/>
      <c r="AZ141" s="318"/>
      <c r="BA141" s="331"/>
      <c r="BB141" s="331"/>
      <c r="BC141" s="331"/>
      <c r="BD141" s="1"/>
      <c r="BE141" s="318"/>
      <c r="BF141" s="318"/>
      <c r="BG141" s="318"/>
      <c r="BH141" s="318"/>
      <c r="BI141" s="318"/>
      <c r="BJ141" s="318"/>
      <c r="BK141" s="331"/>
      <c r="BL141" s="331"/>
      <c r="BM141" s="331"/>
      <c r="BN141" s="257"/>
      <c r="BS141" s="261"/>
      <c r="BV141" s="316" t="s">
        <v>1653</v>
      </c>
      <c r="BW141" s="316"/>
      <c r="BX141" s="316"/>
      <c r="BY141" s="316"/>
      <c r="BZ141" s="316"/>
      <c r="CA141" s="316"/>
      <c r="CB141" s="316"/>
      <c r="CC141" s="316"/>
      <c r="CD141" s="316"/>
    </row>
    <row r="142" spans="13:82" ht="6" customHeight="1">
      <c r="M142" s="135"/>
      <c r="N142" s="135"/>
      <c r="O142" s="135"/>
      <c r="P142" s="135"/>
      <c r="Q142" s="135"/>
      <c r="R142" s="319" t="s">
        <v>1651</v>
      </c>
      <c r="S142" s="319"/>
      <c r="T142" s="319"/>
      <c r="U142" s="319"/>
      <c r="V142" s="319"/>
      <c r="W142" s="319"/>
      <c r="X142" s="319"/>
      <c r="Y142" s="319"/>
      <c r="Z142" s="319"/>
      <c r="AA142" s="319"/>
      <c r="AB142" s="261"/>
      <c r="AC142" s="261"/>
      <c r="AI142" s="283"/>
      <c r="AK142" s="148"/>
      <c r="AL142" s="148"/>
      <c r="AM142" s="148"/>
      <c r="AN142" s="148"/>
      <c r="AO142" s="148"/>
      <c r="AP142" s="148"/>
      <c r="AQ142" s="148"/>
      <c r="AR142" s="148"/>
      <c r="AS142" s="148"/>
      <c r="AU142" s="318"/>
      <c r="AV142" s="318"/>
      <c r="AW142" s="318"/>
      <c r="AX142" s="318"/>
      <c r="AY142" s="318"/>
      <c r="AZ142" s="318"/>
      <c r="BA142" s="331"/>
      <c r="BB142" s="331"/>
      <c r="BC142" s="331"/>
      <c r="BE142" s="318"/>
      <c r="BF142" s="318"/>
      <c r="BG142" s="318"/>
      <c r="BH142" s="318"/>
      <c r="BI142" s="318"/>
      <c r="BJ142" s="318"/>
      <c r="BK142" s="331"/>
      <c r="BL142" s="331"/>
      <c r="BM142" s="331"/>
      <c r="BN142" s="257"/>
      <c r="BS142" s="261"/>
      <c r="BV142" s="316"/>
      <c r="BW142" s="316"/>
      <c r="BX142" s="316"/>
      <c r="BY142" s="316"/>
      <c r="BZ142" s="316"/>
      <c r="CA142" s="316"/>
      <c r="CB142" s="316"/>
      <c r="CC142" s="316"/>
      <c r="CD142" s="316"/>
    </row>
    <row r="143" spans="13:82" ht="6" customHeight="1" thickBot="1">
      <c r="M143" s="135"/>
      <c r="N143" s="135"/>
      <c r="O143" s="135"/>
      <c r="P143" s="135"/>
      <c r="Q143" s="135"/>
      <c r="R143" s="319"/>
      <c r="S143" s="319"/>
      <c r="T143" s="319"/>
      <c r="U143" s="319"/>
      <c r="V143" s="319"/>
      <c r="W143" s="319"/>
      <c r="X143" s="319"/>
      <c r="Y143" s="319"/>
      <c r="Z143" s="319"/>
      <c r="AA143" s="319"/>
      <c r="AB143" s="261"/>
      <c r="AC143" s="261"/>
      <c r="AI143" s="283"/>
      <c r="AJ143" s="18"/>
      <c r="AK143" s="18"/>
      <c r="AL143" s="135"/>
      <c r="AM143" s="135"/>
      <c r="AN143" s="135"/>
      <c r="AO143" s="135"/>
      <c r="AP143" s="135"/>
      <c r="AQ143" s="135"/>
      <c r="AR143" s="135"/>
      <c r="AS143" s="135"/>
      <c r="AT143" s="315" t="s">
        <v>38</v>
      </c>
      <c r="AU143" s="315"/>
      <c r="AV143" s="316" t="s">
        <v>1660</v>
      </c>
      <c r="AW143" s="316"/>
      <c r="AX143" s="316"/>
      <c r="AY143" s="316"/>
      <c r="AZ143" s="316"/>
      <c r="BA143" s="316"/>
      <c r="BB143" s="316"/>
      <c r="BC143" s="316"/>
      <c r="BD143" s="315" t="s">
        <v>38</v>
      </c>
      <c r="BE143" s="315"/>
      <c r="BF143" s="316" t="s">
        <v>1656</v>
      </c>
      <c r="BG143" s="316"/>
      <c r="BH143" s="316"/>
      <c r="BI143" s="316"/>
      <c r="BJ143" s="316"/>
      <c r="BK143" s="316"/>
      <c r="BL143" s="316"/>
      <c r="BM143" s="316"/>
      <c r="BN143" s="257"/>
      <c r="BO143" s="255"/>
      <c r="BP143" s="255"/>
      <c r="BQ143" s="255"/>
      <c r="BR143" s="255"/>
      <c r="BS143" s="255"/>
      <c r="BT143" s="255"/>
      <c r="BV143" s="316"/>
      <c r="BW143" s="316"/>
      <c r="BX143" s="316"/>
      <c r="BY143" s="316"/>
      <c r="BZ143" s="316"/>
      <c r="CA143" s="316"/>
      <c r="CB143" s="316"/>
      <c r="CC143" s="316"/>
      <c r="CD143" s="316"/>
    </row>
    <row r="144" spans="13:82" ht="6" customHeight="1" thickBot="1">
      <c r="M144" s="135"/>
      <c r="N144" s="135"/>
      <c r="O144" s="135"/>
      <c r="P144" s="135"/>
      <c r="Q144" s="135"/>
      <c r="R144" s="319"/>
      <c r="S144" s="319"/>
      <c r="T144" s="319"/>
      <c r="U144" s="319"/>
      <c r="V144" s="319"/>
      <c r="W144" s="319"/>
      <c r="X144" s="319"/>
      <c r="Y144" s="319"/>
      <c r="Z144" s="319"/>
      <c r="AA144" s="319"/>
      <c r="AB144" s="278"/>
      <c r="AC144" s="278"/>
      <c r="AD144" s="278"/>
      <c r="AE144" s="278"/>
      <c r="AF144" s="278"/>
      <c r="AG144" s="278"/>
      <c r="AH144" s="278"/>
      <c r="AI144" s="291"/>
      <c r="AJ144" s="18"/>
      <c r="AK144" s="18"/>
      <c r="AL144" s="135"/>
      <c r="AM144" s="135"/>
      <c r="AN144" s="135"/>
      <c r="AO144" s="135"/>
      <c r="AP144" s="135"/>
      <c r="AQ144" s="135"/>
      <c r="AR144" s="135"/>
      <c r="AS144" s="135"/>
      <c r="AT144" s="315"/>
      <c r="AU144" s="315"/>
      <c r="AV144" s="316"/>
      <c r="AW144" s="316"/>
      <c r="AX144" s="316"/>
      <c r="AY144" s="316"/>
      <c r="AZ144" s="316"/>
      <c r="BA144" s="316"/>
      <c r="BB144" s="316"/>
      <c r="BC144" s="316"/>
      <c r="BD144" s="315"/>
      <c r="BE144" s="315"/>
      <c r="BF144" s="316"/>
      <c r="BG144" s="316"/>
      <c r="BH144" s="316"/>
      <c r="BI144" s="316"/>
      <c r="BJ144" s="316"/>
      <c r="BK144" s="316"/>
      <c r="BL144" s="316"/>
      <c r="BM144" s="316"/>
      <c r="BN144" s="13"/>
      <c r="BO144" s="13"/>
      <c r="BP144" s="13"/>
      <c r="BQ144" s="13"/>
      <c r="BR144" s="13"/>
      <c r="BS144" s="13"/>
      <c r="BT144" s="13"/>
      <c r="BU144" s="266"/>
      <c r="BV144" s="316"/>
      <c r="BW144" s="316"/>
      <c r="BX144" s="316"/>
      <c r="BY144" s="316"/>
      <c r="BZ144" s="316"/>
      <c r="CA144" s="316"/>
      <c r="CB144" s="316"/>
      <c r="CC144" s="316"/>
      <c r="CD144" s="316"/>
    </row>
    <row r="145" spans="13:82" ht="6" customHeight="1">
      <c r="M145" s="135"/>
      <c r="N145" s="135"/>
      <c r="O145" s="135"/>
      <c r="P145" s="135"/>
      <c r="Q145" s="135"/>
      <c r="R145" s="319"/>
      <c r="S145" s="319"/>
      <c r="T145" s="319"/>
      <c r="U145" s="319"/>
      <c r="V145" s="319"/>
      <c r="W145" s="319"/>
      <c r="X145" s="319"/>
      <c r="Y145" s="319"/>
      <c r="Z145" s="319"/>
      <c r="AA145" s="319"/>
      <c r="AB145" s="13"/>
      <c r="AC145" s="13"/>
      <c r="AD145" s="13"/>
      <c r="AE145" s="13"/>
      <c r="AF145" s="13"/>
      <c r="AG145" s="13"/>
      <c r="AH145" s="13"/>
      <c r="AI145" s="6"/>
      <c r="AJ145" s="18"/>
      <c r="AK145" s="18"/>
      <c r="AT145" s="315"/>
      <c r="AU145" s="315"/>
      <c r="BD145" s="315"/>
      <c r="BE145" s="315"/>
      <c r="BN145" s="13"/>
      <c r="BO145" s="13"/>
      <c r="BP145" s="13"/>
      <c r="BQ145" s="13"/>
      <c r="BR145" s="13"/>
      <c r="BS145" s="13"/>
      <c r="BT145" s="13"/>
      <c r="BU145" s="261"/>
      <c r="BV145" s="316"/>
      <c r="BW145" s="316"/>
      <c r="BX145" s="316"/>
      <c r="BY145" s="316"/>
      <c r="BZ145" s="316"/>
      <c r="CA145" s="316"/>
      <c r="CB145" s="316"/>
      <c r="CC145" s="316"/>
      <c r="CD145" s="316"/>
    </row>
    <row r="146" spans="13:92" ht="6" customHeight="1">
      <c r="M146" s="135"/>
      <c r="N146" s="135"/>
      <c r="O146" s="135"/>
      <c r="P146" s="135"/>
      <c r="Q146" s="135"/>
      <c r="R146" s="319"/>
      <c r="S146" s="319"/>
      <c r="T146" s="319"/>
      <c r="U146" s="319"/>
      <c r="V146" s="319"/>
      <c r="W146" s="319"/>
      <c r="X146" s="319"/>
      <c r="Y146" s="319"/>
      <c r="Z146" s="319"/>
      <c r="AA146" s="319"/>
      <c r="AB146" s="13"/>
      <c r="AC146" s="13"/>
      <c r="AD146" s="13"/>
      <c r="AE146" s="13"/>
      <c r="AF146" s="13"/>
      <c r="AG146" s="13"/>
      <c r="AH146" s="13"/>
      <c r="AI146" s="4"/>
      <c r="AJ146" s="18"/>
      <c r="AK146" s="18"/>
      <c r="AL146" s="293"/>
      <c r="AM146" s="135"/>
      <c r="AN146" s="135"/>
      <c r="AO146" s="135"/>
      <c r="AP146" s="135"/>
      <c r="AQ146" s="135"/>
      <c r="AR146" s="135"/>
      <c r="AS146" s="135"/>
      <c r="AT146" s="315"/>
      <c r="AU146" s="315"/>
      <c r="AV146" s="317" t="s">
        <v>1669</v>
      </c>
      <c r="AW146" s="316"/>
      <c r="AX146" s="316"/>
      <c r="AY146" s="316"/>
      <c r="AZ146" s="316"/>
      <c r="BA146" s="316"/>
      <c r="BB146" s="316"/>
      <c r="BC146" s="316"/>
      <c r="BD146" s="315"/>
      <c r="BE146" s="315"/>
      <c r="BF146" s="317" t="s">
        <v>1631</v>
      </c>
      <c r="BG146" s="316"/>
      <c r="BH146" s="316"/>
      <c r="BI146" s="316"/>
      <c r="BJ146" s="316"/>
      <c r="BK146" s="316"/>
      <c r="BL146" s="316"/>
      <c r="BM146" s="316"/>
      <c r="BN146" s="261"/>
      <c r="BO146" s="261"/>
      <c r="BP146" s="261"/>
      <c r="BQ146" s="261"/>
      <c r="BR146" s="7"/>
      <c r="BS146" s="7"/>
      <c r="BT146" s="7"/>
      <c r="BU146" s="7"/>
      <c r="BV146" s="7"/>
      <c r="BW146" s="7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</row>
    <row r="147" spans="13:92" ht="6" customHeight="1">
      <c r="M147" s="135"/>
      <c r="N147" s="135"/>
      <c r="O147" s="135"/>
      <c r="P147" s="135"/>
      <c r="Q147" s="135"/>
      <c r="R147" s="135"/>
      <c r="S147" s="135"/>
      <c r="T147" s="135"/>
      <c r="U147" s="135"/>
      <c r="Z147" s="261"/>
      <c r="AA147" s="261"/>
      <c r="AC147" s="7"/>
      <c r="AD147" s="7"/>
      <c r="AE147" s="7"/>
      <c r="AF147" s="7"/>
      <c r="AG147" s="7"/>
      <c r="AH147" s="7"/>
      <c r="AJ147" s="18"/>
      <c r="AK147" s="18"/>
      <c r="AL147" s="135"/>
      <c r="AM147" s="135"/>
      <c r="AN147" s="135"/>
      <c r="AO147" s="135"/>
      <c r="AP147" s="135"/>
      <c r="AQ147" s="135"/>
      <c r="AR147" s="135"/>
      <c r="AS147" s="135"/>
      <c r="AT147" s="315"/>
      <c r="AU147" s="315"/>
      <c r="AV147" s="316"/>
      <c r="AW147" s="316"/>
      <c r="AX147" s="316"/>
      <c r="AY147" s="316"/>
      <c r="AZ147" s="316"/>
      <c r="BA147" s="316"/>
      <c r="BB147" s="316"/>
      <c r="BC147" s="316"/>
      <c r="BD147" s="315"/>
      <c r="BE147" s="315"/>
      <c r="BF147" s="316"/>
      <c r="BG147" s="316"/>
      <c r="BH147" s="316"/>
      <c r="BI147" s="316"/>
      <c r="BJ147" s="316"/>
      <c r="BK147" s="316"/>
      <c r="BL147" s="316"/>
      <c r="BM147" s="316"/>
      <c r="BO147" s="2"/>
      <c r="BP147" s="2"/>
      <c r="BQ147" s="2"/>
      <c r="BR147" s="7"/>
      <c r="BS147" s="7"/>
      <c r="BT147" s="7"/>
      <c r="BU147" s="7"/>
      <c r="BV147" s="7"/>
      <c r="BW147" s="7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</row>
    <row r="148" spans="13:75" ht="6" customHeight="1">
      <c r="M148" s="135"/>
      <c r="N148" s="135"/>
      <c r="O148" s="135"/>
      <c r="P148" s="135"/>
      <c r="Q148" s="135"/>
      <c r="R148" s="135"/>
      <c r="S148" s="135"/>
      <c r="T148" s="135"/>
      <c r="U148" s="135"/>
      <c r="Z148" s="261"/>
      <c r="AA148" s="261"/>
      <c r="AB148" s="2"/>
      <c r="AC148" s="7"/>
      <c r="AD148" s="7"/>
      <c r="AE148" s="7"/>
      <c r="AF148" s="7"/>
      <c r="AG148" s="7"/>
      <c r="AH148" s="7"/>
      <c r="AJ148" s="18"/>
      <c r="AK148" s="18"/>
      <c r="AT148" s="315"/>
      <c r="AU148" s="315"/>
      <c r="BD148" s="315"/>
      <c r="BE148" s="315"/>
      <c r="BR148" s="7"/>
      <c r="BS148" s="7"/>
      <c r="BT148" s="7"/>
      <c r="BU148" s="7"/>
      <c r="BV148" s="7"/>
      <c r="BW148" s="7"/>
    </row>
    <row r="149" spans="28:75" ht="6" customHeight="1">
      <c r="AB149" s="2"/>
      <c r="AC149" s="7"/>
      <c r="AD149" s="7"/>
      <c r="AE149" s="7"/>
      <c r="AF149" s="7"/>
      <c r="AG149" s="7"/>
      <c r="AH149" s="7"/>
      <c r="AJ149" s="18"/>
      <c r="AK149" s="18"/>
      <c r="AL149" s="135"/>
      <c r="AM149" s="135"/>
      <c r="AN149" s="135"/>
      <c r="AO149" s="135"/>
      <c r="AP149" s="135"/>
      <c r="AQ149" s="135"/>
      <c r="AR149" s="135"/>
      <c r="AS149" s="135"/>
      <c r="AT149" s="315"/>
      <c r="AU149" s="315"/>
      <c r="AV149" s="316" t="s">
        <v>1614</v>
      </c>
      <c r="AW149" s="316"/>
      <c r="AX149" s="316"/>
      <c r="AY149" s="316"/>
      <c r="AZ149" s="316"/>
      <c r="BA149" s="316"/>
      <c r="BB149" s="316"/>
      <c r="BC149" s="316"/>
      <c r="BD149" s="315"/>
      <c r="BE149" s="315"/>
      <c r="BF149" s="316" t="s">
        <v>1621</v>
      </c>
      <c r="BG149" s="316"/>
      <c r="BH149" s="316"/>
      <c r="BI149" s="316"/>
      <c r="BJ149" s="316"/>
      <c r="BK149" s="316"/>
      <c r="BL149" s="316"/>
      <c r="BM149" s="316"/>
      <c r="BR149" s="7"/>
      <c r="BS149" s="7"/>
      <c r="BT149" s="7"/>
      <c r="BU149" s="7"/>
      <c r="BV149" s="7"/>
      <c r="BW149" s="7"/>
    </row>
    <row r="150" spans="28:75" ht="6" customHeight="1">
      <c r="AB150" s="2"/>
      <c r="AC150" s="7"/>
      <c r="AD150" s="7"/>
      <c r="AE150" s="7"/>
      <c r="AF150" s="7"/>
      <c r="AG150" s="7"/>
      <c r="AH150" s="7"/>
      <c r="AJ150" s="18"/>
      <c r="AK150" s="18"/>
      <c r="AL150" s="135"/>
      <c r="AM150" s="135"/>
      <c r="AN150" s="135"/>
      <c r="AO150" s="135"/>
      <c r="AP150" s="135"/>
      <c r="AQ150" s="135"/>
      <c r="AR150" s="135"/>
      <c r="AS150" s="135"/>
      <c r="AT150" s="315"/>
      <c r="AU150" s="315"/>
      <c r="AV150" s="316"/>
      <c r="AW150" s="316"/>
      <c r="AX150" s="316"/>
      <c r="AY150" s="316"/>
      <c r="AZ150" s="316"/>
      <c r="BA150" s="316"/>
      <c r="BB150" s="316"/>
      <c r="BC150" s="316"/>
      <c r="BD150" s="315"/>
      <c r="BE150" s="315"/>
      <c r="BF150" s="316"/>
      <c r="BG150" s="316"/>
      <c r="BH150" s="316"/>
      <c r="BI150" s="316"/>
      <c r="BJ150" s="316"/>
      <c r="BK150" s="316"/>
      <c r="BL150" s="316"/>
      <c r="BM150" s="316"/>
      <c r="BR150" s="7"/>
      <c r="BS150" s="7"/>
      <c r="BT150" s="7"/>
      <c r="BU150" s="7"/>
      <c r="BV150" s="7"/>
      <c r="BW150" s="7"/>
    </row>
    <row r="151" spans="28:75" ht="6" customHeight="1">
      <c r="AB151" s="2"/>
      <c r="AC151" s="7"/>
      <c r="AD151" s="7"/>
      <c r="AE151" s="7"/>
      <c r="AF151" s="7"/>
      <c r="AG151" s="7"/>
      <c r="AH151" s="7"/>
      <c r="BR151" s="7"/>
      <c r="BS151" s="7"/>
      <c r="BT151" s="7"/>
      <c r="BU151" s="7"/>
      <c r="BV151" s="7"/>
      <c r="BW151" s="7"/>
    </row>
    <row r="152" spans="28:75" ht="6" customHeight="1">
      <c r="AB152" s="2"/>
      <c r="AC152" s="7"/>
      <c r="AD152" s="7"/>
      <c r="AE152" s="7"/>
      <c r="AF152" s="7"/>
      <c r="AG152" s="7"/>
      <c r="AH152" s="7"/>
      <c r="BR152" s="7"/>
      <c r="BS152" s="7"/>
      <c r="BT152" s="7"/>
      <c r="BU152" s="7"/>
      <c r="BV152" s="7"/>
      <c r="BW152" s="7"/>
    </row>
    <row r="153" spans="28:75" ht="6" customHeight="1">
      <c r="AB153" s="2"/>
      <c r="AC153" s="7"/>
      <c r="AD153" s="7"/>
      <c r="AE153" s="7"/>
      <c r="AF153" s="7"/>
      <c r="AG153" s="7"/>
      <c r="AH153" s="7"/>
      <c r="BR153" s="7"/>
      <c r="BS153" s="7"/>
      <c r="BT153" s="7"/>
      <c r="BU153" s="7"/>
      <c r="BV153" s="7"/>
      <c r="BW153" s="7"/>
    </row>
    <row r="154" spans="28:75" ht="6" customHeight="1">
      <c r="AB154" s="2"/>
      <c r="AC154" s="7"/>
      <c r="AD154" s="7"/>
      <c r="AE154" s="7"/>
      <c r="AF154" s="7"/>
      <c r="AG154" s="7"/>
      <c r="AH154" s="7"/>
      <c r="BR154" s="7"/>
      <c r="BS154" s="7"/>
      <c r="BT154" s="7"/>
      <c r="BU154" s="7"/>
      <c r="BV154" s="7"/>
      <c r="BW154" s="7"/>
    </row>
    <row r="155" spans="28:75" ht="6" customHeight="1">
      <c r="AB155" s="2"/>
      <c r="AC155" s="7"/>
      <c r="AD155" s="7"/>
      <c r="AE155" s="7"/>
      <c r="AF155" s="7"/>
      <c r="AG155" s="7"/>
      <c r="AH155" s="7"/>
      <c r="BR155" s="7"/>
      <c r="BS155" s="7"/>
      <c r="BT155" s="7"/>
      <c r="BU155" s="7"/>
      <c r="BV155" s="7"/>
      <c r="BW155" s="7"/>
    </row>
    <row r="156" spans="29:34" ht="6" customHeight="1">
      <c r="AC156" s="7"/>
      <c r="AD156" s="7"/>
      <c r="AE156" s="7"/>
      <c r="AF156" s="7"/>
      <c r="AG156" s="7"/>
      <c r="AH156" s="7"/>
    </row>
  </sheetData>
  <sheetProtection/>
  <mergeCells count="99">
    <mergeCell ref="AB137:AG140"/>
    <mergeCell ref="BQ137:BW139"/>
    <mergeCell ref="AH137:AI140"/>
    <mergeCell ref="BO137:BP139"/>
    <mergeCell ref="BK140:BM142"/>
    <mergeCell ref="BV131:CF135"/>
    <mergeCell ref="BF53:BH55"/>
    <mergeCell ref="AJ128:BF131"/>
    <mergeCell ref="AQ132:BC133"/>
    <mergeCell ref="BK100:BL107"/>
    <mergeCell ref="AA115:AT120"/>
    <mergeCell ref="AA121:AT126"/>
    <mergeCell ref="AO110:BJ114"/>
    <mergeCell ref="BD121:BM127"/>
    <mergeCell ref="BE140:BG142"/>
    <mergeCell ref="BM106:BT107"/>
    <mergeCell ref="BH140:BJ142"/>
    <mergeCell ref="BM100:BT101"/>
    <mergeCell ref="AW139:AY139"/>
    <mergeCell ref="AU140:AW142"/>
    <mergeCell ref="AX140:AZ142"/>
    <mergeCell ref="BA140:BC142"/>
    <mergeCell ref="BO118:BW122"/>
    <mergeCell ref="A1:CR9"/>
    <mergeCell ref="S131:AA135"/>
    <mergeCell ref="R142:AA146"/>
    <mergeCell ref="BV141:CD145"/>
    <mergeCell ref="AO70:AQ72"/>
    <mergeCell ref="AR70:AT72"/>
    <mergeCell ref="AU70:AW72"/>
    <mergeCell ref="AZ70:BB72"/>
    <mergeCell ref="BC70:BE72"/>
    <mergeCell ref="BM48:BT49"/>
    <mergeCell ref="BD143:BE150"/>
    <mergeCell ref="BF143:BM144"/>
    <mergeCell ref="BF146:BM147"/>
    <mergeCell ref="BF149:BM150"/>
    <mergeCell ref="AV149:BC150"/>
    <mergeCell ref="AV146:BC147"/>
    <mergeCell ref="AP79:AW80"/>
    <mergeCell ref="D11:AJ18"/>
    <mergeCell ref="AL14:CI18"/>
    <mergeCell ref="E19:CK22"/>
    <mergeCell ref="AL10:CH13"/>
    <mergeCell ref="BX36:BZ39"/>
    <mergeCell ref="BL39:BN41"/>
    <mergeCell ref="BR39:BT41"/>
    <mergeCell ref="AZ53:BB55"/>
    <mergeCell ref="BC53:BE55"/>
    <mergeCell ref="BM103:BT104"/>
    <mergeCell ref="C49:R56"/>
    <mergeCell ref="BF70:BH72"/>
    <mergeCell ref="AC97:AE99"/>
    <mergeCell ref="AF97:AH99"/>
    <mergeCell ref="AI97:AK99"/>
    <mergeCell ref="AR50:BC52"/>
    <mergeCell ref="AN73:AO80"/>
    <mergeCell ref="AP73:AW74"/>
    <mergeCell ref="AP76:AW77"/>
    <mergeCell ref="AX69:AY70"/>
    <mergeCell ref="BK42:BL49"/>
    <mergeCell ref="BM42:BT43"/>
    <mergeCell ref="BM45:BT46"/>
    <mergeCell ref="AB100:AC107"/>
    <mergeCell ref="AD100:AK101"/>
    <mergeCell ref="AD103:AK104"/>
    <mergeCell ref="BL97:BN99"/>
    <mergeCell ref="BO97:BQ99"/>
    <mergeCell ref="BR97:BT99"/>
    <mergeCell ref="B81:R87"/>
    <mergeCell ref="B108:R114"/>
    <mergeCell ref="AJ67:AM70"/>
    <mergeCell ref="BJ67:BM71"/>
    <mergeCell ref="AY73:AZ80"/>
    <mergeCell ref="BA73:BH74"/>
    <mergeCell ref="BA76:BH77"/>
    <mergeCell ref="BA79:BH80"/>
    <mergeCell ref="AD106:AK107"/>
    <mergeCell ref="AN66:AW68"/>
    <mergeCell ref="A23:R29"/>
    <mergeCell ref="CI108:CY114"/>
    <mergeCell ref="AC35:AM37"/>
    <mergeCell ref="BK35:BV37"/>
    <mergeCell ref="AC93:AL95"/>
    <mergeCell ref="BL93:BW95"/>
    <mergeCell ref="AZ66:BH68"/>
    <mergeCell ref="X36:Z39"/>
    <mergeCell ref="X93:Z98"/>
    <mergeCell ref="BY94:CA97"/>
    <mergeCell ref="AT143:AU150"/>
    <mergeCell ref="CH51:CV57"/>
    <mergeCell ref="CF24:CV30"/>
    <mergeCell ref="AY56:AZ63"/>
    <mergeCell ref="BA56:BH57"/>
    <mergeCell ref="BA59:BH60"/>
    <mergeCell ref="BA62:BH63"/>
    <mergeCell ref="BO39:BQ41"/>
    <mergeCell ref="AV143:BC144"/>
    <mergeCell ref="CI81:CV86"/>
  </mergeCells>
  <printOptions/>
  <pageMargins left="0" right="0" top="0" bottom="0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CY149"/>
  <sheetViews>
    <sheetView zoomScalePageLayoutView="0" workbookViewId="0" topLeftCell="A64">
      <selection activeCell="M138" sqref="M138:U141"/>
    </sheetView>
  </sheetViews>
  <sheetFormatPr defaultColWidth="1.00390625" defaultRowHeight="6" customHeight="1"/>
  <cols>
    <col min="1" max="13" width="1.00390625" style="14" customWidth="1"/>
    <col min="14" max="14" width="1.12109375" style="14" customWidth="1"/>
    <col min="15" max="16384" width="1.00390625" style="14" customWidth="1"/>
  </cols>
  <sheetData>
    <row r="1" spans="5:99" ht="6" customHeight="1">
      <c r="E1" s="363" t="s">
        <v>1596</v>
      </c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/>
      <c r="AP1" s="363"/>
      <c r="AQ1" s="363"/>
      <c r="AR1" s="363"/>
      <c r="AS1" s="363"/>
      <c r="AT1" s="363"/>
      <c r="AU1" s="363"/>
      <c r="AV1" s="363"/>
      <c r="AW1" s="363"/>
      <c r="AX1" s="363"/>
      <c r="AY1" s="363"/>
      <c r="AZ1" s="363"/>
      <c r="BA1" s="363"/>
      <c r="BB1" s="363"/>
      <c r="BC1" s="363"/>
      <c r="BD1" s="363"/>
      <c r="BE1" s="363"/>
      <c r="BF1" s="363"/>
      <c r="BG1" s="363"/>
      <c r="BH1" s="363"/>
      <c r="BI1" s="363"/>
      <c r="BJ1" s="363"/>
      <c r="BK1" s="363"/>
      <c r="BL1" s="363"/>
      <c r="BM1" s="363"/>
      <c r="BN1" s="363"/>
      <c r="BO1" s="363"/>
      <c r="BP1" s="363"/>
      <c r="BQ1" s="363"/>
      <c r="BR1" s="363"/>
      <c r="BS1" s="363"/>
      <c r="BT1" s="363"/>
      <c r="BU1" s="363"/>
      <c r="BV1" s="363"/>
      <c r="BW1" s="363"/>
      <c r="BX1" s="363"/>
      <c r="BY1" s="363"/>
      <c r="BZ1" s="363"/>
      <c r="CA1" s="363"/>
      <c r="CB1" s="363"/>
      <c r="CC1" s="363"/>
      <c r="CD1" s="363"/>
      <c r="CE1" s="363"/>
      <c r="CF1" s="363"/>
      <c r="CG1" s="363"/>
      <c r="CH1" s="363"/>
      <c r="CI1" s="363"/>
      <c r="CJ1" s="363"/>
      <c r="CK1" s="363"/>
      <c r="CL1" s="363"/>
      <c r="CM1" s="363"/>
      <c r="CN1" s="363"/>
      <c r="CO1" s="363"/>
      <c r="CP1" s="363"/>
      <c r="CQ1" s="363"/>
      <c r="CR1" s="363"/>
      <c r="CS1" s="363"/>
      <c r="CT1" s="363"/>
      <c r="CU1" s="363"/>
    </row>
    <row r="2" spans="5:99" ht="6" customHeight="1"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3"/>
      <c r="AH2" s="363"/>
      <c r="AI2" s="363"/>
      <c r="AJ2" s="363"/>
      <c r="AK2" s="363"/>
      <c r="AL2" s="363"/>
      <c r="AM2" s="363"/>
      <c r="AN2" s="363"/>
      <c r="AO2" s="363"/>
      <c r="AP2" s="363"/>
      <c r="AQ2" s="363"/>
      <c r="AR2" s="363"/>
      <c r="AS2" s="363"/>
      <c r="AT2" s="363"/>
      <c r="AU2" s="363"/>
      <c r="AV2" s="363"/>
      <c r="AW2" s="363"/>
      <c r="AX2" s="363"/>
      <c r="AY2" s="363"/>
      <c r="AZ2" s="363"/>
      <c r="BA2" s="363"/>
      <c r="BB2" s="363"/>
      <c r="BC2" s="363"/>
      <c r="BD2" s="363"/>
      <c r="BE2" s="363"/>
      <c r="BF2" s="363"/>
      <c r="BG2" s="363"/>
      <c r="BH2" s="363"/>
      <c r="BI2" s="363"/>
      <c r="BJ2" s="363"/>
      <c r="BK2" s="363"/>
      <c r="BL2" s="363"/>
      <c r="BM2" s="363"/>
      <c r="BN2" s="363"/>
      <c r="BO2" s="363"/>
      <c r="BP2" s="363"/>
      <c r="BQ2" s="363"/>
      <c r="BR2" s="363"/>
      <c r="BS2" s="363"/>
      <c r="BT2" s="363"/>
      <c r="BU2" s="363"/>
      <c r="BV2" s="363"/>
      <c r="BW2" s="363"/>
      <c r="BX2" s="363"/>
      <c r="BY2" s="363"/>
      <c r="BZ2" s="363"/>
      <c r="CA2" s="363"/>
      <c r="CB2" s="363"/>
      <c r="CC2" s="363"/>
      <c r="CD2" s="363"/>
      <c r="CE2" s="363"/>
      <c r="CF2" s="363"/>
      <c r="CG2" s="363"/>
      <c r="CH2" s="363"/>
      <c r="CI2" s="363"/>
      <c r="CJ2" s="363"/>
      <c r="CK2" s="363"/>
      <c r="CL2" s="363"/>
      <c r="CM2" s="363"/>
      <c r="CN2" s="363"/>
      <c r="CO2" s="363"/>
      <c r="CP2" s="363"/>
      <c r="CQ2" s="363"/>
      <c r="CR2" s="363"/>
      <c r="CS2" s="363"/>
      <c r="CT2" s="363"/>
      <c r="CU2" s="363"/>
    </row>
    <row r="3" spans="5:99" ht="6" customHeight="1"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3"/>
      <c r="AE3" s="363"/>
      <c r="AF3" s="363"/>
      <c r="AG3" s="363"/>
      <c r="AH3" s="363"/>
      <c r="AI3" s="363"/>
      <c r="AJ3" s="363"/>
      <c r="AK3" s="363"/>
      <c r="AL3" s="363"/>
      <c r="AM3" s="363"/>
      <c r="AN3" s="363"/>
      <c r="AO3" s="363"/>
      <c r="AP3" s="363"/>
      <c r="AQ3" s="363"/>
      <c r="AR3" s="363"/>
      <c r="AS3" s="363"/>
      <c r="AT3" s="363"/>
      <c r="AU3" s="363"/>
      <c r="AV3" s="363"/>
      <c r="AW3" s="363"/>
      <c r="AX3" s="363"/>
      <c r="AY3" s="363"/>
      <c r="AZ3" s="363"/>
      <c r="BA3" s="363"/>
      <c r="BB3" s="363"/>
      <c r="BC3" s="363"/>
      <c r="BD3" s="363"/>
      <c r="BE3" s="363"/>
      <c r="BF3" s="363"/>
      <c r="BG3" s="363"/>
      <c r="BH3" s="363"/>
      <c r="BI3" s="363"/>
      <c r="BJ3" s="363"/>
      <c r="BK3" s="363"/>
      <c r="BL3" s="363"/>
      <c r="BM3" s="363"/>
      <c r="BN3" s="363"/>
      <c r="BO3" s="363"/>
      <c r="BP3" s="363"/>
      <c r="BQ3" s="363"/>
      <c r="BR3" s="363"/>
      <c r="BS3" s="363"/>
      <c r="BT3" s="363"/>
      <c r="BU3" s="363"/>
      <c r="BV3" s="363"/>
      <c r="BW3" s="363"/>
      <c r="BX3" s="363"/>
      <c r="BY3" s="363"/>
      <c r="BZ3" s="363"/>
      <c r="CA3" s="363"/>
      <c r="CB3" s="363"/>
      <c r="CC3" s="363"/>
      <c r="CD3" s="363"/>
      <c r="CE3" s="363"/>
      <c r="CF3" s="363"/>
      <c r="CG3" s="363"/>
      <c r="CH3" s="363"/>
      <c r="CI3" s="363"/>
      <c r="CJ3" s="363"/>
      <c r="CK3" s="363"/>
      <c r="CL3" s="363"/>
      <c r="CM3" s="363"/>
      <c r="CN3" s="363"/>
      <c r="CO3" s="363"/>
      <c r="CP3" s="363"/>
      <c r="CQ3" s="363"/>
      <c r="CR3" s="363"/>
      <c r="CS3" s="363"/>
      <c r="CT3" s="363"/>
      <c r="CU3" s="363"/>
    </row>
    <row r="4" spans="5:99" ht="6" customHeight="1"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  <c r="AA4" s="363"/>
      <c r="AB4" s="363"/>
      <c r="AC4" s="363"/>
      <c r="AD4" s="363"/>
      <c r="AE4" s="363"/>
      <c r="AF4" s="363"/>
      <c r="AG4" s="363"/>
      <c r="AH4" s="363"/>
      <c r="AI4" s="363"/>
      <c r="AJ4" s="363"/>
      <c r="AK4" s="363"/>
      <c r="AL4" s="363"/>
      <c r="AM4" s="363"/>
      <c r="AN4" s="363"/>
      <c r="AO4" s="363"/>
      <c r="AP4" s="363"/>
      <c r="AQ4" s="363"/>
      <c r="AR4" s="363"/>
      <c r="AS4" s="363"/>
      <c r="AT4" s="363"/>
      <c r="AU4" s="363"/>
      <c r="AV4" s="363"/>
      <c r="AW4" s="363"/>
      <c r="AX4" s="363"/>
      <c r="AY4" s="363"/>
      <c r="AZ4" s="363"/>
      <c r="BA4" s="363"/>
      <c r="BB4" s="363"/>
      <c r="BC4" s="363"/>
      <c r="BD4" s="363"/>
      <c r="BE4" s="363"/>
      <c r="BF4" s="363"/>
      <c r="BG4" s="363"/>
      <c r="BH4" s="363"/>
      <c r="BI4" s="363"/>
      <c r="BJ4" s="363"/>
      <c r="BK4" s="363"/>
      <c r="BL4" s="363"/>
      <c r="BM4" s="363"/>
      <c r="BN4" s="363"/>
      <c r="BO4" s="363"/>
      <c r="BP4" s="363"/>
      <c r="BQ4" s="363"/>
      <c r="BR4" s="363"/>
      <c r="BS4" s="363"/>
      <c r="BT4" s="363"/>
      <c r="BU4" s="363"/>
      <c r="BV4" s="363"/>
      <c r="BW4" s="363"/>
      <c r="BX4" s="363"/>
      <c r="BY4" s="363"/>
      <c r="BZ4" s="363"/>
      <c r="CA4" s="363"/>
      <c r="CB4" s="363"/>
      <c r="CC4" s="363"/>
      <c r="CD4" s="363"/>
      <c r="CE4" s="363"/>
      <c r="CF4" s="363"/>
      <c r="CG4" s="363"/>
      <c r="CH4" s="363"/>
      <c r="CI4" s="363"/>
      <c r="CJ4" s="363"/>
      <c r="CK4" s="363"/>
      <c r="CL4" s="363"/>
      <c r="CM4" s="363"/>
      <c r="CN4" s="363"/>
      <c r="CO4" s="363"/>
      <c r="CP4" s="363"/>
      <c r="CQ4" s="363"/>
      <c r="CR4" s="363"/>
      <c r="CS4" s="363"/>
      <c r="CT4" s="363"/>
      <c r="CU4" s="363"/>
    </row>
    <row r="5" spans="5:99" ht="6" customHeight="1"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3"/>
      <c r="AO5" s="363"/>
      <c r="AP5" s="363"/>
      <c r="AQ5" s="363"/>
      <c r="AR5" s="363"/>
      <c r="AS5" s="363"/>
      <c r="AT5" s="363"/>
      <c r="AU5" s="363"/>
      <c r="AV5" s="363"/>
      <c r="AW5" s="363"/>
      <c r="AX5" s="363"/>
      <c r="AY5" s="363"/>
      <c r="AZ5" s="363"/>
      <c r="BA5" s="363"/>
      <c r="BB5" s="363"/>
      <c r="BC5" s="363"/>
      <c r="BD5" s="363"/>
      <c r="BE5" s="363"/>
      <c r="BF5" s="363"/>
      <c r="BG5" s="363"/>
      <c r="BH5" s="363"/>
      <c r="BI5" s="363"/>
      <c r="BJ5" s="363"/>
      <c r="BK5" s="363"/>
      <c r="BL5" s="363"/>
      <c r="BM5" s="363"/>
      <c r="BN5" s="363"/>
      <c r="BO5" s="363"/>
      <c r="BP5" s="363"/>
      <c r="BQ5" s="363"/>
      <c r="BR5" s="363"/>
      <c r="BS5" s="363"/>
      <c r="BT5" s="363"/>
      <c r="BU5" s="363"/>
      <c r="BV5" s="363"/>
      <c r="BW5" s="363"/>
      <c r="BX5" s="363"/>
      <c r="BY5" s="363"/>
      <c r="BZ5" s="363"/>
      <c r="CA5" s="363"/>
      <c r="CB5" s="363"/>
      <c r="CC5" s="363"/>
      <c r="CD5" s="363"/>
      <c r="CE5" s="363"/>
      <c r="CF5" s="363"/>
      <c r="CG5" s="363"/>
      <c r="CH5" s="363"/>
      <c r="CI5" s="363"/>
      <c r="CJ5" s="363"/>
      <c r="CK5" s="363"/>
      <c r="CL5" s="363"/>
      <c r="CM5" s="363"/>
      <c r="CN5" s="363"/>
      <c r="CO5" s="363"/>
      <c r="CP5" s="363"/>
      <c r="CQ5" s="363"/>
      <c r="CR5" s="363"/>
      <c r="CS5" s="363"/>
      <c r="CT5" s="363"/>
      <c r="CU5" s="363"/>
    </row>
    <row r="6" spans="5:99" ht="6" customHeight="1"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3"/>
      <c r="AF6" s="363"/>
      <c r="AG6" s="363"/>
      <c r="AH6" s="363"/>
      <c r="AI6" s="363"/>
      <c r="AJ6" s="363"/>
      <c r="AK6" s="363"/>
      <c r="AL6" s="363"/>
      <c r="AM6" s="363"/>
      <c r="AN6" s="363"/>
      <c r="AO6" s="363"/>
      <c r="AP6" s="363"/>
      <c r="AQ6" s="363"/>
      <c r="AR6" s="363"/>
      <c r="AS6" s="363"/>
      <c r="AT6" s="363"/>
      <c r="AU6" s="363"/>
      <c r="AV6" s="363"/>
      <c r="AW6" s="363"/>
      <c r="AX6" s="363"/>
      <c r="AY6" s="363"/>
      <c r="AZ6" s="363"/>
      <c r="BA6" s="363"/>
      <c r="BB6" s="363"/>
      <c r="BC6" s="363"/>
      <c r="BD6" s="363"/>
      <c r="BE6" s="363"/>
      <c r="BF6" s="363"/>
      <c r="BG6" s="363"/>
      <c r="BH6" s="363"/>
      <c r="BI6" s="363"/>
      <c r="BJ6" s="363"/>
      <c r="BK6" s="363"/>
      <c r="BL6" s="363"/>
      <c r="BM6" s="363"/>
      <c r="BN6" s="363"/>
      <c r="BO6" s="363"/>
      <c r="BP6" s="363"/>
      <c r="BQ6" s="363"/>
      <c r="BR6" s="363"/>
      <c r="BS6" s="363"/>
      <c r="BT6" s="363"/>
      <c r="BU6" s="363"/>
      <c r="BV6" s="363"/>
      <c r="BW6" s="363"/>
      <c r="BX6" s="363"/>
      <c r="BY6" s="363"/>
      <c r="BZ6" s="363"/>
      <c r="CA6" s="363"/>
      <c r="CB6" s="363"/>
      <c r="CC6" s="363"/>
      <c r="CD6" s="363"/>
      <c r="CE6" s="363"/>
      <c r="CF6" s="363"/>
      <c r="CG6" s="363"/>
      <c r="CH6" s="363"/>
      <c r="CI6" s="363"/>
      <c r="CJ6" s="363"/>
      <c r="CK6" s="363"/>
      <c r="CL6" s="363"/>
      <c r="CM6" s="363"/>
      <c r="CN6" s="363"/>
      <c r="CO6" s="363"/>
      <c r="CP6" s="363"/>
      <c r="CQ6" s="363"/>
      <c r="CR6" s="363"/>
      <c r="CS6" s="363"/>
      <c r="CT6" s="363"/>
      <c r="CU6" s="363"/>
    </row>
    <row r="7" spans="5:99" ht="6" customHeight="1"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3"/>
      <c r="AC7" s="363"/>
      <c r="AD7" s="363"/>
      <c r="AE7" s="363"/>
      <c r="AF7" s="363"/>
      <c r="AG7" s="363"/>
      <c r="AH7" s="363"/>
      <c r="AI7" s="363"/>
      <c r="AJ7" s="363"/>
      <c r="AK7" s="363"/>
      <c r="AL7" s="363"/>
      <c r="AM7" s="363"/>
      <c r="AN7" s="363"/>
      <c r="AO7" s="363"/>
      <c r="AP7" s="363"/>
      <c r="AQ7" s="363"/>
      <c r="AR7" s="363"/>
      <c r="AS7" s="363"/>
      <c r="AT7" s="363"/>
      <c r="AU7" s="363"/>
      <c r="AV7" s="363"/>
      <c r="AW7" s="363"/>
      <c r="AX7" s="363"/>
      <c r="AY7" s="363"/>
      <c r="AZ7" s="363"/>
      <c r="BA7" s="363"/>
      <c r="BB7" s="363"/>
      <c r="BC7" s="363"/>
      <c r="BD7" s="363"/>
      <c r="BE7" s="363"/>
      <c r="BF7" s="363"/>
      <c r="BG7" s="363"/>
      <c r="BH7" s="363"/>
      <c r="BI7" s="363"/>
      <c r="BJ7" s="363"/>
      <c r="BK7" s="363"/>
      <c r="BL7" s="363"/>
      <c r="BM7" s="363"/>
      <c r="BN7" s="363"/>
      <c r="BO7" s="363"/>
      <c r="BP7" s="363"/>
      <c r="BQ7" s="363"/>
      <c r="BR7" s="363"/>
      <c r="BS7" s="363"/>
      <c r="BT7" s="363"/>
      <c r="BU7" s="363"/>
      <c r="BV7" s="363"/>
      <c r="BW7" s="363"/>
      <c r="BX7" s="363"/>
      <c r="BY7" s="363"/>
      <c r="BZ7" s="363"/>
      <c r="CA7" s="363"/>
      <c r="CB7" s="363"/>
      <c r="CC7" s="363"/>
      <c r="CD7" s="363"/>
      <c r="CE7" s="363"/>
      <c r="CF7" s="363"/>
      <c r="CG7" s="363"/>
      <c r="CH7" s="363"/>
      <c r="CI7" s="363"/>
      <c r="CJ7" s="363"/>
      <c r="CK7" s="363"/>
      <c r="CL7" s="363"/>
      <c r="CM7" s="363"/>
      <c r="CN7" s="363"/>
      <c r="CO7" s="363"/>
      <c r="CP7" s="363"/>
      <c r="CQ7" s="363"/>
      <c r="CR7" s="363"/>
      <c r="CS7" s="363"/>
      <c r="CT7" s="363"/>
      <c r="CU7" s="363"/>
    </row>
    <row r="8" spans="9:99" ht="6" customHeight="1">
      <c r="I8" s="382" t="s">
        <v>21</v>
      </c>
      <c r="J8" s="382"/>
      <c r="K8" s="382"/>
      <c r="L8" s="382"/>
      <c r="M8" s="382"/>
      <c r="N8" s="382"/>
      <c r="O8" s="382"/>
      <c r="P8" s="382"/>
      <c r="Q8" s="382"/>
      <c r="R8" s="382"/>
      <c r="S8" s="382"/>
      <c r="T8" s="382"/>
      <c r="U8" s="382"/>
      <c r="V8" s="382"/>
      <c r="W8" s="382"/>
      <c r="X8" s="382"/>
      <c r="Y8" s="382"/>
      <c r="Z8" s="382"/>
      <c r="AA8" s="382"/>
      <c r="AB8" s="382"/>
      <c r="AC8" s="382"/>
      <c r="AD8" s="382"/>
      <c r="AE8" s="382"/>
      <c r="AF8" s="382"/>
      <c r="AG8" s="382"/>
      <c r="AH8" s="382"/>
      <c r="AI8" s="382"/>
      <c r="AJ8" s="383" t="s">
        <v>44</v>
      </c>
      <c r="AK8" s="383"/>
      <c r="AL8" s="383"/>
      <c r="AM8" s="383"/>
      <c r="AN8" s="383"/>
      <c r="AO8" s="383"/>
      <c r="AP8" s="383"/>
      <c r="AQ8" s="383"/>
      <c r="AR8" s="383"/>
      <c r="AS8" s="383"/>
      <c r="AT8" s="383"/>
      <c r="AU8" s="383"/>
      <c r="AV8" s="383"/>
      <c r="AW8" s="383"/>
      <c r="AX8" s="383"/>
      <c r="AY8" s="383"/>
      <c r="AZ8" s="383"/>
      <c r="BA8" s="383"/>
      <c r="BB8" s="383"/>
      <c r="BC8" s="383"/>
      <c r="BD8" s="383"/>
      <c r="BE8" s="383"/>
      <c r="BF8" s="383"/>
      <c r="BG8" s="383"/>
      <c r="BH8" s="383"/>
      <c r="BI8" s="383"/>
      <c r="BJ8" s="383"/>
      <c r="BK8" s="383"/>
      <c r="BL8" s="383"/>
      <c r="BM8" s="383"/>
      <c r="BN8" s="383"/>
      <c r="BO8" s="383"/>
      <c r="BP8" s="383"/>
      <c r="BQ8" s="383"/>
      <c r="BR8" s="383"/>
      <c r="BS8" s="383"/>
      <c r="BT8" s="383"/>
      <c r="BU8" s="383"/>
      <c r="BV8" s="383"/>
      <c r="BW8" s="383"/>
      <c r="BX8" s="383"/>
      <c r="BY8" s="383"/>
      <c r="BZ8" s="383"/>
      <c r="CA8" s="383"/>
      <c r="CB8" s="383"/>
      <c r="CC8" s="383"/>
      <c r="CD8" s="383"/>
      <c r="CE8" s="383"/>
      <c r="CF8" s="383"/>
      <c r="CG8" s="383"/>
      <c r="CH8" s="383"/>
      <c r="CI8" s="383"/>
      <c r="CJ8" s="383"/>
      <c r="CK8" s="383"/>
      <c r="CL8" s="383"/>
      <c r="CM8" s="383"/>
      <c r="CN8" s="383"/>
      <c r="CO8" s="383"/>
      <c r="CP8" s="383"/>
      <c r="CQ8" s="383"/>
      <c r="CR8" s="383"/>
      <c r="CS8" s="383"/>
      <c r="CT8" s="383"/>
      <c r="CU8" s="383"/>
    </row>
    <row r="9" spans="9:99" ht="6" customHeight="1"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382"/>
      <c r="T9" s="382"/>
      <c r="U9" s="382"/>
      <c r="V9" s="382"/>
      <c r="W9" s="382"/>
      <c r="X9" s="382"/>
      <c r="Y9" s="382"/>
      <c r="Z9" s="382"/>
      <c r="AA9" s="382"/>
      <c r="AB9" s="382"/>
      <c r="AC9" s="382"/>
      <c r="AD9" s="382"/>
      <c r="AE9" s="382"/>
      <c r="AF9" s="382"/>
      <c r="AG9" s="382"/>
      <c r="AH9" s="382"/>
      <c r="AI9" s="382"/>
      <c r="AJ9" s="383"/>
      <c r="AK9" s="383"/>
      <c r="AL9" s="383"/>
      <c r="AM9" s="383"/>
      <c r="AN9" s="383"/>
      <c r="AO9" s="383"/>
      <c r="AP9" s="383"/>
      <c r="AQ9" s="383"/>
      <c r="AR9" s="383"/>
      <c r="AS9" s="383"/>
      <c r="AT9" s="383"/>
      <c r="AU9" s="383"/>
      <c r="AV9" s="383"/>
      <c r="AW9" s="383"/>
      <c r="AX9" s="383"/>
      <c r="AY9" s="383"/>
      <c r="AZ9" s="383"/>
      <c r="BA9" s="383"/>
      <c r="BB9" s="383"/>
      <c r="BC9" s="383"/>
      <c r="BD9" s="383"/>
      <c r="BE9" s="383"/>
      <c r="BF9" s="383"/>
      <c r="BG9" s="383"/>
      <c r="BH9" s="383"/>
      <c r="BI9" s="383"/>
      <c r="BJ9" s="383"/>
      <c r="BK9" s="383"/>
      <c r="BL9" s="383"/>
      <c r="BM9" s="383"/>
      <c r="BN9" s="383"/>
      <c r="BO9" s="383"/>
      <c r="BP9" s="383"/>
      <c r="BQ9" s="383"/>
      <c r="BR9" s="383"/>
      <c r="BS9" s="383"/>
      <c r="BT9" s="383"/>
      <c r="BU9" s="383"/>
      <c r="BV9" s="383"/>
      <c r="BW9" s="383"/>
      <c r="BX9" s="383"/>
      <c r="BY9" s="383"/>
      <c r="BZ9" s="383"/>
      <c r="CA9" s="383"/>
      <c r="CB9" s="383"/>
      <c r="CC9" s="383"/>
      <c r="CD9" s="383"/>
      <c r="CE9" s="383"/>
      <c r="CF9" s="383"/>
      <c r="CG9" s="383"/>
      <c r="CH9" s="383"/>
      <c r="CI9" s="383"/>
      <c r="CJ9" s="383"/>
      <c r="CK9" s="383"/>
      <c r="CL9" s="383"/>
      <c r="CM9" s="383"/>
      <c r="CN9" s="383"/>
      <c r="CO9" s="383"/>
      <c r="CP9" s="383"/>
      <c r="CQ9" s="383"/>
      <c r="CR9" s="383"/>
      <c r="CS9" s="383"/>
      <c r="CT9" s="383"/>
      <c r="CU9" s="383"/>
    </row>
    <row r="10" spans="9:99" ht="6" customHeight="1">
      <c r="I10" s="382"/>
      <c r="J10" s="382"/>
      <c r="K10" s="382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382"/>
      <c r="Y10" s="382"/>
      <c r="Z10" s="382"/>
      <c r="AA10" s="382"/>
      <c r="AB10" s="382"/>
      <c r="AC10" s="382"/>
      <c r="AD10" s="382"/>
      <c r="AE10" s="382"/>
      <c r="AF10" s="382"/>
      <c r="AG10" s="382"/>
      <c r="AH10" s="382"/>
      <c r="AI10" s="382"/>
      <c r="AJ10" s="383"/>
      <c r="AK10" s="383"/>
      <c r="AL10" s="383"/>
      <c r="AM10" s="383"/>
      <c r="AN10" s="383"/>
      <c r="AO10" s="383"/>
      <c r="AP10" s="383"/>
      <c r="AQ10" s="383"/>
      <c r="AR10" s="383"/>
      <c r="AS10" s="383"/>
      <c r="AT10" s="383"/>
      <c r="AU10" s="383"/>
      <c r="AV10" s="383"/>
      <c r="AW10" s="383"/>
      <c r="AX10" s="383"/>
      <c r="AY10" s="383"/>
      <c r="AZ10" s="383"/>
      <c r="BA10" s="383"/>
      <c r="BB10" s="383"/>
      <c r="BC10" s="383"/>
      <c r="BD10" s="383"/>
      <c r="BE10" s="383"/>
      <c r="BF10" s="383"/>
      <c r="BG10" s="383"/>
      <c r="BH10" s="383"/>
      <c r="BI10" s="383"/>
      <c r="BJ10" s="383"/>
      <c r="BK10" s="383"/>
      <c r="BL10" s="383"/>
      <c r="BM10" s="383"/>
      <c r="BN10" s="383"/>
      <c r="BO10" s="383"/>
      <c r="BP10" s="383"/>
      <c r="BQ10" s="383"/>
      <c r="BR10" s="383"/>
      <c r="BS10" s="383"/>
      <c r="BT10" s="383"/>
      <c r="BU10" s="383"/>
      <c r="BV10" s="383"/>
      <c r="BW10" s="383"/>
      <c r="BX10" s="383"/>
      <c r="BY10" s="383"/>
      <c r="BZ10" s="383"/>
      <c r="CA10" s="383"/>
      <c r="CB10" s="383"/>
      <c r="CC10" s="383"/>
      <c r="CD10" s="383"/>
      <c r="CE10" s="383"/>
      <c r="CF10" s="383"/>
      <c r="CG10" s="383"/>
      <c r="CH10" s="383"/>
      <c r="CI10" s="383"/>
      <c r="CJ10" s="383"/>
      <c r="CK10" s="383"/>
      <c r="CL10" s="383"/>
      <c r="CM10" s="383"/>
      <c r="CN10" s="383"/>
      <c r="CO10" s="383"/>
      <c r="CP10" s="383"/>
      <c r="CQ10" s="383"/>
      <c r="CR10" s="383"/>
      <c r="CS10" s="383"/>
      <c r="CT10" s="383"/>
      <c r="CU10" s="383"/>
    </row>
    <row r="11" spans="9:99" ht="6" customHeight="1">
      <c r="I11" s="382"/>
      <c r="J11" s="382"/>
      <c r="K11" s="382"/>
      <c r="L11" s="382"/>
      <c r="M11" s="382"/>
      <c r="N11" s="382"/>
      <c r="O11" s="382"/>
      <c r="P11" s="382"/>
      <c r="Q11" s="382"/>
      <c r="R11" s="382"/>
      <c r="S11" s="382"/>
      <c r="T11" s="382"/>
      <c r="U11" s="382"/>
      <c r="V11" s="382"/>
      <c r="W11" s="382"/>
      <c r="X11" s="382"/>
      <c r="Y11" s="382"/>
      <c r="Z11" s="382"/>
      <c r="AA11" s="382"/>
      <c r="AB11" s="382"/>
      <c r="AC11" s="382"/>
      <c r="AD11" s="382"/>
      <c r="AE11" s="382"/>
      <c r="AF11" s="382"/>
      <c r="AG11" s="382"/>
      <c r="AH11" s="382"/>
      <c r="AI11" s="382"/>
      <c r="AJ11" s="383"/>
      <c r="AK11" s="383"/>
      <c r="AL11" s="383"/>
      <c r="AM11" s="383"/>
      <c r="AN11" s="383"/>
      <c r="AO11" s="383"/>
      <c r="AP11" s="383"/>
      <c r="AQ11" s="383"/>
      <c r="AR11" s="383"/>
      <c r="AS11" s="383"/>
      <c r="AT11" s="383"/>
      <c r="AU11" s="383"/>
      <c r="AV11" s="383"/>
      <c r="AW11" s="383"/>
      <c r="AX11" s="383"/>
      <c r="AY11" s="383"/>
      <c r="AZ11" s="383"/>
      <c r="BA11" s="383"/>
      <c r="BB11" s="383"/>
      <c r="BC11" s="383"/>
      <c r="BD11" s="383"/>
      <c r="BE11" s="383"/>
      <c r="BF11" s="383"/>
      <c r="BG11" s="383"/>
      <c r="BH11" s="383"/>
      <c r="BI11" s="383"/>
      <c r="BJ11" s="383"/>
      <c r="BK11" s="383"/>
      <c r="BL11" s="383"/>
      <c r="BM11" s="383"/>
      <c r="BN11" s="383"/>
      <c r="BO11" s="383"/>
      <c r="BP11" s="383"/>
      <c r="BQ11" s="383"/>
      <c r="BR11" s="383"/>
      <c r="BS11" s="383"/>
      <c r="BT11" s="383"/>
      <c r="BU11" s="383"/>
      <c r="BV11" s="383"/>
      <c r="BW11" s="383"/>
      <c r="BX11" s="383"/>
      <c r="BY11" s="383"/>
      <c r="BZ11" s="383"/>
      <c r="CA11" s="383"/>
      <c r="CB11" s="383"/>
      <c r="CC11" s="383"/>
      <c r="CD11" s="383"/>
      <c r="CE11" s="383"/>
      <c r="CF11" s="383"/>
      <c r="CG11" s="383"/>
      <c r="CH11" s="383"/>
      <c r="CI11" s="383"/>
      <c r="CJ11" s="383"/>
      <c r="CK11" s="383"/>
      <c r="CL11" s="383"/>
      <c r="CM11" s="383"/>
      <c r="CN11" s="383"/>
      <c r="CO11" s="383"/>
      <c r="CP11" s="383"/>
      <c r="CQ11" s="383"/>
      <c r="CR11" s="383"/>
      <c r="CS11" s="383"/>
      <c r="CT11" s="383"/>
      <c r="CU11" s="383"/>
    </row>
    <row r="12" spans="9:99" ht="6" customHeight="1">
      <c r="I12" s="382"/>
      <c r="J12" s="382"/>
      <c r="K12" s="382"/>
      <c r="L12" s="382"/>
      <c r="M12" s="382"/>
      <c r="N12" s="382"/>
      <c r="O12" s="382"/>
      <c r="P12" s="382"/>
      <c r="Q12" s="382"/>
      <c r="R12" s="382"/>
      <c r="S12" s="382"/>
      <c r="T12" s="382"/>
      <c r="U12" s="382"/>
      <c r="V12" s="382"/>
      <c r="W12" s="382"/>
      <c r="X12" s="382"/>
      <c r="Y12" s="382"/>
      <c r="Z12" s="382"/>
      <c r="AA12" s="382"/>
      <c r="AB12" s="382"/>
      <c r="AC12" s="382"/>
      <c r="AD12" s="382"/>
      <c r="AE12" s="382"/>
      <c r="AF12" s="382"/>
      <c r="AG12" s="382"/>
      <c r="AH12" s="382"/>
      <c r="AI12" s="382"/>
      <c r="AJ12" s="8"/>
      <c r="AK12" s="8"/>
      <c r="AL12" s="8"/>
      <c r="AN12" s="366" t="s">
        <v>1605</v>
      </c>
      <c r="AO12" s="366"/>
      <c r="AP12" s="366"/>
      <c r="AQ12" s="366"/>
      <c r="AR12" s="366"/>
      <c r="AS12" s="366"/>
      <c r="AT12" s="366"/>
      <c r="AU12" s="366"/>
      <c r="AV12" s="366"/>
      <c r="AW12" s="366"/>
      <c r="AX12" s="366"/>
      <c r="AY12" s="366"/>
      <c r="AZ12" s="366"/>
      <c r="BA12" s="366"/>
      <c r="BB12" s="366"/>
      <c r="BC12" s="366"/>
      <c r="BD12" s="366"/>
      <c r="BE12" s="366"/>
      <c r="BF12" s="366"/>
      <c r="BG12" s="366"/>
      <c r="BH12" s="366"/>
      <c r="BI12" s="366"/>
      <c r="BJ12" s="366"/>
      <c r="BK12" s="366"/>
      <c r="BL12" s="366"/>
      <c r="BM12" s="366"/>
      <c r="BN12" s="366"/>
      <c r="BO12" s="366"/>
      <c r="BP12" s="366"/>
      <c r="BQ12" s="366"/>
      <c r="BR12" s="366"/>
      <c r="BS12" s="366"/>
      <c r="BT12" s="366"/>
      <c r="BU12" s="366"/>
      <c r="BV12" s="366"/>
      <c r="BW12" s="366"/>
      <c r="BX12" s="366"/>
      <c r="BY12" s="366"/>
      <c r="BZ12" s="366"/>
      <c r="CA12" s="366"/>
      <c r="CB12" s="366"/>
      <c r="CC12" s="366"/>
      <c r="CD12" s="366"/>
      <c r="CE12" s="366"/>
      <c r="CF12" s="366"/>
      <c r="CG12" s="366"/>
      <c r="CH12" s="366"/>
      <c r="CI12" s="366"/>
      <c r="CJ12" s="366"/>
      <c r="CK12" s="366"/>
      <c r="CL12" s="366"/>
      <c r="CM12" s="366"/>
      <c r="CN12" s="366"/>
      <c r="CO12" s="366"/>
      <c r="CP12" s="366"/>
      <c r="CQ12" s="366"/>
      <c r="CR12" s="366"/>
      <c r="CS12" s="366"/>
      <c r="CT12" s="366"/>
      <c r="CU12" s="366"/>
    </row>
    <row r="13" spans="9:99" ht="6" customHeight="1">
      <c r="I13" s="382"/>
      <c r="J13" s="382"/>
      <c r="K13" s="382"/>
      <c r="L13" s="382"/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2"/>
      <c r="X13" s="382"/>
      <c r="Y13" s="382"/>
      <c r="Z13" s="382"/>
      <c r="AA13" s="382"/>
      <c r="AB13" s="382"/>
      <c r="AC13" s="382"/>
      <c r="AD13" s="382"/>
      <c r="AE13" s="382"/>
      <c r="AF13" s="382"/>
      <c r="AG13" s="382"/>
      <c r="AH13" s="382"/>
      <c r="AI13" s="382"/>
      <c r="AJ13" s="8"/>
      <c r="AK13" s="8"/>
      <c r="AL13" s="8"/>
      <c r="AN13" s="366"/>
      <c r="AO13" s="366"/>
      <c r="AP13" s="366"/>
      <c r="AQ13" s="366"/>
      <c r="AR13" s="366"/>
      <c r="AS13" s="366"/>
      <c r="AT13" s="366"/>
      <c r="AU13" s="366"/>
      <c r="AV13" s="366"/>
      <c r="AW13" s="366"/>
      <c r="AX13" s="366"/>
      <c r="AY13" s="366"/>
      <c r="AZ13" s="366"/>
      <c r="BA13" s="366"/>
      <c r="BB13" s="366"/>
      <c r="BC13" s="366"/>
      <c r="BD13" s="366"/>
      <c r="BE13" s="366"/>
      <c r="BF13" s="366"/>
      <c r="BG13" s="366"/>
      <c r="BH13" s="366"/>
      <c r="BI13" s="366"/>
      <c r="BJ13" s="366"/>
      <c r="BK13" s="366"/>
      <c r="BL13" s="366"/>
      <c r="BM13" s="366"/>
      <c r="BN13" s="366"/>
      <c r="BO13" s="366"/>
      <c r="BP13" s="366"/>
      <c r="BQ13" s="366"/>
      <c r="BR13" s="366"/>
      <c r="BS13" s="366"/>
      <c r="BT13" s="366"/>
      <c r="BU13" s="366"/>
      <c r="BV13" s="366"/>
      <c r="BW13" s="366"/>
      <c r="BX13" s="366"/>
      <c r="BY13" s="366"/>
      <c r="BZ13" s="366"/>
      <c r="CA13" s="366"/>
      <c r="CB13" s="366"/>
      <c r="CC13" s="366"/>
      <c r="CD13" s="366"/>
      <c r="CE13" s="366"/>
      <c r="CF13" s="366"/>
      <c r="CG13" s="366"/>
      <c r="CH13" s="366"/>
      <c r="CI13" s="366"/>
      <c r="CJ13" s="366"/>
      <c r="CK13" s="366"/>
      <c r="CL13" s="366"/>
      <c r="CM13" s="366"/>
      <c r="CN13" s="366"/>
      <c r="CO13" s="366"/>
      <c r="CP13" s="366"/>
      <c r="CQ13" s="366"/>
      <c r="CR13" s="366"/>
      <c r="CS13" s="366"/>
      <c r="CT13" s="366"/>
      <c r="CU13" s="366"/>
    </row>
    <row r="14" spans="9:99" ht="6" customHeight="1">
      <c r="I14" s="382"/>
      <c r="J14" s="382"/>
      <c r="K14" s="382"/>
      <c r="L14" s="382"/>
      <c r="M14" s="382"/>
      <c r="N14" s="382"/>
      <c r="O14" s="382"/>
      <c r="P14" s="382"/>
      <c r="Q14" s="382"/>
      <c r="R14" s="382"/>
      <c r="S14" s="382"/>
      <c r="T14" s="382"/>
      <c r="U14" s="382"/>
      <c r="V14" s="382"/>
      <c r="W14" s="382"/>
      <c r="X14" s="382"/>
      <c r="Y14" s="382"/>
      <c r="Z14" s="382"/>
      <c r="AA14" s="382"/>
      <c r="AB14" s="382"/>
      <c r="AC14" s="382"/>
      <c r="AD14" s="382"/>
      <c r="AE14" s="382"/>
      <c r="AF14" s="382"/>
      <c r="AG14" s="382"/>
      <c r="AH14" s="382"/>
      <c r="AI14" s="382"/>
      <c r="AJ14" s="8"/>
      <c r="AK14" s="8"/>
      <c r="AL14" s="8"/>
      <c r="AN14" s="366"/>
      <c r="AO14" s="366"/>
      <c r="AP14" s="366"/>
      <c r="AQ14" s="366"/>
      <c r="AR14" s="366"/>
      <c r="AS14" s="366"/>
      <c r="AT14" s="366"/>
      <c r="AU14" s="366"/>
      <c r="AV14" s="366"/>
      <c r="AW14" s="366"/>
      <c r="AX14" s="366"/>
      <c r="AY14" s="366"/>
      <c r="AZ14" s="366"/>
      <c r="BA14" s="366"/>
      <c r="BB14" s="366"/>
      <c r="BC14" s="366"/>
      <c r="BD14" s="366"/>
      <c r="BE14" s="366"/>
      <c r="BF14" s="366"/>
      <c r="BG14" s="366"/>
      <c r="BH14" s="366"/>
      <c r="BI14" s="366"/>
      <c r="BJ14" s="366"/>
      <c r="BK14" s="366"/>
      <c r="BL14" s="366"/>
      <c r="BM14" s="366"/>
      <c r="BN14" s="366"/>
      <c r="BO14" s="366"/>
      <c r="BP14" s="366"/>
      <c r="BQ14" s="366"/>
      <c r="BR14" s="366"/>
      <c r="BS14" s="366"/>
      <c r="BT14" s="366"/>
      <c r="BU14" s="366"/>
      <c r="BV14" s="366"/>
      <c r="BW14" s="366"/>
      <c r="BX14" s="366"/>
      <c r="BY14" s="366"/>
      <c r="BZ14" s="366"/>
      <c r="CA14" s="366"/>
      <c r="CB14" s="366"/>
      <c r="CC14" s="366"/>
      <c r="CD14" s="366"/>
      <c r="CE14" s="366"/>
      <c r="CF14" s="366"/>
      <c r="CG14" s="366"/>
      <c r="CH14" s="366"/>
      <c r="CI14" s="366"/>
      <c r="CJ14" s="366"/>
      <c r="CK14" s="366"/>
      <c r="CL14" s="366"/>
      <c r="CM14" s="366"/>
      <c r="CN14" s="366"/>
      <c r="CO14" s="366"/>
      <c r="CP14" s="366"/>
      <c r="CQ14" s="366"/>
      <c r="CR14" s="366"/>
      <c r="CS14" s="366"/>
      <c r="CT14" s="366"/>
      <c r="CU14" s="366"/>
    </row>
    <row r="15" spans="9:99" ht="6" customHeight="1"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382"/>
      <c r="AD15" s="382"/>
      <c r="AE15" s="382"/>
      <c r="AF15" s="382"/>
      <c r="AG15" s="382"/>
      <c r="AH15" s="382"/>
      <c r="AI15" s="382"/>
      <c r="AN15" s="366"/>
      <c r="AO15" s="366"/>
      <c r="AP15" s="366"/>
      <c r="AQ15" s="366"/>
      <c r="AR15" s="366"/>
      <c r="AS15" s="366"/>
      <c r="AT15" s="366"/>
      <c r="AU15" s="366"/>
      <c r="AV15" s="366"/>
      <c r="AW15" s="366"/>
      <c r="AX15" s="366"/>
      <c r="AY15" s="366"/>
      <c r="AZ15" s="366"/>
      <c r="BA15" s="366"/>
      <c r="BB15" s="366"/>
      <c r="BC15" s="366"/>
      <c r="BD15" s="366"/>
      <c r="BE15" s="366"/>
      <c r="BF15" s="366"/>
      <c r="BG15" s="366"/>
      <c r="BH15" s="366"/>
      <c r="BI15" s="366"/>
      <c r="BJ15" s="366"/>
      <c r="BK15" s="366"/>
      <c r="BL15" s="366"/>
      <c r="BM15" s="366"/>
      <c r="BN15" s="366"/>
      <c r="BO15" s="366"/>
      <c r="BP15" s="366"/>
      <c r="BQ15" s="366"/>
      <c r="BR15" s="366"/>
      <c r="BS15" s="366"/>
      <c r="BT15" s="366"/>
      <c r="BU15" s="366"/>
      <c r="BV15" s="366"/>
      <c r="BW15" s="366"/>
      <c r="BX15" s="366"/>
      <c r="BY15" s="366"/>
      <c r="BZ15" s="366"/>
      <c r="CA15" s="366"/>
      <c r="CB15" s="366"/>
      <c r="CC15" s="366"/>
      <c r="CD15" s="366"/>
      <c r="CE15" s="366"/>
      <c r="CF15" s="366"/>
      <c r="CG15" s="366"/>
      <c r="CH15" s="366"/>
      <c r="CI15" s="366"/>
      <c r="CJ15" s="366"/>
      <c r="CK15" s="366"/>
      <c r="CL15" s="366"/>
      <c r="CM15" s="366"/>
      <c r="CN15" s="366"/>
      <c r="CO15" s="366"/>
      <c r="CP15" s="366"/>
      <c r="CQ15" s="366"/>
      <c r="CR15" s="366"/>
      <c r="CS15" s="366"/>
      <c r="CT15" s="366"/>
      <c r="CU15" s="366"/>
    </row>
    <row r="16" spans="9:83" ht="6" customHeight="1">
      <c r="I16" s="382"/>
      <c r="J16" s="382"/>
      <c r="K16" s="382"/>
      <c r="L16" s="382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2"/>
      <c r="X16" s="382"/>
      <c r="Y16" s="382"/>
      <c r="Z16" s="382"/>
      <c r="AA16" s="382"/>
      <c r="AB16" s="382"/>
      <c r="AC16" s="382"/>
      <c r="AD16" s="382"/>
      <c r="AE16" s="382"/>
      <c r="AF16" s="382"/>
      <c r="AG16" s="382"/>
      <c r="AH16" s="382"/>
      <c r="AI16" s="382"/>
      <c r="AK16" s="335" t="s">
        <v>45</v>
      </c>
      <c r="AL16" s="335"/>
      <c r="AM16" s="335"/>
      <c r="AN16" s="335"/>
      <c r="AO16" s="335"/>
      <c r="AP16" s="335"/>
      <c r="AQ16" s="335"/>
      <c r="AR16" s="335"/>
      <c r="AS16" s="335"/>
      <c r="AT16" s="335"/>
      <c r="AU16" s="335"/>
      <c r="AV16" s="335"/>
      <c r="AW16" s="335"/>
      <c r="AX16" s="335"/>
      <c r="AY16" s="335"/>
      <c r="AZ16" s="335"/>
      <c r="BA16" s="335"/>
      <c r="BB16" s="335"/>
      <c r="BC16" s="335"/>
      <c r="BD16" s="335"/>
      <c r="BE16" s="335"/>
      <c r="BF16" s="335"/>
      <c r="BG16" s="335"/>
      <c r="BH16" s="335"/>
      <c r="BI16" s="335"/>
      <c r="BJ16" s="335"/>
      <c r="BK16" s="335"/>
      <c r="BL16" s="335"/>
      <c r="BM16" s="335"/>
      <c r="BN16" s="335"/>
      <c r="BO16" s="335"/>
      <c r="BP16" s="335"/>
      <c r="BQ16" s="335"/>
      <c r="BR16" s="335"/>
      <c r="BS16" s="335"/>
      <c r="BT16" s="335"/>
      <c r="BU16" s="335"/>
      <c r="BV16" s="335"/>
      <c r="BW16" s="335"/>
      <c r="BX16" s="335"/>
      <c r="BY16" s="335"/>
      <c r="BZ16" s="335"/>
      <c r="CA16" s="335"/>
      <c r="CB16" s="335"/>
      <c r="CC16" s="335"/>
      <c r="CD16" s="335"/>
      <c r="CE16" s="335"/>
    </row>
    <row r="17" spans="1:103" ht="6" customHeight="1">
      <c r="A17" s="339" t="s">
        <v>40</v>
      </c>
      <c r="B17" s="339"/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AK17" s="335"/>
      <c r="AL17" s="335"/>
      <c r="AM17" s="335"/>
      <c r="AN17" s="335"/>
      <c r="AO17" s="335"/>
      <c r="AP17" s="335"/>
      <c r="AQ17" s="335"/>
      <c r="AR17" s="335"/>
      <c r="AS17" s="335"/>
      <c r="AT17" s="335"/>
      <c r="AU17" s="335"/>
      <c r="AV17" s="335"/>
      <c r="AW17" s="335"/>
      <c r="AX17" s="335"/>
      <c r="AY17" s="335"/>
      <c r="AZ17" s="335"/>
      <c r="BA17" s="335"/>
      <c r="BB17" s="335"/>
      <c r="BC17" s="335"/>
      <c r="BD17" s="335"/>
      <c r="BE17" s="335"/>
      <c r="BF17" s="335"/>
      <c r="BG17" s="335"/>
      <c r="BH17" s="335"/>
      <c r="BI17" s="335"/>
      <c r="BJ17" s="335"/>
      <c r="BK17" s="335"/>
      <c r="BL17" s="335"/>
      <c r="BM17" s="335"/>
      <c r="BN17" s="335"/>
      <c r="BO17" s="335"/>
      <c r="BP17" s="335"/>
      <c r="BQ17" s="335"/>
      <c r="BR17" s="335"/>
      <c r="BS17" s="335"/>
      <c r="BT17" s="335"/>
      <c r="BU17" s="335"/>
      <c r="BV17" s="335"/>
      <c r="BW17" s="335"/>
      <c r="BX17" s="335"/>
      <c r="BY17" s="335"/>
      <c r="BZ17" s="335"/>
      <c r="CA17" s="335"/>
      <c r="CB17" s="335"/>
      <c r="CC17" s="335"/>
      <c r="CD17" s="335"/>
      <c r="CE17" s="335"/>
      <c r="CJ17" s="377" t="s">
        <v>1588</v>
      </c>
      <c r="CK17" s="377"/>
      <c r="CL17" s="377"/>
      <c r="CM17" s="377"/>
      <c r="CN17" s="377"/>
      <c r="CO17" s="377"/>
      <c r="CP17" s="377"/>
      <c r="CQ17" s="377"/>
      <c r="CR17" s="377"/>
      <c r="CS17" s="377"/>
      <c r="CT17" s="377"/>
      <c r="CU17" s="377"/>
      <c r="CV17" s="377"/>
      <c r="CW17" s="377"/>
      <c r="CX17" s="377"/>
      <c r="CY17" s="377"/>
    </row>
    <row r="18" spans="1:103" ht="6" customHeight="1">
      <c r="A18" s="339"/>
      <c r="B18" s="339"/>
      <c r="C18" s="339"/>
      <c r="D18" s="339"/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AK18" s="335"/>
      <c r="AL18" s="335"/>
      <c r="AM18" s="335"/>
      <c r="AN18" s="335"/>
      <c r="AO18" s="335"/>
      <c r="AP18" s="335"/>
      <c r="AQ18" s="335"/>
      <c r="AR18" s="335"/>
      <c r="AS18" s="335"/>
      <c r="AT18" s="335"/>
      <c r="AU18" s="335"/>
      <c r="AV18" s="335"/>
      <c r="AW18" s="335"/>
      <c r="AX18" s="335"/>
      <c r="AY18" s="335"/>
      <c r="AZ18" s="335"/>
      <c r="BA18" s="335"/>
      <c r="BB18" s="335"/>
      <c r="BC18" s="335"/>
      <c r="BD18" s="335"/>
      <c r="BE18" s="335"/>
      <c r="BF18" s="335"/>
      <c r="BG18" s="335"/>
      <c r="BH18" s="335"/>
      <c r="BI18" s="335"/>
      <c r="BJ18" s="335"/>
      <c r="BK18" s="335"/>
      <c r="BL18" s="335"/>
      <c r="BM18" s="335"/>
      <c r="BN18" s="335"/>
      <c r="BO18" s="335"/>
      <c r="BP18" s="335"/>
      <c r="BQ18" s="335"/>
      <c r="BR18" s="335"/>
      <c r="BS18" s="335"/>
      <c r="BT18" s="335"/>
      <c r="BU18" s="335"/>
      <c r="BV18" s="335"/>
      <c r="BW18" s="335"/>
      <c r="BX18" s="335"/>
      <c r="BY18" s="335"/>
      <c r="BZ18" s="335"/>
      <c r="CA18" s="335"/>
      <c r="CB18" s="335"/>
      <c r="CC18" s="335"/>
      <c r="CD18" s="335"/>
      <c r="CE18" s="335"/>
      <c r="CJ18" s="377"/>
      <c r="CK18" s="377"/>
      <c r="CL18" s="377"/>
      <c r="CM18" s="377"/>
      <c r="CN18" s="377"/>
      <c r="CO18" s="377"/>
      <c r="CP18" s="377"/>
      <c r="CQ18" s="377"/>
      <c r="CR18" s="377"/>
      <c r="CS18" s="377"/>
      <c r="CT18" s="377"/>
      <c r="CU18" s="377"/>
      <c r="CV18" s="377"/>
      <c r="CW18" s="377"/>
      <c r="CX18" s="377"/>
      <c r="CY18" s="377"/>
    </row>
    <row r="19" spans="1:103" ht="6" customHeight="1" thickBot="1">
      <c r="A19" s="339"/>
      <c r="B19" s="339"/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278"/>
      <c r="T19" s="278"/>
      <c r="U19" s="278"/>
      <c r="V19" s="278"/>
      <c r="Z19" s="5"/>
      <c r="AA19" s="5"/>
      <c r="AB19" s="5"/>
      <c r="AC19" s="5"/>
      <c r="AD19" s="5"/>
      <c r="AE19" s="5"/>
      <c r="AK19" s="335"/>
      <c r="AL19" s="335"/>
      <c r="AM19" s="335"/>
      <c r="AN19" s="335"/>
      <c r="AO19" s="335"/>
      <c r="AP19" s="335"/>
      <c r="AQ19" s="335"/>
      <c r="AR19" s="335"/>
      <c r="AS19" s="335"/>
      <c r="AT19" s="335"/>
      <c r="AU19" s="335"/>
      <c r="AV19" s="335"/>
      <c r="AW19" s="335"/>
      <c r="AX19" s="335"/>
      <c r="AY19" s="335"/>
      <c r="AZ19" s="335"/>
      <c r="BA19" s="335"/>
      <c r="BB19" s="335"/>
      <c r="BC19" s="335"/>
      <c r="BD19" s="335"/>
      <c r="BE19" s="335"/>
      <c r="BF19" s="335"/>
      <c r="BG19" s="335"/>
      <c r="BH19" s="335"/>
      <c r="BI19" s="335"/>
      <c r="BJ19" s="335"/>
      <c r="BK19" s="335"/>
      <c r="BL19" s="335"/>
      <c r="BM19" s="335"/>
      <c r="BN19" s="335"/>
      <c r="BO19" s="335"/>
      <c r="BP19" s="335"/>
      <c r="BQ19" s="335"/>
      <c r="BR19" s="335"/>
      <c r="BS19" s="335"/>
      <c r="BT19" s="335"/>
      <c r="BU19" s="335"/>
      <c r="BV19" s="335"/>
      <c r="BW19" s="335"/>
      <c r="BX19" s="335"/>
      <c r="BY19" s="335"/>
      <c r="BZ19" s="335"/>
      <c r="CA19" s="335"/>
      <c r="CB19" s="335"/>
      <c r="CC19" s="335"/>
      <c r="CD19" s="335"/>
      <c r="CE19" s="335"/>
      <c r="CF19" s="278"/>
      <c r="CG19" s="278"/>
      <c r="CH19" s="278"/>
      <c r="CI19" s="278"/>
      <c r="CJ19" s="377"/>
      <c r="CK19" s="377"/>
      <c r="CL19" s="377"/>
      <c r="CM19" s="377"/>
      <c r="CN19" s="377"/>
      <c r="CO19" s="377"/>
      <c r="CP19" s="377"/>
      <c r="CQ19" s="377"/>
      <c r="CR19" s="377"/>
      <c r="CS19" s="377"/>
      <c r="CT19" s="377"/>
      <c r="CU19" s="377"/>
      <c r="CV19" s="377"/>
      <c r="CW19" s="377"/>
      <c r="CX19" s="377"/>
      <c r="CY19" s="377"/>
    </row>
    <row r="20" spans="1:103" ht="6" customHeight="1">
      <c r="A20" s="339"/>
      <c r="B20" s="339"/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V20" s="261"/>
      <c r="W20" s="279"/>
      <c r="Z20" s="5"/>
      <c r="AA20" s="5"/>
      <c r="AB20" s="5"/>
      <c r="AC20" s="5"/>
      <c r="AD20" s="5"/>
      <c r="AE20" s="5"/>
      <c r="AG20" s="364" t="s">
        <v>29</v>
      </c>
      <c r="AH20" s="364"/>
      <c r="AI20" s="364"/>
      <c r="AJ20" s="364"/>
      <c r="AK20" s="364"/>
      <c r="AL20" s="364"/>
      <c r="AM20" s="364"/>
      <c r="AN20" s="364"/>
      <c r="AO20" s="364"/>
      <c r="AP20" s="364"/>
      <c r="AQ20" s="364"/>
      <c r="AR20" s="364"/>
      <c r="AS20" s="364"/>
      <c r="AT20" s="364"/>
      <c r="AU20" s="364"/>
      <c r="AV20" s="364"/>
      <c r="AW20" s="364"/>
      <c r="AX20" s="364"/>
      <c r="AY20" s="364"/>
      <c r="AZ20" s="364"/>
      <c r="BA20" s="364"/>
      <c r="BB20" s="364"/>
      <c r="BC20" s="364"/>
      <c r="BD20" s="364"/>
      <c r="BE20" s="364"/>
      <c r="BF20" s="364"/>
      <c r="BG20" s="364"/>
      <c r="BH20" s="364"/>
      <c r="BI20" s="364"/>
      <c r="BJ20" s="364"/>
      <c r="BK20" s="364"/>
      <c r="BL20" s="364"/>
      <c r="BM20" s="364"/>
      <c r="BN20" s="364"/>
      <c r="BO20" s="364"/>
      <c r="BP20" s="364"/>
      <c r="BQ20" s="364"/>
      <c r="BR20" s="364"/>
      <c r="BS20" s="364"/>
      <c r="BT20" s="364"/>
      <c r="BU20" s="364"/>
      <c r="BV20" s="364"/>
      <c r="BW20" s="364"/>
      <c r="BX20" s="364"/>
      <c r="BY20" s="364"/>
      <c r="BZ20" s="364"/>
      <c r="CA20" s="364"/>
      <c r="CB20" s="364"/>
      <c r="CC20" s="364"/>
      <c r="CD20" s="364"/>
      <c r="CE20" s="365"/>
      <c r="CJ20" s="377"/>
      <c r="CK20" s="377"/>
      <c r="CL20" s="377"/>
      <c r="CM20" s="377"/>
      <c r="CN20" s="377"/>
      <c r="CO20" s="377"/>
      <c r="CP20" s="377"/>
      <c r="CQ20" s="377"/>
      <c r="CR20" s="377"/>
      <c r="CS20" s="377"/>
      <c r="CT20" s="377"/>
      <c r="CU20" s="377"/>
      <c r="CV20" s="377"/>
      <c r="CW20" s="377"/>
      <c r="CX20" s="377"/>
      <c r="CY20" s="377"/>
    </row>
    <row r="21" spans="1:103" ht="6" customHeight="1">
      <c r="A21" s="339"/>
      <c r="B21" s="339"/>
      <c r="C21" s="339"/>
      <c r="D21" s="339"/>
      <c r="E21" s="339"/>
      <c r="F21" s="339"/>
      <c r="G21" s="339"/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V21" s="261"/>
      <c r="W21" s="279"/>
      <c r="Z21" s="5"/>
      <c r="AA21" s="5"/>
      <c r="AB21" s="5"/>
      <c r="AC21" s="5"/>
      <c r="AD21" s="5"/>
      <c r="AE21" s="5"/>
      <c r="AG21" s="364"/>
      <c r="AH21" s="364"/>
      <c r="AI21" s="364"/>
      <c r="AJ21" s="364"/>
      <c r="AK21" s="364"/>
      <c r="AL21" s="364"/>
      <c r="AM21" s="364"/>
      <c r="AN21" s="364"/>
      <c r="AO21" s="364"/>
      <c r="AP21" s="364"/>
      <c r="AQ21" s="364"/>
      <c r="AR21" s="364"/>
      <c r="AS21" s="364"/>
      <c r="AT21" s="364"/>
      <c r="AU21" s="364"/>
      <c r="AV21" s="364"/>
      <c r="AW21" s="364"/>
      <c r="AX21" s="364"/>
      <c r="AY21" s="364"/>
      <c r="AZ21" s="364"/>
      <c r="BA21" s="364"/>
      <c r="BB21" s="364"/>
      <c r="BC21" s="364"/>
      <c r="BD21" s="364"/>
      <c r="BE21" s="364"/>
      <c r="BF21" s="364"/>
      <c r="BG21" s="364"/>
      <c r="BH21" s="364"/>
      <c r="BI21" s="364"/>
      <c r="BJ21" s="364"/>
      <c r="BK21" s="364"/>
      <c r="BL21" s="364"/>
      <c r="BM21" s="364"/>
      <c r="BN21" s="364"/>
      <c r="BO21" s="364"/>
      <c r="BP21" s="364"/>
      <c r="BQ21" s="364"/>
      <c r="BR21" s="364"/>
      <c r="BS21" s="364"/>
      <c r="BT21" s="364"/>
      <c r="BU21" s="364"/>
      <c r="BV21" s="364"/>
      <c r="BW21" s="364"/>
      <c r="BX21" s="364"/>
      <c r="BY21" s="364"/>
      <c r="BZ21" s="364"/>
      <c r="CA21" s="364"/>
      <c r="CB21" s="364"/>
      <c r="CC21" s="364"/>
      <c r="CD21" s="364"/>
      <c r="CE21" s="365"/>
      <c r="CJ21" s="377"/>
      <c r="CK21" s="377"/>
      <c r="CL21" s="377"/>
      <c r="CM21" s="377"/>
      <c r="CN21" s="377"/>
      <c r="CO21" s="377"/>
      <c r="CP21" s="377"/>
      <c r="CQ21" s="377"/>
      <c r="CR21" s="377"/>
      <c r="CS21" s="377"/>
      <c r="CT21" s="377"/>
      <c r="CU21" s="377"/>
      <c r="CV21" s="377"/>
      <c r="CW21" s="377"/>
      <c r="CX21" s="377"/>
      <c r="CY21" s="377"/>
    </row>
    <row r="22" spans="1:103" ht="6" customHeight="1">
      <c r="A22" s="339"/>
      <c r="B22" s="339"/>
      <c r="C22" s="339"/>
      <c r="D22" s="339"/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V22" s="261"/>
      <c r="W22" s="279"/>
      <c r="AG22" s="364"/>
      <c r="AH22" s="364"/>
      <c r="AI22" s="364"/>
      <c r="AJ22" s="364"/>
      <c r="AK22" s="364"/>
      <c r="AL22" s="364"/>
      <c r="AM22" s="364"/>
      <c r="AN22" s="364"/>
      <c r="AO22" s="364"/>
      <c r="AP22" s="364"/>
      <c r="AQ22" s="364"/>
      <c r="AR22" s="364"/>
      <c r="AS22" s="364"/>
      <c r="AT22" s="364"/>
      <c r="AU22" s="364"/>
      <c r="AV22" s="364"/>
      <c r="AW22" s="364"/>
      <c r="AX22" s="364"/>
      <c r="AY22" s="364"/>
      <c r="AZ22" s="364"/>
      <c r="BA22" s="364"/>
      <c r="BB22" s="364"/>
      <c r="BC22" s="364"/>
      <c r="BD22" s="364"/>
      <c r="BE22" s="364"/>
      <c r="BF22" s="364"/>
      <c r="BG22" s="364"/>
      <c r="BH22" s="364"/>
      <c r="BI22" s="364"/>
      <c r="BJ22" s="364"/>
      <c r="BK22" s="364"/>
      <c r="BL22" s="364"/>
      <c r="BM22" s="364"/>
      <c r="BN22" s="364"/>
      <c r="BO22" s="364"/>
      <c r="BP22" s="364"/>
      <c r="BQ22" s="364"/>
      <c r="BR22" s="364"/>
      <c r="BS22" s="364"/>
      <c r="BT22" s="364"/>
      <c r="BU22" s="364"/>
      <c r="BV22" s="364"/>
      <c r="BW22" s="364"/>
      <c r="BX22" s="364"/>
      <c r="BY22" s="364"/>
      <c r="BZ22" s="364"/>
      <c r="CA22" s="364"/>
      <c r="CB22" s="364"/>
      <c r="CC22" s="364"/>
      <c r="CD22" s="364"/>
      <c r="CE22" s="365"/>
      <c r="CJ22" s="377"/>
      <c r="CK22" s="377"/>
      <c r="CL22" s="377"/>
      <c r="CM22" s="377"/>
      <c r="CN22" s="377"/>
      <c r="CO22" s="377"/>
      <c r="CP22" s="377"/>
      <c r="CQ22" s="377"/>
      <c r="CR22" s="377"/>
      <c r="CS22" s="377"/>
      <c r="CT22" s="377"/>
      <c r="CU22" s="377"/>
      <c r="CV22" s="377"/>
      <c r="CW22" s="377"/>
      <c r="CX22" s="377"/>
      <c r="CY22" s="377"/>
    </row>
    <row r="23" spans="22:83" ht="6" customHeight="1">
      <c r="V23" s="261"/>
      <c r="W23" s="327"/>
      <c r="X23" s="321"/>
      <c r="Y23" s="321"/>
      <c r="Z23" s="321"/>
      <c r="AA23" s="321"/>
      <c r="AB23" s="321"/>
      <c r="AC23" s="321"/>
      <c r="AD23" s="321"/>
      <c r="AE23" s="321"/>
      <c r="AF23" s="321"/>
      <c r="AG23" s="364"/>
      <c r="AH23" s="364"/>
      <c r="AI23" s="364"/>
      <c r="AJ23" s="364"/>
      <c r="AK23" s="364"/>
      <c r="AL23" s="364"/>
      <c r="AM23" s="364"/>
      <c r="AN23" s="364"/>
      <c r="AO23" s="364"/>
      <c r="AP23" s="364"/>
      <c r="AQ23" s="364"/>
      <c r="AR23" s="364"/>
      <c r="AS23" s="364"/>
      <c r="AT23" s="364"/>
      <c r="AU23" s="364"/>
      <c r="AV23" s="364"/>
      <c r="AW23" s="364"/>
      <c r="AX23" s="364"/>
      <c r="AY23" s="364"/>
      <c r="AZ23" s="364"/>
      <c r="BA23" s="364"/>
      <c r="BB23" s="364"/>
      <c r="BC23" s="364"/>
      <c r="BD23" s="364"/>
      <c r="BE23" s="364"/>
      <c r="BF23" s="364"/>
      <c r="BG23" s="364"/>
      <c r="BH23" s="364"/>
      <c r="BI23" s="364"/>
      <c r="BJ23" s="364"/>
      <c r="BK23" s="364"/>
      <c r="BL23" s="364"/>
      <c r="BM23" s="364"/>
      <c r="BN23" s="364"/>
      <c r="BO23" s="364"/>
      <c r="BP23" s="364"/>
      <c r="BQ23" s="364"/>
      <c r="BR23" s="364"/>
      <c r="BS23" s="364"/>
      <c r="BT23" s="364"/>
      <c r="BU23" s="364"/>
      <c r="BV23" s="364"/>
      <c r="BW23" s="364"/>
      <c r="BX23" s="364"/>
      <c r="BY23" s="364"/>
      <c r="BZ23" s="364"/>
      <c r="CA23" s="364"/>
      <c r="CB23" s="364"/>
      <c r="CC23" s="364"/>
      <c r="CD23" s="364"/>
      <c r="CE23" s="365"/>
    </row>
    <row r="24" spans="22:83" ht="6" customHeight="1">
      <c r="V24" s="261"/>
      <c r="W24" s="327"/>
      <c r="X24" s="321"/>
      <c r="Y24" s="321"/>
      <c r="Z24" s="321"/>
      <c r="AA24" s="321"/>
      <c r="AB24" s="321"/>
      <c r="AC24" s="321"/>
      <c r="AD24" s="321"/>
      <c r="AE24" s="321"/>
      <c r="AF24" s="321"/>
      <c r="AG24" s="261"/>
      <c r="AH24" s="261"/>
      <c r="AI24" s="261"/>
      <c r="AJ24" s="261"/>
      <c r="AK24" s="261"/>
      <c r="AL24" s="261"/>
      <c r="AM24" s="261"/>
      <c r="AN24" s="261"/>
      <c r="AO24" s="261"/>
      <c r="AP24" s="261"/>
      <c r="AQ24" s="261"/>
      <c r="AR24" s="261"/>
      <c r="AS24" s="261"/>
      <c r="AT24" s="261"/>
      <c r="AU24" s="261"/>
      <c r="AV24" s="261"/>
      <c r="AW24" s="261"/>
      <c r="AX24" s="261"/>
      <c r="AY24" s="261"/>
      <c r="AZ24" s="261"/>
      <c r="BA24" s="261"/>
      <c r="BB24" s="261"/>
      <c r="BC24" s="261"/>
      <c r="BD24" s="261"/>
      <c r="BE24" s="261"/>
      <c r="BF24" s="261"/>
      <c r="BG24" s="261"/>
      <c r="BH24" s="261"/>
      <c r="BI24" s="261"/>
      <c r="BJ24" s="261"/>
      <c r="BK24" s="261"/>
      <c r="BL24" s="261"/>
      <c r="BM24" s="261"/>
      <c r="BN24" s="261"/>
      <c r="BO24" s="261"/>
      <c r="BP24" s="261"/>
      <c r="BQ24" s="261"/>
      <c r="BR24" s="261"/>
      <c r="BS24" s="261"/>
      <c r="BT24" s="261"/>
      <c r="BU24" s="321"/>
      <c r="BV24" s="321"/>
      <c r="BW24" s="321"/>
      <c r="BX24" s="321"/>
      <c r="BY24" s="321"/>
      <c r="BZ24" s="321"/>
      <c r="CA24" s="321"/>
      <c r="CB24" s="321"/>
      <c r="CC24" s="321"/>
      <c r="CD24" s="321"/>
      <c r="CE24" s="358"/>
    </row>
    <row r="25" spans="4:102" ht="6" customHeight="1">
      <c r="D25" s="319" t="s">
        <v>30</v>
      </c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319"/>
      <c r="R25" s="319"/>
      <c r="S25" s="319"/>
      <c r="T25" s="316"/>
      <c r="U25" s="316"/>
      <c r="V25" s="321"/>
      <c r="W25" s="327"/>
      <c r="X25" s="321"/>
      <c r="Y25" s="321"/>
      <c r="Z25" s="321"/>
      <c r="AA25" s="321"/>
      <c r="AB25" s="321"/>
      <c r="AC25" s="321"/>
      <c r="AD25" s="321"/>
      <c r="AE25" s="321"/>
      <c r="AF25" s="321"/>
      <c r="AG25" s="261"/>
      <c r="AH25" s="261"/>
      <c r="AI25" s="261"/>
      <c r="AJ25" s="261"/>
      <c r="AK25" s="261"/>
      <c r="AL25" s="261"/>
      <c r="AM25" s="261"/>
      <c r="AN25" s="261"/>
      <c r="AO25" s="261"/>
      <c r="AP25" s="261"/>
      <c r="AQ25" s="261"/>
      <c r="AR25" s="261"/>
      <c r="AS25" s="261"/>
      <c r="AT25" s="261"/>
      <c r="AU25" s="261"/>
      <c r="AV25" s="261"/>
      <c r="AW25" s="261"/>
      <c r="AX25" s="261"/>
      <c r="AY25" s="261"/>
      <c r="AZ25" s="261"/>
      <c r="BA25" s="261"/>
      <c r="BB25" s="261"/>
      <c r="BC25" s="261"/>
      <c r="BD25" s="261"/>
      <c r="BE25" s="261"/>
      <c r="BF25" s="261"/>
      <c r="BG25" s="261"/>
      <c r="BH25" s="261"/>
      <c r="BI25" s="261"/>
      <c r="BJ25" s="261"/>
      <c r="BK25" s="261"/>
      <c r="BL25" s="261"/>
      <c r="BM25" s="261"/>
      <c r="BN25" s="261"/>
      <c r="BO25" s="261"/>
      <c r="BP25" s="261"/>
      <c r="BQ25" s="261"/>
      <c r="BR25" s="261"/>
      <c r="BS25" s="261"/>
      <c r="BT25" s="261"/>
      <c r="BU25" s="321"/>
      <c r="BV25" s="321"/>
      <c r="BW25" s="321"/>
      <c r="BX25" s="321"/>
      <c r="BY25" s="321"/>
      <c r="BZ25" s="321"/>
      <c r="CA25" s="321"/>
      <c r="CB25" s="321"/>
      <c r="CC25" s="321"/>
      <c r="CD25" s="321"/>
      <c r="CE25" s="358"/>
      <c r="CF25" s="321"/>
      <c r="CG25" s="316"/>
      <c r="CH25" s="316"/>
      <c r="CJ25" s="320" t="s">
        <v>1594</v>
      </c>
      <c r="CK25" s="320"/>
      <c r="CL25" s="320"/>
      <c r="CM25" s="320"/>
      <c r="CN25" s="320"/>
      <c r="CO25" s="320"/>
      <c r="CP25" s="320"/>
      <c r="CQ25" s="320"/>
      <c r="CR25" s="320"/>
      <c r="CS25" s="320"/>
      <c r="CT25" s="320"/>
      <c r="CU25" s="320"/>
      <c r="CV25" s="320"/>
      <c r="CW25" s="320"/>
      <c r="CX25" s="320"/>
    </row>
    <row r="26" spans="4:102" ht="6" customHeight="1" thickBot="1"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6"/>
      <c r="U26" s="316"/>
      <c r="V26" s="321"/>
      <c r="W26" s="357"/>
      <c r="X26" s="322"/>
      <c r="Y26" s="322"/>
      <c r="Z26" s="322"/>
      <c r="AA26" s="322"/>
      <c r="AB26" s="322"/>
      <c r="AC26" s="322"/>
      <c r="AD26" s="322"/>
      <c r="AE26" s="322"/>
      <c r="AF26" s="322"/>
      <c r="AG26" s="261"/>
      <c r="AH26" s="261"/>
      <c r="AI26" s="261"/>
      <c r="AJ26" s="261"/>
      <c r="AK26" s="261"/>
      <c r="AL26" s="261"/>
      <c r="AM26" s="261"/>
      <c r="AN26" s="261"/>
      <c r="AO26" s="261"/>
      <c r="AP26" s="261"/>
      <c r="AQ26" s="261"/>
      <c r="AR26" s="261"/>
      <c r="AS26" s="261"/>
      <c r="AT26" s="261"/>
      <c r="AU26" s="261"/>
      <c r="AV26" s="261"/>
      <c r="AW26" s="261"/>
      <c r="AX26" s="261"/>
      <c r="AY26" s="261"/>
      <c r="AZ26" s="261"/>
      <c r="BA26" s="261"/>
      <c r="BB26" s="261"/>
      <c r="BC26" s="261"/>
      <c r="BD26" s="261"/>
      <c r="BE26" s="261"/>
      <c r="BF26" s="261"/>
      <c r="BG26" s="261"/>
      <c r="BH26" s="261"/>
      <c r="BI26" s="261"/>
      <c r="BJ26" s="261"/>
      <c r="BK26" s="261"/>
      <c r="BL26" s="261"/>
      <c r="BM26" s="261"/>
      <c r="BN26" s="261"/>
      <c r="BO26" s="261"/>
      <c r="BP26" s="261"/>
      <c r="BQ26" s="261"/>
      <c r="BR26" s="261"/>
      <c r="BS26" s="261"/>
      <c r="BT26" s="261"/>
      <c r="BU26" s="321"/>
      <c r="BV26" s="321"/>
      <c r="BW26" s="321"/>
      <c r="BX26" s="321"/>
      <c r="BY26" s="321"/>
      <c r="BZ26" s="321"/>
      <c r="CA26" s="321"/>
      <c r="CB26" s="321"/>
      <c r="CC26" s="321"/>
      <c r="CD26" s="321"/>
      <c r="CE26" s="358"/>
      <c r="CF26" s="321"/>
      <c r="CG26" s="316"/>
      <c r="CH26" s="316"/>
      <c r="CJ26" s="320"/>
      <c r="CK26" s="320"/>
      <c r="CL26" s="320"/>
      <c r="CM26" s="320"/>
      <c r="CN26" s="320"/>
      <c r="CO26" s="320"/>
      <c r="CP26" s="320"/>
      <c r="CQ26" s="320"/>
      <c r="CR26" s="320"/>
      <c r="CS26" s="320"/>
      <c r="CT26" s="320"/>
      <c r="CU26" s="320"/>
      <c r="CV26" s="320"/>
      <c r="CW26" s="320"/>
      <c r="CX26" s="320"/>
    </row>
    <row r="27" spans="4:102" ht="6" customHeight="1">
      <c r="D27" s="319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19"/>
      <c r="S27" s="319"/>
      <c r="T27" s="316"/>
      <c r="U27" s="316"/>
      <c r="V27" s="324"/>
      <c r="X27" s="7">
        <f>COUNTIF(AA29:AF38,"⑥*")</f>
        <v>5</v>
      </c>
      <c r="Y27" s="344" t="str">
        <f>IF(AA37="","",IF(X27=5,"⑤-0",IF(X27=4,"④-1",IF(X27=3,"③-2"))))</f>
        <v>⑤-0</v>
      </c>
      <c r="Z27" s="344"/>
      <c r="AA27" s="344"/>
      <c r="AB27" s="344"/>
      <c r="AC27" s="344"/>
      <c r="AD27" s="344"/>
      <c r="AE27" s="344"/>
      <c r="AF27" s="344"/>
      <c r="AG27" s="279"/>
      <c r="AN27" s="7"/>
      <c r="AO27" s="7"/>
      <c r="AP27" s="7"/>
      <c r="AQ27" s="7"/>
      <c r="BU27" s="257"/>
      <c r="BV27" s="258">
        <f>COUNTIF(BY29:CD38,"⑥*")</f>
        <v>5</v>
      </c>
      <c r="BW27" s="370" t="str">
        <f>IF(BY37="","",IF(BV27=5,"⑤-0",IF(BV27=4,"④-1",IF(BV27=3,"③-2"))))</f>
        <v>⑤-0</v>
      </c>
      <c r="BX27" s="370"/>
      <c r="BY27" s="370"/>
      <c r="BZ27" s="370"/>
      <c r="CA27" s="370"/>
      <c r="CB27" s="370"/>
      <c r="CC27" s="370"/>
      <c r="CD27" s="370"/>
      <c r="CE27" s="259"/>
      <c r="CF27" s="325"/>
      <c r="CG27" s="316"/>
      <c r="CH27" s="316"/>
      <c r="CJ27" s="320"/>
      <c r="CK27" s="320"/>
      <c r="CL27" s="320"/>
      <c r="CM27" s="320"/>
      <c r="CN27" s="320"/>
      <c r="CO27" s="320"/>
      <c r="CP27" s="320"/>
      <c r="CQ27" s="320"/>
      <c r="CR27" s="320"/>
      <c r="CS27" s="320"/>
      <c r="CT27" s="320"/>
      <c r="CU27" s="320"/>
      <c r="CV27" s="320"/>
      <c r="CW27" s="320"/>
      <c r="CX27" s="320"/>
    </row>
    <row r="28" spans="20:102" ht="6" customHeight="1">
      <c r="T28" s="316"/>
      <c r="U28" s="316"/>
      <c r="V28" s="324"/>
      <c r="W28" s="260"/>
      <c r="X28" s="7"/>
      <c r="Y28" s="344"/>
      <c r="Z28" s="344"/>
      <c r="AA28" s="344"/>
      <c r="AB28" s="344"/>
      <c r="AC28" s="344"/>
      <c r="AD28" s="344"/>
      <c r="AE28" s="344"/>
      <c r="AF28" s="344"/>
      <c r="AG28" s="279"/>
      <c r="AM28" s="7"/>
      <c r="AN28" s="7"/>
      <c r="AO28" s="7"/>
      <c r="AP28" s="7"/>
      <c r="AQ28" s="7"/>
      <c r="BU28" s="257"/>
      <c r="BV28" s="7"/>
      <c r="BW28" s="344"/>
      <c r="BX28" s="344"/>
      <c r="BY28" s="344"/>
      <c r="BZ28" s="344"/>
      <c r="CA28" s="344"/>
      <c r="CB28" s="344"/>
      <c r="CC28" s="344"/>
      <c r="CD28" s="344"/>
      <c r="CE28" s="257"/>
      <c r="CF28" s="325"/>
      <c r="CG28" s="316"/>
      <c r="CH28" s="316"/>
      <c r="CJ28" s="320"/>
      <c r="CK28" s="320"/>
      <c r="CL28" s="320"/>
      <c r="CM28" s="320"/>
      <c r="CN28" s="320"/>
      <c r="CO28" s="320"/>
      <c r="CP28" s="320"/>
      <c r="CQ28" s="320"/>
      <c r="CR28" s="320"/>
      <c r="CS28" s="320"/>
      <c r="CT28" s="320"/>
      <c r="CU28" s="320"/>
      <c r="CV28" s="320"/>
      <c r="CW28" s="320"/>
      <c r="CX28" s="320"/>
    </row>
    <row r="29" spans="22:83" ht="6" customHeight="1">
      <c r="V29" s="257"/>
      <c r="W29" s="260"/>
      <c r="X29" s="7"/>
      <c r="AA29" s="321" t="s">
        <v>1613</v>
      </c>
      <c r="AB29" s="321"/>
      <c r="AC29" s="321"/>
      <c r="AD29" s="321"/>
      <c r="AE29" s="321"/>
      <c r="AF29" s="321"/>
      <c r="AG29" s="279"/>
      <c r="AM29" s="7"/>
      <c r="AN29" s="7"/>
      <c r="AO29" s="7"/>
      <c r="AP29" s="7"/>
      <c r="AQ29" s="7"/>
      <c r="BU29" s="257"/>
      <c r="BV29" s="7"/>
      <c r="BW29" s="261"/>
      <c r="BX29" s="261"/>
      <c r="BY29" s="321" t="s">
        <v>1635</v>
      </c>
      <c r="BZ29" s="321"/>
      <c r="CA29" s="321"/>
      <c r="CB29" s="321"/>
      <c r="CC29" s="321"/>
      <c r="CD29" s="321"/>
      <c r="CE29" s="257"/>
    </row>
    <row r="30" spans="1:83" ht="6" customHeight="1">
      <c r="A30" s="316" t="s">
        <v>1582</v>
      </c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V30" s="257"/>
      <c r="X30" s="315" t="s">
        <v>23</v>
      </c>
      <c r="Y30" s="315"/>
      <c r="Z30" s="315"/>
      <c r="AA30" s="321"/>
      <c r="AB30" s="321"/>
      <c r="AC30" s="321"/>
      <c r="AD30" s="321"/>
      <c r="AE30" s="321"/>
      <c r="AF30" s="321"/>
      <c r="AG30" s="279"/>
      <c r="AM30" s="7"/>
      <c r="AN30" s="7"/>
      <c r="AO30" s="7"/>
      <c r="AP30" s="7"/>
      <c r="AQ30" s="7"/>
      <c r="BU30" s="257"/>
      <c r="BV30" s="348" t="s">
        <v>23</v>
      </c>
      <c r="BW30" s="348"/>
      <c r="BX30" s="348"/>
      <c r="BY30" s="321"/>
      <c r="BZ30" s="321"/>
      <c r="CA30" s="321"/>
      <c r="CB30" s="321"/>
      <c r="CC30" s="321"/>
      <c r="CD30" s="321"/>
      <c r="CE30" s="257"/>
    </row>
    <row r="31" spans="1:83" ht="6" customHeight="1">
      <c r="A31" s="316"/>
      <c r="B31" s="316"/>
      <c r="C31" s="316"/>
      <c r="D31" s="316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V31" s="257"/>
      <c r="X31" s="315"/>
      <c r="Y31" s="315"/>
      <c r="Z31" s="315"/>
      <c r="AA31" s="342" t="s">
        <v>1613</v>
      </c>
      <c r="AB31" s="321"/>
      <c r="AC31" s="321"/>
      <c r="AD31" s="321"/>
      <c r="AE31" s="321"/>
      <c r="AF31" s="321"/>
      <c r="AG31" s="279"/>
      <c r="BU31" s="257"/>
      <c r="BV31" s="348"/>
      <c r="BW31" s="348"/>
      <c r="BX31" s="348"/>
      <c r="BY31" s="376" t="s">
        <v>1620</v>
      </c>
      <c r="BZ31" s="321"/>
      <c r="CA31" s="321"/>
      <c r="CB31" s="321"/>
      <c r="CC31" s="321"/>
      <c r="CD31" s="321"/>
      <c r="CE31" s="257"/>
    </row>
    <row r="32" spans="1:103" ht="6" customHeight="1" thickBot="1">
      <c r="A32" s="316"/>
      <c r="B32" s="316"/>
      <c r="C32" s="316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255"/>
      <c r="T32" s="255"/>
      <c r="U32" s="255"/>
      <c r="V32" s="262"/>
      <c r="X32" s="315"/>
      <c r="Y32" s="315"/>
      <c r="Z32" s="315"/>
      <c r="AA32" s="321"/>
      <c r="AB32" s="321"/>
      <c r="AC32" s="321"/>
      <c r="AD32" s="321"/>
      <c r="AE32" s="321"/>
      <c r="AF32" s="321"/>
      <c r="AG32" s="279"/>
      <c r="BU32" s="257"/>
      <c r="BV32" s="348"/>
      <c r="BW32" s="348"/>
      <c r="BX32" s="348"/>
      <c r="BY32" s="321"/>
      <c r="BZ32" s="321"/>
      <c r="CA32" s="321"/>
      <c r="CB32" s="321"/>
      <c r="CC32" s="321"/>
      <c r="CD32" s="321"/>
      <c r="CE32" s="257"/>
      <c r="CJ32" s="316" t="s">
        <v>1589</v>
      </c>
      <c r="CK32" s="316"/>
      <c r="CL32" s="316"/>
      <c r="CM32" s="316"/>
      <c r="CN32" s="316"/>
      <c r="CO32" s="316"/>
      <c r="CP32" s="316"/>
      <c r="CQ32" s="316"/>
      <c r="CR32" s="316"/>
      <c r="CS32" s="316"/>
      <c r="CT32" s="316"/>
      <c r="CU32" s="316"/>
      <c r="CV32" s="316"/>
      <c r="CW32" s="316"/>
      <c r="CX32" s="316"/>
      <c r="CY32" s="316"/>
    </row>
    <row r="33" spans="1:103" ht="6" customHeight="1">
      <c r="A33" s="316"/>
      <c r="B33" s="316"/>
      <c r="C33" s="316"/>
      <c r="D33" s="316"/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6"/>
      <c r="R33" s="316"/>
      <c r="X33" s="315"/>
      <c r="Y33" s="315"/>
      <c r="Z33" s="315"/>
      <c r="AA33" s="359" t="s">
        <v>1614</v>
      </c>
      <c r="AB33" s="321"/>
      <c r="AC33" s="321"/>
      <c r="AD33" s="321"/>
      <c r="AE33" s="321"/>
      <c r="AF33" s="321"/>
      <c r="AG33" s="279"/>
      <c r="BU33" s="257"/>
      <c r="BV33" s="348"/>
      <c r="BW33" s="348"/>
      <c r="BX33" s="348"/>
      <c r="BY33" s="321" t="s">
        <v>1616</v>
      </c>
      <c r="BZ33" s="321"/>
      <c r="CA33" s="321"/>
      <c r="CB33" s="321"/>
      <c r="CC33" s="321"/>
      <c r="CD33" s="321"/>
      <c r="CE33" s="257"/>
      <c r="CJ33" s="316"/>
      <c r="CK33" s="316"/>
      <c r="CL33" s="316"/>
      <c r="CM33" s="316"/>
      <c r="CN33" s="316"/>
      <c r="CO33" s="316"/>
      <c r="CP33" s="316"/>
      <c r="CQ33" s="316"/>
      <c r="CR33" s="316"/>
      <c r="CS33" s="316"/>
      <c r="CT33" s="316"/>
      <c r="CU33" s="316"/>
      <c r="CV33" s="316"/>
      <c r="CW33" s="316"/>
      <c r="CX33" s="316"/>
      <c r="CY33" s="316"/>
    </row>
    <row r="34" spans="1:103" ht="6" customHeight="1" thickBot="1">
      <c r="A34" s="316"/>
      <c r="B34" s="316"/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X34" s="315"/>
      <c r="Y34" s="315"/>
      <c r="Z34" s="315"/>
      <c r="AA34" s="321"/>
      <c r="AB34" s="321"/>
      <c r="AC34" s="321"/>
      <c r="AD34" s="321"/>
      <c r="AE34" s="321"/>
      <c r="AF34" s="321"/>
      <c r="AG34" s="279"/>
      <c r="BU34" s="257"/>
      <c r="BV34" s="348"/>
      <c r="BW34" s="348"/>
      <c r="BX34" s="348"/>
      <c r="BY34" s="321"/>
      <c r="BZ34" s="321"/>
      <c r="CA34" s="321"/>
      <c r="CB34" s="321"/>
      <c r="CC34" s="321"/>
      <c r="CD34" s="321"/>
      <c r="CE34" s="257"/>
      <c r="CF34" s="263"/>
      <c r="CG34" s="255"/>
      <c r="CH34" s="255"/>
      <c r="CI34" s="255"/>
      <c r="CJ34" s="316"/>
      <c r="CK34" s="316"/>
      <c r="CL34" s="316"/>
      <c r="CM34" s="316"/>
      <c r="CN34" s="316"/>
      <c r="CO34" s="316"/>
      <c r="CP34" s="316"/>
      <c r="CQ34" s="316"/>
      <c r="CR34" s="316"/>
      <c r="CS34" s="316"/>
      <c r="CT34" s="316"/>
      <c r="CU34" s="316"/>
      <c r="CV34" s="316"/>
      <c r="CW34" s="316"/>
      <c r="CX34" s="316"/>
      <c r="CY34" s="316"/>
    </row>
    <row r="35" spans="1:103" ht="6" customHeight="1">
      <c r="A35" s="316"/>
      <c r="B35" s="316"/>
      <c r="C35" s="316"/>
      <c r="D35" s="316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6"/>
      <c r="X35" s="315"/>
      <c r="Y35" s="315"/>
      <c r="Z35" s="315"/>
      <c r="AA35" s="321" t="s">
        <v>1623</v>
      </c>
      <c r="AB35" s="321"/>
      <c r="AC35" s="321"/>
      <c r="AD35" s="321"/>
      <c r="AE35" s="321"/>
      <c r="AF35" s="321"/>
      <c r="AG35" s="327"/>
      <c r="AH35" s="321"/>
      <c r="AI35" s="321"/>
      <c r="AJ35" s="321"/>
      <c r="AK35" s="321"/>
      <c r="AL35" s="321"/>
      <c r="AM35" s="321"/>
      <c r="AN35" s="321"/>
      <c r="AO35" s="321"/>
      <c r="AP35" s="321"/>
      <c r="AQ35" s="321"/>
      <c r="AR35" s="261"/>
      <c r="BL35" s="316"/>
      <c r="BM35" s="316"/>
      <c r="BN35" s="316"/>
      <c r="BO35" s="316"/>
      <c r="BP35" s="316"/>
      <c r="BQ35" s="316"/>
      <c r="BR35" s="316"/>
      <c r="BS35" s="316"/>
      <c r="BT35" s="316"/>
      <c r="BU35" s="324"/>
      <c r="BV35" s="348"/>
      <c r="BW35" s="348"/>
      <c r="BX35" s="348"/>
      <c r="BY35" s="321" t="s">
        <v>1619</v>
      </c>
      <c r="BZ35" s="321"/>
      <c r="CA35" s="321"/>
      <c r="CB35" s="321"/>
      <c r="CC35" s="321"/>
      <c r="CD35" s="321"/>
      <c r="CE35" s="261"/>
      <c r="CJ35" s="316"/>
      <c r="CK35" s="316"/>
      <c r="CL35" s="316"/>
      <c r="CM35" s="316"/>
      <c r="CN35" s="316"/>
      <c r="CO35" s="316"/>
      <c r="CP35" s="316"/>
      <c r="CQ35" s="316"/>
      <c r="CR35" s="316"/>
      <c r="CS35" s="316"/>
      <c r="CT35" s="316"/>
      <c r="CU35" s="316"/>
      <c r="CV35" s="316"/>
      <c r="CW35" s="316"/>
      <c r="CX35" s="316"/>
      <c r="CY35" s="316"/>
    </row>
    <row r="36" spans="1:103" ht="6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X36" s="315"/>
      <c r="Y36" s="315"/>
      <c r="Z36" s="315"/>
      <c r="AA36" s="321"/>
      <c r="AB36" s="321"/>
      <c r="AC36" s="321"/>
      <c r="AD36" s="321"/>
      <c r="AE36" s="321"/>
      <c r="AF36" s="321"/>
      <c r="AG36" s="327"/>
      <c r="AH36" s="321"/>
      <c r="AI36" s="321"/>
      <c r="AJ36" s="321"/>
      <c r="AK36" s="321"/>
      <c r="AL36" s="321"/>
      <c r="AM36" s="321"/>
      <c r="AN36" s="321"/>
      <c r="AO36" s="321"/>
      <c r="AP36" s="321"/>
      <c r="AQ36" s="321"/>
      <c r="AR36" s="261"/>
      <c r="BL36" s="316"/>
      <c r="BM36" s="316"/>
      <c r="BN36" s="316"/>
      <c r="BO36" s="316"/>
      <c r="BP36" s="316"/>
      <c r="BQ36" s="316"/>
      <c r="BR36" s="316"/>
      <c r="BS36" s="316"/>
      <c r="BT36" s="316"/>
      <c r="BU36" s="324"/>
      <c r="BV36" s="348"/>
      <c r="BW36" s="348"/>
      <c r="BX36" s="348"/>
      <c r="BY36" s="321"/>
      <c r="BZ36" s="321"/>
      <c r="CA36" s="321"/>
      <c r="CB36" s="321"/>
      <c r="CC36" s="321"/>
      <c r="CD36" s="321"/>
      <c r="CE36" s="261"/>
      <c r="CJ36" s="316"/>
      <c r="CK36" s="316"/>
      <c r="CL36" s="316"/>
      <c r="CM36" s="316"/>
      <c r="CN36" s="316"/>
      <c r="CO36" s="316"/>
      <c r="CP36" s="316"/>
      <c r="CQ36" s="316"/>
      <c r="CR36" s="316"/>
      <c r="CS36" s="316"/>
      <c r="CT36" s="316"/>
      <c r="CU36" s="316"/>
      <c r="CV36" s="316"/>
      <c r="CW36" s="316"/>
      <c r="CX36" s="316"/>
      <c r="CY36" s="316"/>
    </row>
    <row r="37" spans="2:103" ht="6" customHeight="1">
      <c r="B37" s="316" t="s">
        <v>28</v>
      </c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16"/>
      <c r="S37" s="316"/>
      <c r="T37" s="316"/>
      <c r="U37" s="316"/>
      <c r="V37" s="316"/>
      <c r="X37" s="315"/>
      <c r="Y37" s="315"/>
      <c r="Z37" s="315"/>
      <c r="AA37" s="321" t="s">
        <v>1616</v>
      </c>
      <c r="AB37" s="321"/>
      <c r="AC37" s="321"/>
      <c r="AD37" s="321"/>
      <c r="AE37" s="321"/>
      <c r="AF37" s="321"/>
      <c r="AG37" s="327"/>
      <c r="AH37" s="321"/>
      <c r="AI37" s="321"/>
      <c r="AJ37" s="321"/>
      <c r="AK37" s="321"/>
      <c r="AL37" s="321"/>
      <c r="AM37" s="321"/>
      <c r="AN37" s="321"/>
      <c r="AO37" s="321"/>
      <c r="AP37" s="321"/>
      <c r="AQ37" s="321"/>
      <c r="AR37" s="261"/>
      <c r="BL37" s="316"/>
      <c r="BM37" s="316"/>
      <c r="BN37" s="316"/>
      <c r="BO37" s="316"/>
      <c r="BP37" s="316"/>
      <c r="BQ37" s="316"/>
      <c r="BR37" s="316"/>
      <c r="BS37" s="316"/>
      <c r="BT37" s="316"/>
      <c r="BU37" s="324"/>
      <c r="BV37" s="348"/>
      <c r="BW37" s="348"/>
      <c r="BX37" s="348"/>
      <c r="BY37" s="321" t="s">
        <v>1623</v>
      </c>
      <c r="BZ37" s="321"/>
      <c r="CA37" s="321"/>
      <c r="CB37" s="321"/>
      <c r="CC37" s="321"/>
      <c r="CD37" s="321"/>
      <c r="CE37" s="261"/>
      <c r="CJ37" s="316"/>
      <c r="CK37" s="316"/>
      <c r="CL37" s="316"/>
      <c r="CM37" s="316"/>
      <c r="CN37" s="316"/>
      <c r="CO37" s="316"/>
      <c r="CP37" s="316"/>
      <c r="CQ37" s="316"/>
      <c r="CR37" s="316"/>
      <c r="CS37" s="316"/>
      <c r="CT37" s="316"/>
      <c r="CU37" s="316"/>
      <c r="CV37" s="316"/>
      <c r="CW37" s="316"/>
      <c r="CX37" s="316"/>
      <c r="CY37" s="316"/>
    </row>
    <row r="38" spans="2:103" ht="6" customHeight="1">
      <c r="B38" s="316"/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316"/>
      <c r="U38" s="316"/>
      <c r="V38" s="316"/>
      <c r="X38" s="315"/>
      <c r="Y38" s="315"/>
      <c r="Z38" s="315"/>
      <c r="AA38" s="321"/>
      <c r="AB38" s="321"/>
      <c r="AC38" s="321"/>
      <c r="AD38" s="321"/>
      <c r="AE38" s="321"/>
      <c r="AF38" s="321"/>
      <c r="AG38" s="327"/>
      <c r="AH38" s="321"/>
      <c r="AI38" s="321"/>
      <c r="AJ38" s="321"/>
      <c r="AK38" s="321"/>
      <c r="AL38" s="321"/>
      <c r="AM38" s="321"/>
      <c r="AN38" s="321"/>
      <c r="AO38" s="321"/>
      <c r="AP38" s="321"/>
      <c r="AQ38" s="321"/>
      <c r="AR38" s="261"/>
      <c r="BK38" s="261"/>
      <c r="BL38" s="316"/>
      <c r="BM38" s="316"/>
      <c r="BN38" s="316"/>
      <c r="BO38" s="316"/>
      <c r="BP38" s="316"/>
      <c r="BQ38" s="316"/>
      <c r="BR38" s="316"/>
      <c r="BS38" s="316"/>
      <c r="BT38" s="316"/>
      <c r="BU38" s="324"/>
      <c r="BV38" s="348"/>
      <c r="BW38" s="348"/>
      <c r="BX38" s="348"/>
      <c r="BY38" s="321"/>
      <c r="BZ38" s="321"/>
      <c r="CA38" s="321"/>
      <c r="CB38" s="321"/>
      <c r="CC38" s="321"/>
      <c r="CD38" s="321"/>
      <c r="CE38" s="261"/>
      <c r="CJ38" s="316"/>
      <c r="CK38" s="316"/>
      <c r="CL38" s="316"/>
      <c r="CM38" s="316"/>
      <c r="CN38" s="316"/>
      <c r="CO38" s="316"/>
      <c r="CP38" s="316"/>
      <c r="CQ38" s="316"/>
      <c r="CR38" s="316"/>
      <c r="CS38" s="316"/>
      <c r="CT38" s="316"/>
      <c r="CU38" s="316"/>
      <c r="CV38" s="316"/>
      <c r="CW38" s="316"/>
      <c r="CX38" s="316"/>
      <c r="CY38" s="316"/>
    </row>
    <row r="39" spans="2:103" ht="6" customHeight="1" thickBot="1">
      <c r="B39" s="316"/>
      <c r="C39" s="316"/>
      <c r="D39" s="316"/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X39" s="2"/>
      <c r="Y39" s="2"/>
      <c r="Z39" s="2"/>
      <c r="AA39" s="7"/>
      <c r="AB39" s="7"/>
      <c r="AC39" s="7"/>
      <c r="AD39" s="321"/>
      <c r="AE39" s="321"/>
      <c r="AF39" s="321"/>
      <c r="AG39" s="357"/>
      <c r="AH39" s="322"/>
      <c r="AI39" s="322"/>
      <c r="AJ39" s="322"/>
      <c r="AK39" s="322"/>
      <c r="AL39" s="322"/>
      <c r="AM39" s="322"/>
      <c r="AN39" s="322"/>
      <c r="AO39" s="322"/>
      <c r="AP39" s="322"/>
      <c r="AQ39" s="322"/>
      <c r="BK39" s="261"/>
      <c r="BL39" s="322"/>
      <c r="BM39" s="322"/>
      <c r="BN39" s="322"/>
      <c r="BO39" s="322"/>
      <c r="BP39" s="322"/>
      <c r="BQ39" s="322"/>
      <c r="BR39" s="322"/>
      <c r="BS39" s="322"/>
      <c r="BT39" s="322"/>
      <c r="BU39" s="361"/>
      <c r="BV39" s="16"/>
      <c r="BW39" s="17"/>
      <c r="BX39" s="17"/>
      <c r="CD39" s="261"/>
      <c r="CE39" s="26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</row>
    <row r="40" spans="2:83" ht="6" customHeight="1">
      <c r="B40" s="316"/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AD40" s="321"/>
      <c r="AE40" s="321"/>
      <c r="AF40" s="324"/>
      <c r="AG40" s="264"/>
      <c r="AH40" s="7">
        <f>COUNTIF(AK42:AP51,"⑥*")</f>
        <v>3</v>
      </c>
      <c r="AI40" s="367" t="s">
        <v>1609</v>
      </c>
      <c r="AJ40" s="367"/>
      <c r="AK40" s="367"/>
      <c r="AL40" s="344" t="s">
        <v>39</v>
      </c>
      <c r="AM40" s="344"/>
      <c r="AN40" s="345">
        <f>IF(AK46="","",COUNTIF(AK42:AP51,"*6"))</f>
        <v>1</v>
      </c>
      <c r="AO40" s="345"/>
      <c r="AP40" s="345"/>
      <c r="AQ40" s="257"/>
      <c r="BK40" s="257"/>
      <c r="BL40" s="7">
        <f>COUNTIF(BO42:BT51,"⑥*")</f>
        <v>3</v>
      </c>
      <c r="BM40" s="367" t="s">
        <v>1609</v>
      </c>
      <c r="BN40" s="367"/>
      <c r="BO40" s="367"/>
      <c r="BP40" s="344" t="s">
        <v>39</v>
      </c>
      <c r="BQ40" s="344"/>
      <c r="BR40" s="345">
        <f>IF(BO46="","",COUNTIF(BO42:BT51,"*6"))</f>
        <v>1</v>
      </c>
      <c r="BS40" s="345"/>
      <c r="BT40" s="345"/>
      <c r="BU40" s="257"/>
      <c r="BV40" s="16"/>
      <c r="BW40" s="17"/>
      <c r="BX40" s="17"/>
      <c r="BY40" s="7"/>
      <c r="BZ40" s="7"/>
      <c r="CA40" s="7"/>
      <c r="CB40" s="7"/>
      <c r="CC40" s="7"/>
      <c r="CD40" s="7"/>
      <c r="CE40" s="261"/>
    </row>
    <row r="41" spans="1:83" ht="6" customHeight="1">
      <c r="A41" s="316" t="s">
        <v>1583</v>
      </c>
      <c r="B41" s="316"/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AD41" s="321"/>
      <c r="AE41" s="321"/>
      <c r="AF41" s="324"/>
      <c r="AH41" s="7"/>
      <c r="AI41" s="367"/>
      <c r="AJ41" s="367"/>
      <c r="AK41" s="367"/>
      <c r="AL41" s="344"/>
      <c r="AM41" s="344"/>
      <c r="AN41" s="345"/>
      <c r="AO41" s="345"/>
      <c r="AP41" s="345"/>
      <c r="AQ41" s="257"/>
      <c r="BK41" s="257"/>
      <c r="BL41" s="7"/>
      <c r="BM41" s="367"/>
      <c r="BN41" s="367"/>
      <c r="BO41" s="367"/>
      <c r="BP41" s="344"/>
      <c r="BQ41" s="344"/>
      <c r="BR41" s="345"/>
      <c r="BS41" s="345"/>
      <c r="BT41" s="345"/>
      <c r="BU41" s="257"/>
      <c r="BV41" s="16"/>
      <c r="BW41" s="17"/>
      <c r="BX41" s="17"/>
      <c r="CE41" s="261"/>
    </row>
    <row r="42" spans="1:103" ht="6" customHeight="1">
      <c r="A42" s="316"/>
      <c r="B42" s="316"/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AD42" s="321"/>
      <c r="AE42" s="321"/>
      <c r="AF42" s="324"/>
      <c r="AH42" s="7"/>
      <c r="AI42" s="261"/>
      <c r="AJ42" s="261"/>
      <c r="AK42" s="359" t="s">
        <v>1630</v>
      </c>
      <c r="AL42" s="321"/>
      <c r="AM42" s="321"/>
      <c r="AN42" s="321"/>
      <c r="AO42" s="321"/>
      <c r="AP42" s="321"/>
      <c r="AQ42" s="257"/>
      <c r="BK42" s="257"/>
      <c r="BL42" s="7"/>
      <c r="BO42" s="359" t="s">
        <v>1654</v>
      </c>
      <c r="BP42" s="321"/>
      <c r="BQ42" s="321"/>
      <c r="BR42" s="321"/>
      <c r="BS42" s="321"/>
      <c r="BT42" s="321"/>
      <c r="BU42" s="257"/>
      <c r="CJ42" s="316" t="s">
        <v>1590</v>
      </c>
      <c r="CK42" s="316"/>
      <c r="CL42" s="316"/>
      <c r="CM42" s="316"/>
      <c r="CN42" s="316"/>
      <c r="CO42" s="316"/>
      <c r="CP42" s="316"/>
      <c r="CQ42" s="316"/>
      <c r="CR42" s="316"/>
      <c r="CS42" s="316"/>
      <c r="CT42" s="316"/>
      <c r="CU42" s="316"/>
      <c r="CV42" s="316"/>
      <c r="CW42" s="316"/>
      <c r="CX42" s="316"/>
      <c r="CY42" s="316"/>
    </row>
    <row r="43" spans="1:103" ht="6" customHeight="1" thickBot="1">
      <c r="A43" s="316"/>
      <c r="B43" s="316"/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255"/>
      <c r="T43" s="255"/>
      <c r="U43" s="255"/>
      <c r="V43" s="255"/>
      <c r="AF43" s="257"/>
      <c r="AH43" s="348" t="s">
        <v>23</v>
      </c>
      <c r="AI43" s="348"/>
      <c r="AJ43" s="348"/>
      <c r="AK43" s="321"/>
      <c r="AL43" s="321"/>
      <c r="AM43" s="321"/>
      <c r="AN43" s="321"/>
      <c r="AO43" s="321"/>
      <c r="AP43" s="321"/>
      <c r="AQ43" s="257"/>
      <c r="BK43" s="257"/>
      <c r="BL43" s="315" t="s">
        <v>23</v>
      </c>
      <c r="BM43" s="315"/>
      <c r="BN43" s="315"/>
      <c r="BO43" s="321"/>
      <c r="BP43" s="321"/>
      <c r="BQ43" s="321"/>
      <c r="BR43" s="321"/>
      <c r="BS43" s="321"/>
      <c r="BT43" s="321"/>
      <c r="BU43" s="257"/>
      <c r="CJ43" s="316"/>
      <c r="CK43" s="316"/>
      <c r="CL43" s="316"/>
      <c r="CM43" s="316"/>
      <c r="CN43" s="316"/>
      <c r="CO43" s="316"/>
      <c r="CP43" s="316"/>
      <c r="CQ43" s="316"/>
      <c r="CR43" s="316"/>
      <c r="CS43" s="316"/>
      <c r="CT43" s="316"/>
      <c r="CU43" s="316"/>
      <c r="CV43" s="316"/>
      <c r="CW43" s="316"/>
      <c r="CX43" s="316"/>
      <c r="CY43" s="316"/>
    </row>
    <row r="44" spans="1:103" ht="6" customHeight="1" thickBot="1">
      <c r="A44" s="316"/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V44" s="256"/>
      <c r="AF44" s="257"/>
      <c r="AH44" s="348"/>
      <c r="AI44" s="348"/>
      <c r="AJ44" s="348"/>
      <c r="AK44" s="321" t="s">
        <v>1625</v>
      </c>
      <c r="AL44" s="321"/>
      <c r="AM44" s="321"/>
      <c r="AN44" s="321"/>
      <c r="AO44" s="321"/>
      <c r="AP44" s="321"/>
      <c r="AQ44" s="257"/>
      <c r="AV44" s="316"/>
      <c r="AW44" s="316"/>
      <c r="AX44" s="316"/>
      <c r="AY44" s="316"/>
      <c r="AZ44" s="316"/>
      <c r="BA44" s="316"/>
      <c r="BB44" s="316"/>
      <c r="BC44" s="316"/>
      <c r="BD44" s="316"/>
      <c r="BE44" s="316"/>
      <c r="BF44" s="316"/>
      <c r="BG44" s="316"/>
      <c r="BK44" s="257"/>
      <c r="BL44" s="315"/>
      <c r="BM44" s="315"/>
      <c r="BN44" s="315"/>
      <c r="BO44" s="321" t="s">
        <v>1614</v>
      </c>
      <c r="BP44" s="321"/>
      <c r="BQ44" s="321"/>
      <c r="BR44" s="321"/>
      <c r="BS44" s="321"/>
      <c r="BT44" s="321"/>
      <c r="BU44" s="257"/>
      <c r="CE44" s="261"/>
      <c r="CF44" s="255"/>
      <c r="CJ44" s="316"/>
      <c r="CK44" s="316"/>
      <c r="CL44" s="316"/>
      <c r="CM44" s="316"/>
      <c r="CN44" s="316"/>
      <c r="CO44" s="316"/>
      <c r="CP44" s="316"/>
      <c r="CQ44" s="316"/>
      <c r="CR44" s="316"/>
      <c r="CS44" s="316"/>
      <c r="CT44" s="316"/>
      <c r="CU44" s="316"/>
      <c r="CV44" s="316"/>
      <c r="CW44" s="316"/>
      <c r="CX44" s="316"/>
      <c r="CY44" s="316"/>
    </row>
    <row r="45" spans="1:103" ht="6" customHeight="1">
      <c r="A45" s="316"/>
      <c r="B45" s="316"/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V45" s="257"/>
      <c r="AF45" s="257"/>
      <c r="AH45" s="348"/>
      <c r="AI45" s="348"/>
      <c r="AJ45" s="348"/>
      <c r="AK45" s="321"/>
      <c r="AL45" s="321"/>
      <c r="AM45" s="321"/>
      <c r="AN45" s="321"/>
      <c r="AO45" s="321"/>
      <c r="AP45" s="321"/>
      <c r="AQ45" s="257"/>
      <c r="AV45" s="316"/>
      <c r="AW45" s="316"/>
      <c r="AX45" s="316"/>
      <c r="AY45" s="316"/>
      <c r="AZ45" s="316"/>
      <c r="BA45" s="316"/>
      <c r="BB45" s="316"/>
      <c r="BC45" s="316"/>
      <c r="BD45" s="316"/>
      <c r="BE45" s="316"/>
      <c r="BF45" s="316"/>
      <c r="BG45" s="316"/>
      <c r="BK45" s="257"/>
      <c r="BL45" s="315"/>
      <c r="BM45" s="315"/>
      <c r="BN45" s="315"/>
      <c r="BO45" s="321"/>
      <c r="BP45" s="321"/>
      <c r="BQ45" s="321"/>
      <c r="BR45" s="321"/>
      <c r="BS45" s="321"/>
      <c r="BT45" s="321"/>
      <c r="BU45" s="257"/>
      <c r="CE45" s="257"/>
      <c r="CF45" s="265"/>
      <c r="CG45" s="266"/>
      <c r="CH45" s="266"/>
      <c r="CI45" s="266"/>
      <c r="CJ45" s="316"/>
      <c r="CK45" s="316"/>
      <c r="CL45" s="316"/>
      <c r="CM45" s="316"/>
      <c r="CN45" s="316"/>
      <c r="CO45" s="316"/>
      <c r="CP45" s="316"/>
      <c r="CQ45" s="316"/>
      <c r="CR45" s="316"/>
      <c r="CS45" s="316"/>
      <c r="CT45" s="316"/>
      <c r="CU45" s="316"/>
      <c r="CV45" s="316"/>
      <c r="CW45" s="316"/>
      <c r="CX45" s="316"/>
      <c r="CY45" s="316"/>
    </row>
    <row r="46" spans="1:103" ht="6" customHeight="1">
      <c r="A46" s="316"/>
      <c r="B46" s="316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V46" s="257"/>
      <c r="AF46" s="257"/>
      <c r="AH46" s="348"/>
      <c r="AI46" s="348"/>
      <c r="AJ46" s="348"/>
      <c r="AK46" s="342" t="s">
        <v>1619</v>
      </c>
      <c r="AL46" s="321"/>
      <c r="AM46" s="321"/>
      <c r="AN46" s="321"/>
      <c r="AO46" s="321"/>
      <c r="AP46" s="321"/>
      <c r="AQ46" s="257"/>
      <c r="AV46" s="316"/>
      <c r="AW46" s="316"/>
      <c r="AX46" s="316"/>
      <c r="AY46" s="316"/>
      <c r="AZ46" s="316"/>
      <c r="BA46" s="316"/>
      <c r="BB46" s="316"/>
      <c r="BC46" s="316"/>
      <c r="BD46" s="316"/>
      <c r="BE46" s="316"/>
      <c r="BF46" s="316"/>
      <c r="BG46" s="316"/>
      <c r="BK46" s="257"/>
      <c r="BL46" s="315"/>
      <c r="BM46" s="315"/>
      <c r="BN46" s="315"/>
      <c r="BO46" s="359" t="s">
        <v>1655</v>
      </c>
      <c r="BP46" s="321"/>
      <c r="BQ46" s="321"/>
      <c r="BR46" s="321"/>
      <c r="BS46" s="321"/>
      <c r="BT46" s="321"/>
      <c r="BU46" s="257"/>
      <c r="CE46" s="257"/>
      <c r="CJ46" s="316"/>
      <c r="CK46" s="316"/>
      <c r="CL46" s="316"/>
      <c r="CM46" s="316"/>
      <c r="CN46" s="316"/>
      <c r="CO46" s="316"/>
      <c r="CP46" s="316"/>
      <c r="CQ46" s="316"/>
      <c r="CR46" s="316"/>
      <c r="CS46" s="316"/>
      <c r="CT46" s="316"/>
      <c r="CU46" s="316"/>
      <c r="CV46" s="316"/>
      <c r="CW46" s="316"/>
      <c r="CX46" s="316"/>
      <c r="CY46" s="316"/>
    </row>
    <row r="47" spans="22:103" ht="6" customHeight="1">
      <c r="V47" s="257"/>
      <c r="W47" s="325"/>
      <c r="X47" s="316"/>
      <c r="Y47" s="316"/>
      <c r="Z47" s="316"/>
      <c r="AA47" s="316"/>
      <c r="AB47" s="316"/>
      <c r="AC47" s="316"/>
      <c r="AD47" s="316"/>
      <c r="AE47" s="316"/>
      <c r="AF47" s="324"/>
      <c r="AH47" s="348"/>
      <c r="AI47" s="348"/>
      <c r="AJ47" s="348"/>
      <c r="AK47" s="321"/>
      <c r="AL47" s="321"/>
      <c r="AM47" s="321"/>
      <c r="AN47" s="321"/>
      <c r="AO47" s="321"/>
      <c r="AP47" s="321"/>
      <c r="AQ47" s="257"/>
      <c r="AV47" s="316"/>
      <c r="AW47" s="316"/>
      <c r="AX47" s="316"/>
      <c r="AY47" s="316"/>
      <c r="AZ47" s="316"/>
      <c r="BA47" s="316"/>
      <c r="BB47" s="316"/>
      <c r="BC47" s="316"/>
      <c r="BD47" s="316"/>
      <c r="BE47" s="316"/>
      <c r="BF47" s="316"/>
      <c r="BG47" s="316"/>
      <c r="BK47" s="257"/>
      <c r="BL47" s="315"/>
      <c r="BM47" s="315"/>
      <c r="BN47" s="315"/>
      <c r="BO47" s="321"/>
      <c r="BP47" s="321"/>
      <c r="BQ47" s="321"/>
      <c r="BR47" s="321"/>
      <c r="BS47" s="321"/>
      <c r="BT47" s="321"/>
      <c r="BU47" s="257"/>
      <c r="BV47" s="325"/>
      <c r="BW47" s="316"/>
      <c r="BX47" s="316"/>
      <c r="BY47" s="316"/>
      <c r="BZ47" s="316"/>
      <c r="CA47" s="316"/>
      <c r="CB47" s="316"/>
      <c r="CC47" s="316"/>
      <c r="CD47" s="316"/>
      <c r="CE47" s="324"/>
      <c r="CJ47" s="316"/>
      <c r="CK47" s="316"/>
      <c r="CL47" s="316"/>
      <c r="CM47" s="316"/>
      <c r="CN47" s="316"/>
      <c r="CO47" s="316"/>
      <c r="CP47" s="316"/>
      <c r="CQ47" s="316"/>
      <c r="CR47" s="316"/>
      <c r="CS47" s="316"/>
      <c r="CT47" s="316"/>
      <c r="CU47" s="316"/>
      <c r="CV47" s="316"/>
      <c r="CW47" s="316"/>
      <c r="CX47" s="316"/>
      <c r="CY47" s="316"/>
    </row>
    <row r="48" spans="22:83" ht="6" customHeight="1">
      <c r="V48" s="257"/>
      <c r="W48" s="325"/>
      <c r="X48" s="316"/>
      <c r="Y48" s="316"/>
      <c r="Z48" s="316"/>
      <c r="AA48" s="316"/>
      <c r="AB48" s="316"/>
      <c r="AC48" s="316"/>
      <c r="AD48" s="316"/>
      <c r="AE48" s="316"/>
      <c r="AF48" s="324"/>
      <c r="AH48" s="348"/>
      <c r="AI48" s="348"/>
      <c r="AJ48" s="348"/>
      <c r="AK48" s="321" t="s">
        <v>1616</v>
      </c>
      <c r="AL48" s="321"/>
      <c r="AM48" s="321"/>
      <c r="AN48" s="321"/>
      <c r="AO48" s="321"/>
      <c r="AP48" s="321"/>
      <c r="AQ48" s="257"/>
      <c r="AX48" s="374" t="s">
        <v>25</v>
      </c>
      <c r="AY48" s="374"/>
      <c r="AZ48" s="374"/>
      <c r="BA48" s="374"/>
      <c r="BB48" s="374"/>
      <c r="BC48" s="374"/>
      <c r="BD48" s="374"/>
      <c r="BE48" s="374"/>
      <c r="BK48" s="257"/>
      <c r="BL48" s="315"/>
      <c r="BM48" s="315"/>
      <c r="BN48" s="315"/>
      <c r="BO48" s="321" t="s">
        <v>1632</v>
      </c>
      <c r="BP48" s="321"/>
      <c r="BQ48" s="321"/>
      <c r="BR48" s="321"/>
      <c r="BS48" s="321"/>
      <c r="BT48" s="321"/>
      <c r="BU48" s="257"/>
      <c r="BV48" s="325"/>
      <c r="BW48" s="316"/>
      <c r="BX48" s="316"/>
      <c r="BY48" s="316"/>
      <c r="BZ48" s="316"/>
      <c r="CA48" s="316"/>
      <c r="CB48" s="316"/>
      <c r="CC48" s="316"/>
      <c r="CD48" s="316"/>
      <c r="CE48" s="324"/>
    </row>
    <row r="49" spans="3:102" ht="6" customHeight="1">
      <c r="C49" s="319" t="s">
        <v>33</v>
      </c>
      <c r="D49" s="319"/>
      <c r="E49" s="319"/>
      <c r="F49" s="319"/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319"/>
      <c r="T49" s="316"/>
      <c r="U49" s="316"/>
      <c r="V49" s="324"/>
      <c r="W49" s="325"/>
      <c r="X49" s="316"/>
      <c r="Y49" s="316"/>
      <c r="Z49" s="316"/>
      <c r="AA49" s="316"/>
      <c r="AB49" s="316"/>
      <c r="AC49" s="316"/>
      <c r="AD49" s="316"/>
      <c r="AE49" s="316"/>
      <c r="AF49" s="324"/>
      <c r="AH49" s="348"/>
      <c r="AI49" s="348"/>
      <c r="AJ49" s="348"/>
      <c r="AK49" s="321"/>
      <c r="AL49" s="321"/>
      <c r="AM49" s="321"/>
      <c r="AN49" s="321"/>
      <c r="AO49" s="321"/>
      <c r="AP49" s="321"/>
      <c r="AQ49" s="257"/>
      <c r="AX49" s="374"/>
      <c r="AY49" s="374"/>
      <c r="AZ49" s="374"/>
      <c r="BA49" s="374"/>
      <c r="BB49" s="374"/>
      <c r="BC49" s="374"/>
      <c r="BD49" s="374"/>
      <c r="BE49" s="374"/>
      <c r="BK49" s="257"/>
      <c r="BL49" s="315"/>
      <c r="BM49" s="315"/>
      <c r="BN49" s="315"/>
      <c r="BO49" s="321"/>
      <c r="BP49" s="321"/>
      <c r="BQ49" s="321"/>
      <c r="BR49" s="321"/>
      <c r="BS49" s="321"/>
      <c r="BT49" s="321"/>
      <c r="BU49" s="257"/>
      <c r="BV49" s="325"/>
      <c r="BW49" s="316"/>
      <c r="BX49" s="316"/>
      <c r="BY49" s="316"/>
      <c r="BZ49" s="316"/>
      <c r="CA49" s="316"/>
      <c r="CB49" s="316"/>
      <c r="CC49" s="316"/>
      <c r="CD49" s="316"/>
      <c r="CE49" s="324"/>
      <c r="CF49" s="325"/>
      <c r="CG49" s="316"/>
      <c r="CH49" s="316"/>
      <c r="CJ49" s="320" t="s">
        <v>1594</v>
      </c>
      <c r="CK49" s="320"/>
      <c r="CL49" s="320"/>
      <c r="CM49" s="320"/>
      <c r="CN49" s="320"/>
      <c r="CO49" s="320"/>
      <c r="CP49" s="320"/>
      <c r="CQ49" s="320"/>
      <c r="CR49" s="320"/>
      <c r="CS49" s="320"/>
      <c r="CT49" s="320"/>
      <c r="CU49" s="320"/>
      <c r="CV49" s="320"/>
      <c r="CW49" s="320"/>
      <c r="CX49" s="320"/>
    </row>
    <row r="50" spans="3:102" ht="6" customHeight="1" thickBot="1">
      <c r="C50" s="319"/>
      <c r="D50" s="319"/>
      <c r="E50" s="319"/>
      <c r="F50" s="319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  <c r="T50" s="316"/>
      <c r="U50" s="316"/>
      <c r="V50" s="324"/>
      <c r="W50" s="325"/>
      <c r="X50" s="322"/>
      <c r="Y50" s="322"/>
      <c r="Z50" s="322"/>
      <c r="AA50" s="322"/>
      <c r="AB50" s="322"/>
      <c r="AC50" s="322"/>
      <c r="AD50" s="322"/>
      <c r="AE50" s="322"/>
      <c r="AF50" s="361"/>
      <c r="AH50" s="348"/>
      <c r="AI50" s="348"/>
      <c r="AJ50" s="348"/>
      <c r="AK50" s="321"/>
      <c r="AL50" s="321"/>
      <c r="AM50" s="321"/>
      <c r="AN50" s="321"/>
      <c r="AO50" s="321"/>
      <c r="AP50" s="321"/>
      <c r="AQ50" s="257"/>
      <c r="AX50" s="374"/>
      <c r="AY50" s="374"/>
      <c r="AZ50" s="374"/>
      <c r="BA50" s="374"/>
      <c r="BB50" s="374"/>
      <c r="BC50" s="374"/>
      <c r="BD50" s="374"/>
      <c r="BE50" s="374"/>
      <c r="BK50" s="257"/>
      <c r="BL50" s="315"/>
      <c r="BM50" s="315"/>
      <c r="BN50" s="315"/>
      <c r="BO50" s="321"/>
      <c r="BP50" s="321"/>
      <c r="BQ50" s="321"/>
      <c r="BR50" s="321"/>
      <c r="BS50" s="321"/>
      <c r="BT50" s="321"/>
      <c r="BU50" s="257"/>
      <c r="BV50" s="360"/>
      <c r="BW50" s="322"/>
      <c r="BX50" s="322"/>
      <c r="BY50" s="322"/>
      <c r="BZ50" s="322"/>
      <c r="CA50" s="322"/>
      <c r="CB50" s="322"/>
      <c r="CC50" s="322"/>
      <c r="CD50" s="322"/>
      <c r="CE50" s="361"/>
      <c r="CF50" s="325"/>
      <c r="CG50" s="316"/>
      <c r="CH50" s="316"/>
      <c r="CJ50" s="320"/>
      <c r="CK50" s="320"/>
      <c r="CL50" s="320"/>
      <c r="CM50" s="320"/>
      <c r="CN50" s="320"/>
      <c r="CO50" s="320"/>
      <c r="CP50" s="320"/>
      <c r="CQ50" s="320"/>
      <c r="CR50" s="320"/>
      <c r="CS50" s="320"/>
      <c r="CT50" s="320"/>
      <c r="CU50" s="320"/>
      <c r="CV50" s="320"/>
      <c r="CW50" s="320"/>
      <c r="CX50" s="320"/>
    </row>
    <row r="51" spans="3:102" ht="6" customHeight="1">
      <c r="C51" s="319"/>
      <c r="D51" s="319"/>
      <c r="E51" s="319"/>
      <c r="F51" s="319"/>
      <c r="G51" s="319"/>
      <c r="H51" s="319"/>
      <c r="I51" s="319"/>
      <c r="J51" s="319"/>
      <c r="K51" s="319"/>
      <c r="L51" s="319"/>
      <c r="M51" s="319"/>
      <c r="N51" s="319"/>
      <c r="O51" s="319"/>
      <c r="P51" s="319"/>
      <c r="Q51" s="319"/>
      <c r="R51" s="319"/>
      <c r="T51" s="316"/>
      <c r="U51" s="316"/>
      <c r="V51" s="321"/>
      <c r="W51" s="281"/>
      <c r="X51" s="7">
        <f>COUNTIF(AA53:AF62,"⑥*")</f>
        <v>4</v>
      </c>
      <c r="Y51" s="370" t="str">
        <f>IF(AA61="","",IF(X51=5,"⑤-0",IF(X51=4,"④-1",IF(X51=3,"③-2"))))</f>
        <v>④-1</v>
      </c>
      <c r="Z51" s="370"/>
      <c r="AA51" s="370"/>
      <c r="AB51" s="370"/>
      <c r="AC51" s="370"/>
      <c r="AD51" s="370"/>
      <c r="AE51" s="370"/>
      <c r="AF51" s="370"/>
      <c r="AH51" s="348"/>
      <c r="AI51" s="348"/>
      <c r="AJ51" s="348"/>
      <c r="AK51" s="321"/>
      <c r="AL51" s="321"/>
      <c r="AM51" s="321"/>
      <c r="AN51" s="321"/>
      <c r="AO51" s="321"/>
      <c r="AP51" s="321"/>
      <c r="AQ51" s="257"/>
      <c r="AX51" s="374"/>
      <c r="AY51" s="374"/>
      <c r="AZ51" s="374"/>
      <c r="BA51" s="374"/>
      <c r="BB51" s="374"/>
      <c r="BC51" s="374"/>
      <c r="BD51" s="374"/>
      <c r="BE51" s="374"/>
      <c r="BK51" s="257"/>
      <c r="BL51" s="315"/>
      <c r="BM51" s="315"/>
      <c r="BN51" s="315"/>
      <c r="BO51" s="321"/>
      <c r="BP51" s="321"/>
      <c r="BQ51" s="321"/>
      <c r="BR51" s="321"/>
      <c r="BS51" s="321"/>
      <c r="BT51" s="321"/>
      <c r="BU51" s="261"/>
      <c r="BV51" s="267">
        <f>COUNTIF(BY53:CD62,"⑥*")</f>
        <v>3</v>
      </c>
      <c r="BW51" s="344" t="str">
        <f>IF(BY61="","",IF(BV51=5,"⑤-0",IF(BV51=4,"④-1",IF(BV51=3,"③-2"))))</f>
        <v>③-2</v>
      </c>
      <c r="BX51" s="344"/>
      <c r="BY51" s="344"/>
      <c r="BZ51" s="344"/>
      <c r="CA51" s="344"/>
      <c r="CB51" s="344"/>
      <c r="CC51" s="344"/>
      <c r="CD51" s="344"/>
      <c r="CE51" s="286"/>
      <c r="CF51" s="321"/>
      <c r="CG51" s="316"/>
      <c r="CH51" s="316"/>
      <c r="CJ51" s="320"/>
      <c r="CK51" s="320"/>
      <c r="CL51" s="320"/>
      <c r="CM51" s="320"/>
      <c r="CN51" s="320"/>
      <c r="CO51" s="320"/>
      <c r="CP51" s="320"/>
      <c r="CQ51" s="320"/>
      <c r="CR51" s="320"/>
      <c r="CS51" s="320"/>
      <c r="CT51" s="320"/>
      <c r="CU51" s="320"/>
      <c r="CV51" s="320"/>
      <c r="CW51" s="320"/>
      <c r="CX51" s="320"/>
    </row>
    <row r="52" spans="20:102" ht="6" customHeight="1">
      <c r="T52" s="316"/>
      <c r="U52" s="316"/>
      <c r="V52" s="321"/>
      <c r="W52" s="279"/>
      <c r="X52" s="7"/>
      <c r="Y52" s="344"/>
      <c r="Z52" s="344"/>
      <c r="AA52" s="344"/>
      <c r="AB52" s="344"/>
      <c r="AC52" s="344"/>
      <c r="AD52" s="344"/>
      <c r="AE52" s="344"/>
      <c r="AF52" s="344"/>
      <c r="AQ52" s="257"/>
      <c r="BA52" s="268"/>
      <c r="BB52" s="295">
        <f>COUNTIF(BE54:BJ63,"⑥*")</f>
        <v>3</v>
      </c>
      <c r="BC52" s="344" t="s">
        <v>1641</v>
      </c>
      <c r="BD52" s="344"/>
      <c r="BE52" s="344"/>
      <c r="BF52" s="344" t="s">
        <v>39</v>
      </c>
      <c r="BG52" s="344"/>
      <c r="BH52" s="345">
        <f>IF(BE58="","",COUNTIF(BE54:BJ63,"*6"))</f>
        <v>0</v>
      </c>
      <c r="BI52" s="345"/>
      <c r="BJ52" s="345"/>
      <c r="BK52" s="257"/>
      <c r="BT52" s="261"/>
      <c r="BU52" s="261"/>
      <c r="BV52" s="7"/>
      <c r="BW52" s="344"/>
      <c r="BX52" s="344"/>
      <c r="BY52" s="344"/>
      <c r="BZ52" s="344"/>
      <c r="CA52" s="344"/>
      <c r="CB52" s="344"/>
      <c r="CC52" s="344"/>
      <c r="CD52" s="344"/>
      <c r="CE52" s="283"/>
      <c r="CF52" s="321"/>
      <c r="CG52" s="316"/>
      <c r="CH52" s="316"/>
      <c r="CJ52" s="320"/>
      <c r="CK52" s="320"/>
      <c r="CL52" s="320"/>
      <c r="CM52" s="320"/>
      <c r="CN52" s="320"/>
      <c r="CO52" s="320"/>
      <c r="CP52" s="320"/>
      <c r="CQ52" s="320"/>
      <c r="CR52" s="320"/>
      <c r="CS52" s="320"/>
      <c r="CT52" s="320"/>
      <c r="CU52" s="320"/>
      <c r="CV52" s="320"/>
      <c r="CW52" s="320"/>
      <c r="CX52" s="320"/>
    </row>
    <row r="53" spans="22:83" ht="6" customHeight="1">
      <c r="V53" s="261"/>
      <c r="W53" s="279"/>
      <c r="X53" s="7"/>
      <c r="Y53" s="261"/>
      <c r="Z53" s="261"/>
      <c r="AA53" s="321" t="s">
        <v>1615</v>
      </c>
      <c r="AB53" s="321"/>
      <c r="AC53" s="321"/>
      <c r="AD53" s="321"/>
      <c r="AE53" s="321"/>
      <c r="AF53" s="321"/>
      <c r="AQ53" s="257"/>
      <c r="BA53" s="268"/>
      <c r="BB53" s="7"/>
      <c r="BC53" s="344"/>
      <c r="BD53" s="344"/>
      <c r="BE53" s="344"/>
      <c r="BF53" s="344"/>
      <c r="BG53" s="344"/>
      <c r="BH53" s="345"/>
      <c r="BI53" s="345"/>
      <c r="BJ53" s="345"/>
      <c r="BK53" s="257"/>
      <c r="BV53" s="7"/>
      <c r="BW53" s="261"/>
      <c r="BX53" s="261"/>
      <c r="BY53" s="359" t="s">
        <v>1631</v>
      </c>
      <c r="BZ53" s="321"/>
      <c r="CA53" s="321"/>
      <c r="CB53" s="321"/>
      <c r="CC53" s="321"/>
      <c r="CD53" s="321"/>
      <c r="CE53" s="283"/>
    </row>
    <row r="54" spans="1:83" ht="6" customHeight="1">
      <c r="A54" s="316" t="s">
        <v>1584</v>
      </c>
      <c r="B54" s="316"/>
      <c r="C54" s="316"/>
      <c r="D54" s="316"/>
      <c r="E54" s="316"/>
      <c r="F54" s="316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V54" s="261"/>
      <c r="W54" s="279"/>
      <c r="X54" s="348" t="s">
        <v>23</v>
      </c>
      <c r="Y54" s="348"/>
      <c r="Z54" s="348"/>
      <c r="AA54" s="321"/>
      <c r="AB54" s="321"/>
      <c r="AC54" s="321"/>
      <c r="AD54" s="321"/>
      <c r="AE54" s="321"/>
      <c r="AF54" s="321"/>
      <c r="AQ54" s="257"/>
      <c r="BA54" s="268"/>
      <c r="BB54" s="7"/>
      <c r="BC54" s="261"/>
      <c r="BD54" s="261"/>
      <c r="BE54" s="321" t="s">
        <v>1623</v>
      </c>
      <c r="BF54" s="321"/>
      <c r="BG54" s="321"/>
      <c r="BH54" s="321"/>
      <c r="BI54" s="321"/>
      <c r="BJ54" s="321"/>
      <c r="BK54" s="257"/>
      <c r="BV54" s="348" t="s">
        <v>23</v>
      </c>
      <c r="BW54" s="348"/>
      <c r="BX54" s="348"/>
      <c r="BY54" s="321"/>
      <c r="BZ54" s="321"/>
      <c r="CA54" s="321"/>
      <c r="CB54" s="321"/>
      <c r="CC54" s="321"/>
      <c r="CD54" s="321"/>
      <c r="CE54" s="283"/>
    </row>
    <row r="55" spans="1:103" ht="6" customHeight="1">
      <c r="A55" s="316"/>
      <c r="B55" s="316"/>
      <c r="C55" s="316"/>
      <c r="D55" s="316"/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316"/>
      <c r="P55" s="316"/>
      <c r="Q55" s="316"/>
      <c r="R55" s="316"/>
      <c r="V55" s="261"/>
      <c r="W55" s="279"/>
      <c r="X55" s="348"/>
      <c r="Y55" s="348"/>
      <c r="Z55" s="348"/>
      <c r="AA55" s="321" t="s">
        <v>1612</v>
      </c>
      <c r="AB55" s="321"/>
      <c r="AC55" s="321"/>
      <c r="AD55" s="321"/>
      <c r="AE55" s="321"/>
      <c r="AF55" s="321"/>
      <c r="AQ55" s="257"/>
      <c r="BA55" s="268"/>
      <c r="BB55" s="348" t="s">
        <v>23</v>
      </c>
      <c r="BC55" s="348"/>
      <c r="BD55" s="348"/>
      <c r="BE55" s="321"/>
      <c r="BF55" s="321"/>
      <c r="BG55" s="321"/>
      <c r="BH55" s="321"/>
      <c r="BI55" s="321"/>
      <c r="BJ55" s="321"/>
      <c r="BK55" s="257"/>
      <c r="BV55" s="348"/>
      <c r="BW55" s="348"/>
      <c r="BX55" s="348"/>
      <c r="BY55" s="321" t="s">
        <v>1632</v>
      </c>
      <c r="BZ55" s="321"/>
      <c r="CA55" s="321"/>
      <c r="CB55" s="321"/>
      <c r="CC55" s="321"/>
      <c r="CD55" s="321"/>
      <c r="CE55" s="283"/>
      <c r="CJ55" s="316" t="s">
        <v>1047</v>
      </c>
      <c r="CK55" s="316"/>
      <c r="CL55" s="316"/>
      <c r="CM55" s="316"/>
      <c r="CN55" s="316"/>
      <c r="CO55" s="316"/>
      <c r="CP55" s="316"/>
      <c r="CQ55" s="316"/>
      <c r="CR55" s="316"/>
      <c r="CS55" s="316"/>
      <c r="CT55" s="316"/>
      <c r="CU55" s="316"/>
      <c r="CV55" s="316"/>
      <c r="CW55" s="316"/>
      <c r="CX55" s="316"/>
      <c r="CY55" s="316"/>
    </row>
    <row r="56" spans="1:103" ht="6" customHeight="1" thickBot="1">
      <c r="A56" s="316"/>
      <c r="B56" s="316"/>
      <c r="C56" s="316"/>
      <c r="D56" s="316"/>
      <c r="E56" s="316"/>
      <c r="F56" s="316"/>
      <c r="G56" s="316"/>
      <c r="H56" s="316"/>
      <c r="I56" s="316"/>
      <c r="J56" s="316"/>
      <c r="K56" s="316"/>
      <c r="L56" s="316"/>
      <c r="M56" s="316"/>
      <c r="N56" s="316"/>
      <c r="O56" s="316"/>
      <c r="P56" s="316"/>
      <c r="Q56" s="316"/>
      <c r="R56" s="316"/>
      <c r="S56" s="278"/>
      <c r="T56" s="278"/>
      <c r="U56" s="278"/>
      <c r="V56" s="278"/>
      <c r="W56" s="279"/>
      <c r="X56" s="348"/>
      <c r="Y56" s="348"/>
      <c r="Z56" s="348"/>
      <c r="AA56" s="321"/>
      <c r="AB56" s="321"/>
      <c r="AC56" s="321"/>
      <c r="AD56" s="321"/>
      <c r="AE56" s="321"/>
      <c r="AF56" s="321"/>
      <c r="AQ56" s="257"/>
      <c r="BA56" s="268"/>
      <c r="BB56" s="348"/>
      <c r="BC56" s="348"/>
      <c r="BD56" s="348"/>
      <c r="BE56" s="321" t="s">
        <v>1626</v>
      </c>
      <c r="BF56" s="321"/>
      <c r="BG56" s="321"/>
      <c r="BH56" s="321"/>
      <c r="BI56" s="321"/>
      <c r="BJ56" s="321"/>
      <c r="BK56" s="257"/>
      <c r="BV56" s="348"/>
      <c r="BW56" s="348"/>
      <c r="BX56" s="348"/>
      <c r="BY56" s="321"/>
      <c r="BZ56" s="321"/>
      <c r="CA56" s="321"/>
      <c r="CB56" s="321"/>
      <c r="CC56" s="321"/>
      <c r="CD56" s="321"/>
      <c r="CE56" s="283"/>
      <c r="CJ56" s="316"/>
      <c r="CK56" s="316"/>
      <c r="CL56" s="316"/>
      <c r="CM56" s="316"/>
      <c r="CN56" s="316"/>
      <c r="CO56" s="316"/>
      <c r="CP56" s="316"/>
      <c r="CQ56" s="316"/>
      <c r="CR56" s="316"/>
      <c r="CS56" s="316"/>
      <c r="CT56" s="316"/>
      <c r="CU56" s="316"/>
      <c r="CV56" s="316"/>
      <c r="CW56" s="316"/>
      <c r="CX56" s="316"/>
      <c r="CY56" s="316"/>
    </row>
    <row r="57" spans="1:103" ht="6" customHeight="1" thickBot="1">
      <c r="A57" s="316"/>
      <c r="B57" s="316"/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X57" s="348"/>
      <c r="Y57" s="348"/>
      <c r="Z57" s="348"/>
      <c r="AA57" s="321" t="s">
        <v>1612</v>
      </c>
      <c r="AB57" s="321"/>
      <c r="AC57" s="321"/>
      <c r="AD57" s="321"/>
      <c r="AE57" s="321"/>
      <c r="AF57" s="321"/>
      <c r="AQ57" s="257"/>
      <c r="BA57" s="268"/>
      <c r="BB57" s="348"/>
      <c r="BC57" s="348"/>
      <c r="BD57" s="348"/>
      <c r="BE57" s="321"/>
      <c r="BF57" s="321"/>
      <c r="BG57" s="321"/>
      <c r="BH57" s="321"/>
      <c r="BI57" s="321"/>
      <c r="BJ57" s="321"/>
      <c r="BK57" s="257"/>
      <c r="BV57" s="348"/>
      <c r="BW57" s="348"/>
      <c r="BX57" s="348"/>
      <c r="BY57" s="359" t="s">
        <v>1633</v>
      </c>
      <c r="BZ57" s="321"/>
      <c r="CA57" s="321"/>
      <c r="CB57" s="321"/>
      <c r="CC57" s="321"/>
      <c r="CD57" s="321"/>
      <c r="CE57" s="283"/>
      <c r="CF57" s="282"/>
      <c r="CG57" s="278"/>
      <c r="CH57" s="278"/>
      <c r="CI57" s="278"/>
      <c r="CJ57" s="316"/>
      <c r="CK57" s="316"/>
      <c r="CL57" s="316"/>
      <c r="CM57" s="316"/>
      <c r="CN57" s="316"/>
      <c r="CO57" s="316"/>
      <c r="CP57" s="316"/>
      <c r="CQ57" s="316"/>
      <c r="CR57" s="316"/>
      <c r="CS57" s="316"/>
      <c r="CT57" s="316"/>
      <c r="CU57" s="316"/>
      <c r="CV57" s="316"/>
      <c r="CW57" s="316"/>
      <c r="CX57" s="316"/>
      <c r="CY57" s="316"/>
    </row>
    <row r="58" spans="1:103" ht="6" customHeight="1">
      <c r="A58" s="316"/>
      <c r="B58" s="316"/>
      <c r="C58" s="316"/>
      <c r="D58" s="316"/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/>
      <c r="Q58" s="316"/>
      <c r="R58" s="316"/>
      <c r="X58" s="348"/>
      <c r="Y58" s="348"/>
      <c r="Z58" s="348"/>
      <c r="AA58" s="321"/>
      <c r="AB58" s="321"/>
      <c r="AC58" s="321"/>
      <c r="AD58" s="321"/>
      <c r="AE58" s="321"/>
      <c r="AF58" s="321"/>
      <c r="AQ58" s="257"/>
      <c r="BA58" s="268"/>
      <c r="BB58" s="348"/>
      <c r="BC58" s="348"/>
      <c r="BD58" s="348"/>
      <c r="BE58" s="342" t="s">
        <v>1612</v>
      </c>
      <c r="BF58" s="321"/>
      <c r="BG58" s="321"/>
      <c r="BH58" s="321"/>
      <c r="BI58" s="321"/>
      <c r="BJ58" s="321"/>
      <c r="BK58" s="257"/>
      <c r="BV58" s="348"/>
      <c r="BW58" s="348"/>
      <c r="BX58" s="348"/>
      <c r="BY58" s="321"/>
      <c r="BZ58" s="321"/>
      <c r="CA58" s="321"/>
      <c r="CB58" s="321"/>
      <c r="CC58" s="321"/>
      <c r="CD58" s="321"/>
      <c r="CE58" s="261"/>
      <c r="CJ58" s="316"/>
      <c r="CK58" s="316"/>
      <c r="CL58" s="316"/>
      <c r="CM58" s="316"/>
      <c r="CN58" s="316"/>
      <c r="CO58" s="316"/>
      <c r="CP58" s="316"/>
      <c r="CQ58" s="316"/>
      <c r="CR58" s="316"/>
      <c r="CS58" s="316"/>
      <c r="CT58" s="316"/>
      <c r="CU58" s="316"/>
      <c r="CV58" s="316"/>
      <c r="CW58" s="316"/>
      <c r="CX58" s="316"/>
      <c r="CY58" s="316"/>
    </row>
    <row r="59" spans="1:103" ht="6" customHeight="1">
      <c r="A59" s="316"/>
      <c r="B59" s="316"/>
      <c r="C59" s="316"/>
      <c r="D59" s="316"/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316"/>
      <c r="P59" s="316"/>
      <c r="Q59" s="316"/>
      <c r="R59" s="316"/>
      <c r="X59" s="348"/>
      <c r="Y59" s="348"/>
      <c r="Z59" s="348"/>
      <c r="AA59" s="342" t="s">
        <v>1624</v>
      </c>
      <c r="AB59" s="321"/>
      <c r="AC59" s="321"/>
      <c r="AD59" s="321"/>
      <c r="AE59" s="321"/>
      <c r="AF59" s="321"/>
      <c r="AQ59" s="257"/>
      <c r="BA59" s="268"/>
      <c r="BB59" s="348"/>
      <c r="BC59" s="348"/>
      <c r="BD59" s="348"/>
      <c r="BE59" s="321"/>
      <c r="BF59" s="321"/>
      <c r="BG59" s="321"/>
      <c r="BH59" s="321"/>
      <c r="BI59" s="321"/>
      <c r="BJ59" s="321"/>
      <c r="BK59" s="257"/>
      <c r="BV59" s="348"/>
      <c r="BW59" s="348"/>
      <c r="BX59" s="348"/>
      <c r="BY59" s="321" t="s">
        <v>1634</v>
      </c>
      <c r="BZ59" s="321"/>
      <c r="CA59" s="321"/>
      <c r="CB59" s="321"/>
      <c r="CC59" s="321"/>
      <c r="CD59" s="321"/>
      <c r="CE59" s="261"/>
      <c r="CJ59" s="316"/>
      <c r="CK59" s="316"/>
      <c r="CL59" s="316"/>
      <c r="CM59" s="316"/>
      <c r="CN59" s="316"/>
      <c r="CO59" s="316"/>
      <c r="CP59" s="316"/>
      <c r="CQ59" s="316"/>
      <c r="CR59" s="316"/>
      <c r="CS59" s="316"/>
      <c r="CT59" s="316"/>
      <c r="CU59" s="316"/>
      <c r="CV59" s="316"/>
      <c r="CW59" s="316"/>
      <c r="CX59" s="316"/>
      <c r="CY59" s="316"/>
    </row>
    <row r="60" spans="24:103" ht="6" customHeight="1">
      <c r="X60" s="348"/>
      <c r="Y60" s="348"/>
      <c r="Z60" s="348"/>
      <c r="AA60" s="321"/>
      <c r="AB60" s="321"/>
      <c r="AC60" s="321"/>
      <c r="AD60" s="321"/>
      <c r="AE60" s="321"/>
      <c r="AF60" s="321"/>
      <c r="AQ60" s="257"/>
      <c r="AR60" s="325"/>
      <c r="AS60" s="321"/>
      <c r="AT60" s="321"/>
      <c r="AU60" s="321"/>
      <c r="AV60" s="321"/>
      <c r="AW60" s="321"/>
      <c r="AX60" s="321"/>
      <c r="AY60" s="321"/>
      <c r="AZ60" s="321"/>
      <c r="BA60" s="358"/>
      <c r="BB60" s="348"/>
      <c r="BC60" s="348"/>
      <c r="BD60" s="348"/>
      <c r="BE60" s="321"/>
      <c r="BF60" s="321"/>
      <c r="BG60" s="321"/>
      <c r="BH60" s="321"/>
      <c r="BI60" s="321"/>
      <c r="BJ60" s="321"/>
      <c r="BK60" s="275"/>
      <c r="BV60" s="348"/>
      <c r="BW60" s="348"/>
      <c r="BX60" s="348"/>
      <c r="BY60" s="321"/>
      <c r="BZ60" s="321"/>
      <c r="CA60" s="321"/>
      <c r="CB60" s="321"/>
      <c r="CC60" s="321"/>
      <c r="CD60" s="321"/>
      <c r="CE60" s="261"/>
      <c r="CJ60" s="316"/>
      <c r="CK60" s="316"/>
      <c r="CL60" s="316"/>
      <c r="CM60" s="316"/>
      <c r="CN60" s="316"/>
      <c r="CO60" s="316"/>
      <c r="CP60" s="316"/>
      <c r="CQ60" s="316"/>
      <c r="CR60" s="316"/>
      <c r="CS60" s="316"/>
      <c r="CT60" s="316"/>
      <c r="CU60" s="316"/>
      <c r="CV60" s="316"/>
      <c r="CW60" s="316"/>
      <c r="CX60" s="316"/>
      <c r="CY60" s="316"/>
    </row>
    <row r="61" spans="24:83" ht="6" customHeight="1">
      <c r="X61" s="348"/>
      <c r="Y61" s="348"/>
      <c r="Z61" s="348"/>
      <c r="AA61" s="321" t="s">
        <v>1620</v>
      </c>
      <c r="AB61" s="321"/>
      <c r="AC61" s="321"/>
      <c r="AD61" s="321"/>
      <c r="AE61" s="321"/>
      <c r="AF61" s="321"/>
      <c r="AQ61" s="257"/>
      <c r="AR61" s="325"/>
      <c r="AS61" s="321"/>
      <c r="AT61" s="321"/>
      <c r="AU61" s="321"/>
      <c r="AV61" s="321"/>
      <c r="AW61" s="321"/>
      <c r="AX61" s="321"/>
      <c r="AY61" s="321"/>
      <c r="AZ61" s="321"/>
      <c r="BA61" s="358"/>
      <c r="BB61" s="348"/>
      <c r="BC61" s="348"/>
      <c r="BD61" s="348"/>
      <c r="BE61" s="321"/>
      <c r="BF61" s="321"/>
      <c r="BG61" s="321"/>
      <c r="BH61" s="321"/>
      <c r="BI61" s="321"/>
      <c r="BJ61" s="321"/>
      <c r="BK61" s="275"/>
      <c r="BV61" s="348"/>
      <c r="BW61" s="348"/>
      <c r="BX61" s="348"/>
      <c r="BY61" s="321" t="s">
        <v>1618</v>
      </c>
      <c r="BZ61" s="321"/>
      <c r="CA61" s="321"/>
      <c r="CB61" s="321"/>
      <c r="CC61" s="321"/>
      <c r="CD61" s="321"/>
      <c r="CE61" s="261"/>
    </row>
    <row r="62" spans="24:83" ht="6" customHeight="1">
      <c r="X62" s="348"/>
      <c r="Y62" s="348"/>
      <c r="Z62" s="348"/>
      <c r="AA62" s="321"/>
      <c r="AB62" s="321"/>
      <c r="AC62" s="321"/>
      <c r="AD62" s="321"/>
      <c r="AE62" s="321"/>
      <c r="AF62" s="321"/>
      <c r="AQ62" s="257"/>
      <c r="AR62" s="325"/>
      <c r="AS62" s="321"/>
      <c r="AT62" s="321"/>
      <c r="AU62" s="321"/>
      <c r="AV62" s="321"/>
      <c r="AW62" s="321"/>
      <c r="AX62" s="321"/>
      <c r="AY62" s="321"/>
      <c r="AZ62" s="321"/>
      <c r="BA62" s="358"/>
      <c r="BB62" s="348"/>
      <c r="BC62" s="348"/>
      <c r="BD62" s="348"/>
      <c r="BE62" s="321"/>
      <c r="BF62" s="321"/>
      <c r="BG62" s="321"/>
      <c r="BH62" s="321"/>
      <c r="BI62" s="321"/>
      <c r="BJ62" s="321"/>
      <c r="BK62" s="275"/>
      <c r="BL62" s="325" t="s">
        <v>1606</v>
      </c>
      <c r="BM62" s="321"/>
      <c r="BN62" s="321"/>
      <c r="BO62" s="321"/>
      <c r="BP62" s="321"/>
      <c r="BQ62" s="321"/>
      <c r="BR62" s="321"/>
      <c r="BS62" s="321"/>
      <c r="BT62" s="321"/>
      <c r="BU62" s="321"/>
      <c r="BV62" s="348"/>
      <c r="BW62" s="348"/>
      <c r="BX62" s="348"/>
      <c r="BY62" s="321"/>
      <c r="BZ62" s="321"/>
      <c r="CA62" s="321"/>
      <c r="CB62" s="321"/>
      <c r="CC62" s="321"/>
      <c r="CD62" s="321"/>
      <c r="CE62" s="261"/>
    </row>
    <row r="63" spans="40:83" ht="6" customHeight="1" thickBot="1">
      <c r="AN63" s="135"/>
      <c r="AO63" s="135"/>
      <c r="AP63" s="135"/>
      <c r="AQ63" s="275"/>
      <c r="AR63" s="325"/>
      <c r="AS63" s="321"/>
      <c r="AT63" s="321"/>
      <c r="AU63" s="321"/>
      <c r="AV63" s="321"/>
      <c r="AW63" s="321"/>
      <c r="AX63" s="321"/>
      <c r="AY63" s="321"/>
      <c r="AZ63" s="321"/>
      <c r="BA63" s="358"/>
      <c r="BB63" s="348"/>
      <c r="BC63" s="348"/>
      <c r="BD63" s="348"/>
      <c r="BE63" s="321"/>
      <c r="BF63" s="321"/>
      <c r="BG63" s="321"/>
      <c r="BH63" s="321"/>
      <c r="BI63" s="321"/>
      <c r="BJ63" s="321"/>
      <c r="BK63" s="275"/>
      <c r="BL63" s="325"/>
      <c r="BM63" s="321"/>
      <c r="BN63" s="321"/>
      <c r="BO63" s="321"/>
      <c r="BP63" s="321"/>
      <c r="BQ63" s="321"/>
      <c r="BR63" s="321"/>
      <c r="BS63" s="321"/>
      <c r="BT63" s="321"/>
      <c r="BU63" s="321"/>
      <c r="CE63" s="261"/>
    </row>
    <row r="64" spans="40:73" ht="6" customHeight="1">
      <c r="AN64" s="135"/>
      <c r="AO64" s="135"/>
      <c r="AP64" s="135"/>
      <c r="AQ64" s="7"/>
      <c r="AR64" s="294">
        <f>COUNTIF(AU66:AZ75,"⑥*")</f>
        <v>3</v>
      </c>
      <c r="AS64" s="375" t="s">
        <v>1609</v>
      </c>
      <c r="AT64" s="375"/>
      <c r="AU64" s="375"/>
      <c r="AV64" s="375" t="s">
        <v>39</v>
      </c>
      <c r="AW64" s="375"/>
      <c r="AX64" s="385">
        <f>IF(AU70="","",COUNTIF(AU66:AZ75,"*6"))</f>
        <v>2</v>
      </c>
      <c r="AY64" s="385"/>
      <c r="AZ64" s="385"/>
      <c r="BA64" s="289"/>
      <c r="BB64" s="296"/>
      <c r="BC64" s="296">
        <f>COUNTIF(BF66:BK75,"⑥*")</f>
        <v>3</v>
      </c>
      <c r="BD64" s="384" t="s">
        <v>1609</v>
      </c>
      <c r="BE64" s="384"/>
      <c r="BF64" s="384"/>
      <c r="BG64" s="384" t="s">
        <v>39</v>
      </c>
      <c r="BH64" s="384"/>
      <c r="BI64" s="385">
        <f>IF(BF70="","",COUNTIF(BF66:BK75,"*6"))</f>
        <v>0</v>
      </c>
      <c r="BJ64" s="385"/>
      <c r="BK64" s="386"/>
      <c r="BL64" s="321"/>
      <c r="BM64" s="321"/>
      <c r="BN64" s="321"/>
      <c r="BO64" s="321"/>
      <c r="BP64" s="321"/>
      <c r="BQ64" s="321"/>
      <c r="BR64" s="321"/>
      <c r="BS64" s="321"/>
      <c r="BT64" s="321"/>
      <c r="BU64" s="321"/>
    </row>
    <row r="65" spans="40:73" ht="6" customHeight="1">
      <c r="AN65" s="135"/>
      <c r="AO65" s="135"/>
      <c r="AP65" s="135"/>
      <c r="AQ65" s="290"/>
      <c r="AR65" s="7"/>
      <c r="AS65" s="344"/>
      <c r="AT65" s="344"/>
      <c r="AU65" s="344"/>
      <c r="AV65" s="344"/>
      <c r="AW65" s="344"/>
      <c r="AX65" s="345"/>
      <c r="AY65" s="345"/>
      <c r="AZ65" s="345"/>
      <c r="BA65" s="7"/>
      <c r="BB65" s="135"/>
      <c r="BC65" s="7"/>
      <c r="BD65" s="344"/>
      <c r="BE65" s="344"/>
      <c r="BF65" s="344"/>
      <c r="BG65" s="344"/>
      <c r="BH65" s="344"/>
      <c r="BI65" s="345"/>
      <c r="BJ65" s="345"/>
      <c r="BK65" s="380"/>
      <c r="BL65" s="321"/>
      <c r="BM65" s="321"/>
      <c r="BN65" s="321"/>
      <c r="BO65" s="321"/>
      <c r="BP65" s="321"/>
      <c r="BQ65" s="321"/>
      <c r="BR65" s="321"/>
      <c r="BS65" s="321"/>
      <c r="BT65" s="321"/>
      <c r="BU65" s="321"/>
    </row>
    <row r="66" spans="1:103" ht="6" customHeight="1">
      <c r="A66" s="319" t="s">
        <v>1585</v>
      </c>
      <c r="B66" s="319"/>
      <c r="C66" s="319"/>
      <c r="D66" s="319"/>
      <c r="E66" s="319"/>
      <c r="F66" s="319"/>
      <c r="G66" s="319"/>
      <c r="H66" s="319"/>
      <c r="I66" s="319"/>
      <c r="J66" s="319"/>
      <c r="K66" s="319"/>
      <c r="L66" s="319"/>
      <c r="M66" s="319"/>
      <c r="N66" s="319"/>
      <c r="O66" s="319"/>
      <c r="P66" s="319"/>
      <c r="Q66" s="319"/>
      <c r="R66" s="319"/>
      <c r="AQ66" s="283"/>
      <c r="AR66" s="7"/>
      <c r="AU66" s="321" t="s">
        <v>1634</v>
      </c>
      <c r="AV66" s="321"/>
      <c r="AW66" s="321"/>
      <c r="AX66" s="321"/>
      <c r="AY66" s="321"/>
      <c r="AZ66" s="321"/>
      <c r="BA66" s="7"/>
      <c r="BB66" s="135"/>
      <c r="BC66" s="7"/>
      <c r="BF66" s="321" t="s">
        <v>1620</v>
      </c>
      <c r="BG66" s="321"/>
      <c r="BH66" s="321"/>
      <c r="BI66" s="321"/>
      <c r="BJ66" s="321"/>
      <c r="BK66" s="321"/>
      <c r="BL66" s="279"/>
      <c r="CJ66" s="316" t="s">
        <v>1591</v>
      </c>
      <c r="CK66" s="316"/>
      <c r="CL66" s="316"/>
      <c r="CM66" s="316"/>
      <c r="CN66" s="316"/>
      <c r="CO66" s="316"/>
      <c r="CP66" s="316"/>
      <c r="CQ66" s="316"/>
      <c r="CR66" s="316"/>
      <c r="CS66" s="316"/>
      <c r="CT66" s="316"/>
      <c r="CU66" s="316"/>
      <c r="CV66" s="316"/>
      <c r="CW66" s="316"/>
      <c r="CX66" s="316"/>
      <c r="CY66" s="316"/>
    </row>
    <row r="67" spans="1:103" ht="6" customHeight="1">
      <c r="A67" s="319"/>
      <c r="B67" s="319"/>
      <c r="C67" s="319"/>
      <c r="D67" s="319"/>
      <c r="E67" s="319"/>
      <c r="F67" s="319"/>
      <c r="G67" s="319"/>
      <c r="H67" s="319"/>
      <c r="I67" s="319"/>
      <c r="J67" s="319"/>
      <c r="K67" s="319"/>
      <c r="L67" s="319"/>
      <c r="M67" s="319"/>
      <c r="N67" s="319"/>
      <c r="O67" s="319"/>
      <c r="P67" s="319"/>
      <c r="Q67" s="319"/>
      <c r="R67" s="319"/>
      <c r="AQ67" s="283"/>
      <c r="AR67" s="315" t="s">
        <v>23</v>
      </c>
      <c r="AS67" s="315"/>
      <c r="AT67" s="315"/>
      <c r="AU67" s="321"/>
      <c r="AV67" s="321"/>
      <c r="AW67" s="321"/>
      <c r="AX67" s="321"/>
      <c r="AY67" s="321"/>
      <c r="AZ67" s="321"/>
      <c r="BA67" s="261"/>
      <c r="BB67" s="261"/>
      <c r="BC67" s="348" t="s">
        <v>23</v>
      </c>
      <c r="BD67" s="348"/>
      <c r="BE67" s="348"/>
      <c r="BF67" s="321"/>
      <c r="BG67" s="321"/>
      <c r="BH67" s="321"/>
      <c r="BI67" s="321"/>
      <c r="BJ67" s="321"/>
      <c r="BK67" s="321"/>
      <c r="BL67" s="279"/>
      <c r="CJ67" s="316"/>
      <c r="CK67" s="316"/>
      <c r="CL67" s="316"/>
      <c r="CM67" s="316"/>
      <c r="CN67" s="316"/>
      <c r="CO67" s="316"/>
      <c r="CP67" s="316"/>
      <c r="CQ67" s="316"/>
      <c r="CR67" s="316"/>
      <c r="CS67" s="316"/>
      <c r="CT67" s="316"/>
      <c r="CU67" s="316"/>
      <c r="CV67" s="316"/>
      <c r="CW67" s="316"/>
      <c r="CX67" s="316"/>
      <c r="CY67" s="316"/>
    </row>
    <row r="68" spans="1:103" ht="6" customHeight="1" thickBot="1">
      <c r="A68" s="319"/>
      <c r="B68" s="319"/>
      <c r="C68" s="319"/>
      <c r="D68" s="319"/>
      <c r="E68" s="319"/>
      <c r="F68" s="319"/>
      <c r="G68" s="319"/>
      <c r="H68" s="319"/>
      <c r="I68" s="319"/>
      <c r="J68" s="319"/>
      <c r="K68" s="319"/>
      <c r="L68" s="319"/>
      <c r="M68" s="319"/>
      <c r="N68" s="319"/>
      <c r="O68" s="319"/>
      <c r="P68" s="319"/>
      <c r="Q68" s="319"/>
      <c r="R68" s="319"/>
      <c r="S68" s="278"/>
      <c r="T68" s="278"/>
      <c r="U68" s="278"/>
      <c r="V68" s="278"/>
      <c r="AQ68" s="283"/>
      <c r="AR68" s="315"/>
      <c r="AS68" s="315"/>
      <c r="AT68" s="315"/>
      <c r="AU68" s="321" t="s">
        <v>1648</v>
      </c>
      <c r="AV68" s="321"/>
      <c r="AW68" s="321"/>
      <c r="AX68" s="321"/>
      <c r="AY68" s="321"/>
      <c r="AZ68" s="321"/>
      <c r="BA68" s="261"/>
      <c r="BB68" s="261"/>
      <c r="BC68" s="348"/>
      <c r="BD68" s="348"/>
      <c r="BE68" s="348"/>
      <c r="BF68" s="321" t="s">
        <v>1623</v>
      </c>
      <c r="BG68" s="321"/>
      <c r="BH68" s="321"/>
      <c r="BI68" s="321"/>
      <c r="BJ68" s="321"/>
      <c r="BK68" s="321"/>
      <c r="BL68" s="279"/>
      <c r="CF68" s="261"/>
      <c r="CG68" s="261"/>
      <c r="CH68" s="261"/>
      <c r="CI68" s="261"/>
      <c r="CJ68" s="316"/>
      <c r="CK68" s="316"/>
      <c r="CL68" s="316"/>
      <c r="CM68" s="316"/>
      <c r="CN68" s="316"/>
      <c r="CO68" s="316"/>
      <c r="CP68" s="316"/>
      <c r="CQ68" s="316"/>
      <c r="CR68" s="316"/>
      <c r="CS68" s="316"/>
      <c r="CT68" s="316"/>
      <c r="CU68" s="316"/>
      <c r="CV68" s="316"/>
      <c r="CW68" s="316"/>
      <c r="CX68" s="316"/>
      <c r="CY68" s="316"/>
    </row>
    <row r="69" spans="1:103" ht="6" customHeight="1">
      <c r="A69" s="319"/>
      <c r="B69" s="319"/>
      <c r="C69" s="319"/>
      <c r="D69" s="319"/>
      <c r="E69" s="319"/>
      <c r="F69" s="319"/>
      <c r="G69" s="319"/>
      <c r="H69" s="319"/>
      <c r="I69" s="319"/>
      <c r="J69" s="319"/>
      <c r="K69" s="319"/>
      <c r="L69" s="319"/>
      <c r="M69" s="319"/>
      <c r="N69" s="319"/>
      <c r="O69" s="319"/>
      <c r="P69" s="319"/>
      <c r="Q69" s="319"/>
      <c r="R69" s="319"/>
      <c r="V69" s="261"/>
      <c r="W69" s="279"/>
      <c r="AQ69" s="283"/>
      <c r="AR69" s="315"/>
      <c r="AS69" s="315"/>
      <c r="AT69" s="315"/>
      <c r="AU69" s="321"/>
      <c r="AV69" s="321"/>
      <c r="AW69" s="321"/>
      <c r="AX69" s="321"/>
      <c r="AY69" s="321"/>
      <c r="AZ69" s="321"/>
      <c r="BA69" s="261"/>
      <c r="BB69" s="261"/>
      <c r="BC69" s="348"/>
      <c r="BD69" s="348"/>
      <c r="BE69" s="348"/>
      <c r="BF69" s="321"/>
      <c r="BG69" s="321"/>
      <c r="BH69" s="321"/>
      <c r="BI69" s="321"/>
      <c r="BJ69" s="321"/>
      <c r="BK69" s="321"/>
      <c r="BL69" s="279"/>
      <c r="CE69" s="261"/>
      <c r="CF69" s="281"/>
      <c r="CG69" s="287"/>
      <c r="CH69" s="287"/>
      <c r="CI69" s="287"/>
      <c r="CJ69" s="316"/>
      <c r="CK69" s="316"/>
      <c r="CL69" s="316"/>
      <c r="CM69" s="316"/>
      <c r="CN69" s="316"/>
      <c r="CO69" s="316"/>
      <c r="CP69" s="316"/>
      <c r="CQ69" s="316"/>
      <c r="CR69" s="316"/>
      <c r="CS69" s="316"/>
      <c r="CT69" s="316"/>
      <c r="CU69" s="316"/>
      <c r="CV69" s="316"/>
      <c r="CW69" s="316"/>
      <c r="CX69" s="316"/>
      <c r="CY69" s="316"/>
    </row>
    <row r="70" spans="1:103" ht="6" customHeight="1">
      <c r="A70" s="319"/>
      <c r="B70" s="319"/>
      <c r="C70" s="319"/>
      <c r="D70" s="319"/>
      <c r="E70" s="319"/>
      <c r="F70" s="319"/>
      <c r="G70" s="319"/>
      <c r="H70" s="319"/>
      <c r="I70" s="319"/>
      <c r="J70" s="319"/>
      <c r="K70" s="319"/>
      <c r="L70" s="319"/>
      <c r="M70" s="319"/>
      <c r="N70" s="319"/>
      <c r="O70" s="319"/>
      <c r="P70" s="319"/>
      <c r="Q70" s="319"/>
      <c r="R70" s="319"/>
      <c r="V70" s="261"/>
      <c r="W70" s="279"/>
      <c r="AQ70" s="283"/>
      <c r="AR70" s="315"/>
      <c r="AS70" s="315"/>
      <c r="AT70" s="315"/>
      <c r="AU70" s="321" t="s">
        <v>1619</v>
      </c>
      <c r="AV70" s="321"/>
      <c r="AW70" s="321"/>
      <c r="AX70" s="321"/>
      <c r="AY70" s="321"/>
      <c r="AZ70" s="321"/>
      <c r="BA70" s="261"/>
      <c r="BB70" s="261"/>
      <c r="BC70" s="348"/>
      <c r="BD70" s="348"/>
      <c r="BE70" s="348"/>
      <c r="BF70" s="321" t="s">
        <v>1663</v>
      </c>
      <c r="BG70" s="321"/>
      <c r="BH70" s="321"/>
      <c r="BI70" s="321"/>
      <c r="BJ70" s="321"/>
      <c r="BK70" s="321"/>
      <c r="BL70" s="279"/>
      <c r="CE70" s="261"/>
      <c r="CF70" s="279"/>
      <c r="CG70" s="261"/>
      <c r="CH70" s="261"/>
      <c r="CI70" s="261"/>
      <c r="CJ70" s="316"/>
      <c r="CK70" s="316"/>
      <c r="CL70" s="316"/>
      <c r="CM70" s="316"/>
      <c r="CN70" s="316"/>
      <c r="CO70" s="316"/>
      <c r="CP70" s="316"/>
      <c r="CQ70" s="316"/>
      <c r="CR70" s="316"/>
      <c r="CS70" s="316"/>
      <c r="CT70" s="316"/>
      <c r="CU70" s="316"/>
      <c r="CV70" s="316"/>
      <c r="CW70" s="316"/>
      <c r="CX70" s="316"/>
      <c r="CY70" s="316"/>
    </row>
    <row r="71" spans="1:103" ht="6" customHeight="1">
      <c r="A71" s="319"/>
      <c r="B71" s="319"/>
      <c r="C71" s="319"/>
      <c r="D71" s="319"/>
      <c r="E71" s="319"/>
      <c r="F71" s="319"/>
      <c r="G71" s="319"/>
      <c r="H71" s="319"/>
      <c r="I71" s="319"/>
      <c r="J71" s="319"/>
      <c r="K71" s="319"/>
      <c r="L71" s="319"/>
      <c r="M71" s="319"/>
      <c r="N71" s="319"/>
      <c r="O71" s="319"/>
      <c r="P71" s="319"/>
      <c r="Q71" s="319"/>
      <c r="R71" s="319"/>
      <c r="V71" s="261"/>
      <c r="W71" s="279"/>
      <c r="AQ71" s="283"/>
      <c r="AR71" s="315"/>
      <c r="AS71" s="315"/>
      <c r="AT71" s="315"/>
      <c r="AU71" s="321"/>
      <c r="AV71" s="321"/>
      <c r="AW71" s="321"/>
      <c r="AX71" s="321"/>
      <c r="AY71" s="321"/>
      <c r="AZ71" s="321"/>
      <c r="BA71" s="261"/>
      <c r="BB71" s="261"/>
      <c r="BC71" s="348"/>
      <c r="BD71" s="348"/>
      <c r="BE71" s="348"/>
      <c r="BF71" s="321"/>
      <c r="BG71" s="321"/>
      <c r="BH71" s="321"/>
      <c r="BI71" s="321"/>
      <c r="BJ71" s="321"/>
      <c r="BK71" s="321"/>
      <c r="BL71" s="279"/>
      <c r="CE71" s="261"/>
      <c r="CF71" s="279"/>
      <c r="CG71" s="261"/>
      <c r="CH71" s="261"/>
      <c r="CI71" s="261"/>
      <c r="CJ71" s="316"/>
      <c r="CK71" s="316"/>
      <c r="CL71" s="316"/>
      <c r="CM71" s="316"/>
      <c r="CN71" s="316"/>
      <c r="CO71" s="316"/>
      <c r="CP71" s="316"/>
      <c r="CQ71" s="316"/>
      <c r="CR71" s="316"/>
      <c r="CS71" s="316"/>
      <c r="CT71" s="316"/>
      <c r="CU71" s="316"/>
      <c r="CV71" s="316"/>
      <c r="CW71" s="316"/>
      <c r="CX71" s="316"/>
      <c r="CY71" s="316"/>
    </row>
    <row r="72" spans="22:87" ht="6" customHeight="1">
      <c r="V72" s="261"/>
      <c r="W72" s="327"/>
      <c r="X72" s="321"/>
      <c r="Y72" s="321"/>
      <c r="Z72" s="321"/>
      <c r="AA72" s="321"/>
      <c r="AB72" s="321"/>
      <c r="AC72" s="321"/>
      <c r="AD72" s="321"/>
      <c r="AE72" s="321"/>
      <c r="AF72" s="321"/>
      <c r="AQ72" s="283"/>
      <c r="AR72" s="315"/>
      <c r="AS72" s="315"/>
      <c r="AT72" s="315"/>
      <c r="AU72" s="321" t="s">
        <v>1649</v>
      </c>
      <c r="AV72" s="321"/>
      <c r="AW72" s="321"/>
      <c r="AX72" s="321"/>
      <c r="AY72" s="321"/>
      <c r="AZ72" s="321"/>
      <c r="BA72" s="261"/>
      <c r="BB72" s="261"/>
      <c r="BC72" s="348"/>
      <c r="BD72" s="348"/>
      <c r="BE72" s="348"/>
      <c r="BF72" s="321"/>
      <c r="BG72" s="321"/>
      <c r="BH72" s="321"/>
      <c r="BI72" s="321"/>
      <c r="BJ72" s="321"/>
      <c r="BK72" s="321"/>
      <c r="BL72" s="279"/>
      <c r="BV72" s="321"/>
      <c r="BW72" s="321"/>
      <c r="BX72" s="321"/>
      <c r="BY72" s="321"/>
      <c r="BZ72" s="321"/>
      <c r="CA72" s="321"/>
      <c r="CB72" s="321"/>
      <c r="CC72" s="321"/>
      <c r="CD72" s="321"/>
      <c r="CE72" s="358"/>
      <c r="CF72" s="261"/>
      <c r="CG72" s="261"/>
      <c r="CH72" s="261"/>
      <c r="CI72" s="261"/>
    </row>
    <row r="73" spans="22:102" ht="6" customHeight="1">
      <c r="V73" s="261"/>
      <c r="W73" s="327"/>
      <c r="X73" s="321"/>
      <c r="Y73" s="321"/>
      <c r="Z73" s="321"/>
      <c r="AA73" s="321"/>
      <c r="AB73" s="321"/>
      <c r="AC73" s="321"/>
      <c r="AD73" s="321"/>
      <c r="AE73" s="321"/>
      <c r="AF73" s="321"/>
      <c r="AQ73" s="283"/>
      <c r="AR73" s="315"/>
      <c r="AS73" s="315"/>
      <c r="AT73" s="315"/>
      <c r="AU73" s="321"/>
      <c r="AV73" s="321"/>
      <c r="AW73" s="321"/>
      <c r="AX73" s="321"/>
      <c r="AY73" s="321"/>
      <c r="AZ73" s="321"/>
      <c r="BA73" s="261"/>
      <c r="BB73" s="261"/>
      <c r="BC73" s="348"/>
      <c r="BD73" s="348"/>
      <c r="BE73" s="348"/>
      <c r="BF73" s="321"/>
      <c r="BG73" s="321"/>
      <c r="BH73" s="321"/>
      <c r="BI73" s="321"/>
      <c r="BJ73" s="321"/>
      <c r="BK73" s="321"/>
      <c r="BL73" s="279"/>
      <c r="BV73" s="321"/>
      <c r="BW73" s="321"/>
      <c r="BX73" s="321"/>
      <c r="BY73" s="321"/>
      <c r="BZ73" s="321"/>
      <c r="CA73" s="321"/>
      <c r="CB73" s="321"/>
      <c r="CC73" s="321"/>
      <c r="CD73" s="321"/>
      <c r="CE73" s="358"/>
      <c r="CF73" s="321"/>
      <c r="CG73" s="316"/>
      <c r="CH73" s="316"/>
      <c r="CJ73" s="319" t="s">
        <v>1595</v>
      </c>
      <c r="CK73" s="319"/>
      <c r="CL73" s="319"/>
      <c r="CM73" s="319"/>
      <c r="CN73" s="319"/>
      <c r="CO73" s="319"/>
      <c r="CP73" s="319"/>
      <c r="CQ73" s="319"/>
      <c r="CR73" s="319"/>
      <c r="CS73" s="319"/>
      <c r="CT73" s="319"/>
      <c r="CU73" s="319"/>
      <c r="CV73" s="319"/>
      <c r="CW73" s="319"/>
      <c r="CX73" s="319"/>
    </row>
    <row r="74" spans="4:102" ht="6" customHeight="1">
      <c r="D74" s="319" t="s">
        <v>32</v>
      </c>
      <c r="E74" s="319"/>
      <c r="F74" s="319"/>
      <c r="G74" s="319"/>
      <c r="H74" s="319"/>
      <c r="I74" s="319"/>
      <c r="J74" s="319"/>
      <c r="K74" s="319"/>
      <c r="L74" s="319"/>
      <c r="M74" s="319"/>
      <c r="N74" s="319"/>
      <c r="O74" s="319"/>
      <c r="P74" s="319"/>
      <c r="Q74" s="319"/>
      <c r="R74" s="319"/>
      <c r="S74" s="319"/>
      <c r="T74" s="316"/>
      <c r="U74" s="316"/>
      <c r="V74" s="321"/>
      <c r="W74" s="327"/>
      <c r="X74" s="321"/>
      <c r="Y74" s="321"/>
      <c r="Z74" s="321"/>
      <c r="AA74" s="321"/>
      <c r="AB74" s="321"/>
      <c r="AC74" s="321"/>
      <c r="AD74" s="321"/>
      <c r="AE74" s="321"/>
      <c r="AF74" s="321"/>
      <c r="AQ74" s="283"/>
      <c r="AR74" s="315"/>
      <c r="AS74" s="315"/>
      <c r="AT74" s="315"/>
      <c r="AU74" s="359" t="s">
        <v>1630</v>
      </c>
      <c r="AV74" s="321"/>
      <c r="AW74" s="321"/>
      <c r="AX74" s="321"/>
      <c r="AY74" s="321"/>
      <c r="AZ74" s="321"/>
      <c r="BA74" s="261"/>
      <c r="BB74" s="261"/>
      <c r="BC74" s="348"/>
      <c r="BD74" s="348"/>
      <c r="BE74" s="348"/>
      <c r="BF74" s="321"/>
      <c r="BG74" s="321"/>
      <c r="BH74" s="321"/>
      <c r="BI74" s="321"/>
      <c r="BJ74" s="321"/>
      <c r="BK74" s="321"/>
      <c r="BL74" s="279"/>
      <c r="BV74" s="321"/>
      <c r="BW74" s="321"/>
      <c r="BX74" s="321"/>
      <c r="BY74" s="321"/>
      <c r="BZ74" s="321"/>
      <c r="CA74" s="321"/>
      <c r="CB74" s="321"/>
      <c r="CC74" s="321"/>
      <c r="CD74" s="321"/>
      <c r="CE74" s="358"/>
      <c r="CF74" s="321"/>
      <c r="CG74" s="316"/>
      <c r="CH74" s="316"/>
      <c r="CJ74" s="319"/>
      <c r="CK74" s="319"/>
      <c r="CL74" s="319"/>
      <c r="CM74" s="319"/>
      <c r="CN74" s="319"/>
      <c r="CO74" s="319"/>
      <c r="CP74" s="319"/>
      <c r="CQ74" s="319"/>
      <c r="CR74" s="319"/>
      <c r="CS74" s="319"/>
      <c r="CT74" s="319"/>
      <c r="CU74" s="319"/>
      <c r="CV74" s="319"/>
      <c r="CW74" s="319"/>
      <c r="CX74" s="319"/>
    </row>
    <row r="75" spans="4:102" ht="6" customHeight="1" thickBot="1">
      <c r="D75" s="319"/>
      <c r="E75" s="319"/>
      <c r="F75" s="319"/>
      <c r="G75" s="319"/>
      <c r="H75" s="319"/>
      <c r="I75" s="319"/>
      <c r="J75" s="319"/>
      <c r="K75" s="319"/>
      <c r="L75" s="319"/>
      <c r="M75" s="319"/>
      <c r="N75" s="319"/>
      <c r="O75" s="319"/>
      <c r="P75" s="319"/>
      <c r="Q75" s="319"/>
      <c r="R75" s="319"/>
      <c r="S75" s="319"/>
      <c r="T75" s="316"/>
      <c r="U75" s="316"/>
      <c r="V75" s="321"/>
      <c r="W75" s="357"/>
      <c r="X75" s="322"/>
      <c r="Y75" s="322"/>
      <c r="Z75" s="322"/>
      <c r="AA75" s="322"/>
      <c r="AB75" s="322"/>
      <c r="AC75" s="322"/>
      <c r="AD75" s="322"/>
      <c r="AE75" s="322"/>
      <c r="AF75" s="322"/>
      <c r="AQ75" s="283"/>
      <c r="AR75" s="315"/>
      <c r="AS75" s="315"/>
      <c r="AT75" s="315"/>
      <c r="AU75" s="321"/>
      <c r="AV75" s="321"/>
      <c r="AW75" s="321"/>
      <c r="AX75" s="321"/>
      <c r="AY75" s="321"/>
      <c r="AZ75" s="321"/>
      <c r="BA75" s="261"/>
      <c r="BB75" s="261"/>
      <c r="BC75" s="348"/>
      <c r="BD75" s="348"/>
      <c r="BE75" s="348"/>
      <c r="BF75" s="321"/>
      <c r="BG75" s="321"/>
      <c r="BH75" s="321"/>
      <c r="BI75" s="321"/>
      <c r="BJ75" s="321"/>
      <c r="BK75" s="321"/>
      <c r="BL75" s="279"/>
      <c r="BV75" s="321"/>
      <c r="BW75" s="321"/>
      <c r="BX75" s="321"/>
      <c r="BY75" s="321"/>
      <c r="BZ75" s="321"/>
      <c r="CA75" s="321"/>
      <c r="CB75" s="321"/>
      <c r="CC75" s="321"/>
      <c r="CD75" s="321"/>
      <c r="CE75" s="358"/>
      <c r="CF75" s="321"/>
      <c r="CG75" s="316"/>
      <c r="CH75" s="316"/>
      <c r="CJ75" s="319"/>
      <c r="CK75" s="319"/>
      <c r="CL75" s="319"/>
      <c r="CM75" s="319"/>
      <c r="CN75" s="319"/>
      <c r="CO75" s="319"/>
      <c r="CP75" s="319"/>
      <c r="CQ75" s="319"/>
      <c r="CR75" s="319"/>
      <c r="CS75" s="319"/>
      <c r="CT75" s="319"/>
      <c r="CU75" s="319"/>
      <c r="CV75" s="319"/>
      <c r="CW75" s="319"/>
      <c r="CX75" s="319"/>
    </row>
    <row r="76" spans="4:102" ht="6" customHeight="1">
      <c r="D76" s="319"/>
      <c r="E76" s="319"/>
      <c r="F76" s="319"/>
      <c r="G76" s="319"/>
      <c r="H76" s="319"/>
      <c r="I76" s="319"/>
      <c r="J76" s="319"/>
      <c r="K76" s="319"/>
      <c r="L76" s="319"/>
      <c r="M76" s="319"/>
      <c r="N76" s="319"/>
      <c r="O76" s="319"/>
      <c r="P76" s="319"/>
      <c r="Q76" s="319"/>
      <c r="R76" s="319"/>
      <c r="S76" s="319"/>
      <c r="T76" s="316"/>
      <c r="U76" s="316"/>
      <c r="V76" s="324"/>
      <c r="W76" s="15"/>
      <c r="X76" s="7">
        <f>COUNTIF(AA78:AF87,"⑥*")</f>
        <v>5</v>
      </c>
      <c r="Y76" s="344" t="str">
        <f>IF(AA86="","",IF(X76=5,"⑤-0",IF(X76=4,"④-1",IF(X76=3,"③-2"))))</f>
        <v>⑤-0</v>
      </c>
      <c r="Z76" s="344"/>
      <c r="AA76" s="344"/>
      <c r="AB76" s="344"/>
      <c r="AC76" s="344"/>
      <c r="AD76" s="344"/>
      <c r="AE76" s="344"/>
      <c r="AF76" s="344"/>
      <c r="AG76" s="279"/>
      <c r="AQ76" s="283"/>
      <c r="BB76" s="261"/>
      <c r="BK76" s="261"/>
      <c r="BL76" s="279"/>
      <c r="BV76" s="257"/>
      <c r="BW76" s="258">
        <f>COUNTIF(BZ78:CE87,"⑥*")</f>
        <v>3</v>
      </c>
      <c r="BX76" s="369" t="s">
        <v>1645</v>
      </c>
      <c r="BY76" s="370"/>
      <c r="BZ76" s="370"/>
      <c r="CA76" s="370"/>
      <c r="CB76" s="370"/>
      <c r="CC76" s="370"/>
      <c r="CD76" s="370"/>
      <c r="CE76" s="371"/>
      <c r="CF76" s="325"/>
      <c r="CG76" s="316"/>
      <c r="CH76" s="316"/>
      <c r="CJ76" s="319"/>
      <c r="CK76" s="319"/>
      <c r="CL76" s="319"/>
      <c r="CM76" s="319"/>
      <c r="CN76" s="319"/>
      <c r="CO76" s="319"/>
      <c r="CP76" s="319"/>
      <c r="CQ76" s="319"/>
      <c r="CR76" s="319"/>
      <c r="CS76" s="319"/>
      <c r="CT76" s="319"/>
      <c r="CU76" s="319"/>
      <c r="CV76" s="319"/>
      <c r="CW76" s="319"/>
      <c r="CX76" s="319"/>
    </row>
    <row r="77" spans="20:86" ht="6" customHeight="1">
      <c r="T77" s="316"/>
      <c r="U77" s="316"/>
      <c r="V77" s="324"/>
      <c r="W77" s="15"/>
      <c r="X77" s="7"/>
      <c r="Y77" s="344"/>
      <c r="Z77" s="344"/>
      <c r="AA77" s="344"/>
      <c r="AB77" s="344"/>
      <c r="AC77" s="344"/>
      <c r="AD77" s="344"/>
      <c r="AE77" s="344"/>
      <c r="AF77" s="344"/>
      <c r="AG77" s="279"/>
      <c r="AQ77" s="283"/>
      <c r="BB77" s="261"/>
      <c r="BK77" s="261"/>
      <c r="BL77" s="279"/>
      <c r="BV77" s="257"/>
      <c r="BW77" s="7"/>
      <c r="BX77" s="344"/>
      <c r="BY77" s="344"/>
      <c r="BZ77" s="344"/>
      <c r="CA77" s="344"/>
      <c r="CB77" s="344"/>
      <c r="CC77" s="344"/>
      <c r="CD77" s="344"/>
      <c r="CE77" s="372"/>
      <c r="CF77" s="325"/>
      <c r="CG77" s="316"/>
      <c r="CH77" s="316"/>
    </row>
    <row r="78" spans="22:83" ht="6" customHeight="1">
      <c r="V78" s="257"/>
      <c r="X78" s="7"/>
      <c r="AA78" s="321" t="s">
        <v>1616</v>
      </c>
      <c r="AB78" s="321"/>
      <c r="AC78" s="321"/>
      <c r="AD78" s="321"/>
      <c r="AE78" s="321"/>
      <c r="AF78" s="321"/>
      <c r="AG78" s="279"/>
      <c r="AQ78" s="283"/>
      <c r="BK78" s="261"/>
      <c r="BL78" s="279"/>
      <c r="BV78" s="257"/>
      <c r="BW78" s="7"/>
      <c r="BZ78" s="321" t="s">
        <v>1619</v>
      </c>
      <c r="CA78" s="321"/>
      <c r="CB78" s="321"/>
      <c r="CC78" s="321"/>
      <c r="CD78" s="321"/>
      <c r="CE78" s="324"/>
    </row>
    <row r="79" spans="1:83" ht="6" customHeight="1">
      <c r="A79" s="316" t="s">
        <v>1586</v>
      </c>
      <c r="B79" s="316"/>
      <c r="C79" s="316"/>
      <c r="D79" s="316"/>
      <c r="E79" s="316"/>
      <c r="F79" s="316"/>
      <c r="G79" s="316"/>
      <c r="H79" s="316"/>
      <c r="I79" s="316"/>
      <c r="J79" s="316"/>
      <c r="K79" s="316"/>
      <c r="L79" s="316"/>
      <c r="M79" s="316"/>
      <c r="N79" s="316"/>
      <c r="O79" s="316"/>
      <c r="P79" s="316"/>
      <c r="Q79" s="316"/>
      <c r="R79" s="316"/>
      <c r="V79" s="257"/>
      <c r="X79" s="315" t="s">
        <v>23</v>
      </c>
      <c r="Y79" s="315"/>
      <c r="Z79" s="315"/>
      <c r="AA79" s="321"/>
      <c r="AB79" s="321"/>
      <c r="AC79" s="321"/>
      <c r="AD79" s="321"/>
      <c r="AE79" s="321"/>
      <c r="AF79" s="321"/>
      <c r="AG79" s="279"/>
      <c r="AQ79" s="283"/>
      <c r="BK79" s="261"/>
      <c r="BL79" s="279"/>
      <c r="BV79" s="257"/>
      <c r="BW79" s="315" t="s">
        <v>23</v>
      </c>
      <c r="BX79" s="315"/>
      <c r="BY79" s="315"/>
      <c r="BZ79" s="321"/>
      <c r="CA79" s="321"/>
      <c r="CB79" s="321"/>
      <c r="CC79" s="321"/>
      <c r="CD79" s="321"/>
      <c r="CE79" s="324"/>
    </row>
    <row r="80" spans="1:103" ht="6" customHeight="1">
      <c r="A80" s="316"/>
      <c r="B80" s="316"/>
      <c r="C80" s="316"/>
      <c r="D80" s="316"/>
      <c r="E80" s="316"/>
      <c r="F80" s="316"/>
      <c r="G80" s="316"/>
      <c r="H80" s="316"/>
      <c r="I80" s="316"/>
      <c r="J80" s="316"/>
      <c r="K80" s="316"/>
      <c r="L80" s="316"/>
      <c r="M80" s="316"/>
      <c r="N80" s="316"/>
      <c r="O80" s="316"/>
      <c r="P80" s="316"/>
      <c r="Q80" s="316"/>
      <c r="R80" s="316"/>
      <c r="V80" s="257"/>
      <c r="X80" s="315"/>
      <c r="Y80" s="315"/>
      <c r="Z80" s="315"/>
      <c r="AA80" s="321" t="s">
        <v>1617</v>
      </c>
      <c r="AB80" s="321"/>
      <c r="AC80" s="321"/>
      <c r="AD80" s="321"/>
      <c r="AE80" s="321"/>
      <c r="AF80" s="321"/>
      <c r="AG80" s="279"/>
      <c r="AQ80" s="283"/>
      <c r="BK80" s="261"/>
      <c r="BL80" s="279"/>
      <c r="BV80" s="257"/>
      <c r="BW80" s="315"/>
      <c r="BX80" s="315"/>
      <c r="BY80" s="315"/>
      <c r="BZ80" s="321" t="s">
        <v>1623</v>
      </c>
      <c r="CA80" s="321"/>
      <c r="CB80" s="321"/>
      <c r="CC80" s="321"/>
      <c r="CD80" s="321"/>
      <c r="CE80" s="324"/>
      <c r="CJ80" s="316" t="s">
        <v>1592</v>
      </c>
      <c r="CK80" s="316"/>
      <c r="CL80" s="316"/>
      <c r="CM80" s="316"/>
      <c r="CN80" s="316"/>
      <c r="CO80" s="316"/>
      <c r="CP80" s="316"/>
      <c r="CQ80" s="316"/>
      <c r="CR80" s="316"/>
      <c r="CS80" s="316"/>
      <c r="CT80" s="316"/>
      <c r="CU80" s="316"/>
      <c r="CV80" s="316"/>
      <c r="CW80" s="316"/>
      <c r="CX80" s="316"/>
      <c r="CY80" s="316"/>
    </row>
    <row r="81" spans="1:103" ht="6" customHeight="1" thickBot="1">
      <c r="A81" s="316"/>
      <c r="B81" s="316"/>
      <c r="C81" s="316"/>
      <c r="D81" s="316"/>
      <c r="E81" s="316"/>
      <c r="F81" s="316"/>
      <c r="G81" s="316"/>
      <c r="H81" s="316"/>
      <c r="I81" s="316"/>
      <c r="J81" s="316"/>
      <c r="K81" s="316"/>
      <c r="L81" s="316"/>
      <c r="M81" s="316"/>
      <c r="N81" s="316"/>
      <c r="O81" s="316"/>
      <c r="P81" s="316"/>
      <c r="Q81" s="316"/>
      <c r="R81" s="316"/>
      <c r="S81" s="255"/>
      <c r="T81" s="255"/>
      <c r="U81" s="255"/>
      <c r="V81" s="262"/>
      <c r="X81" s="315"/>
      <c r="Y81" s="315"/>
      <c r="Z81" s="315"/>
      <c r="AA81" s="321"/>
      <c r="AB81" s="321"/>
      <c r="AC81" s="321"/>
      <c r="AD81" s="321"/>
      <c r="AE81" s="321"/>
      <c r="AF81" s="321"/>
      <c r="AG81" s="279"/>
      <c r="AQ81" s="283"/>
      <c r="BK81" s="261"/>
      <c r="BL81" s="279"/>
      <c r="BV81" s="257"/>
      <c r="BW81" s="315"/>
      <c r="BX81" s="315"/>
      <c r="BY81" s="315"/>
      <c r="BZ81" s="321"/>
      <c r="CA81" s="321"/>
      <c r="CB81" s="321"/>
      <c r="CC81" s="321"/>
      <c r="CD81" s="321"/>
      <c r="CE81" s="324"/>
      <c r="CJ81" s="316"/>
      <c r="CK81" s="316"/>
      <c r="CL81" s="316"/>
      <c r="CM81" s="316"/>
      <c r="CN81" s="316"/>
      <c r="CO81" s="316"/>
      <c r="CP81" s="316"/>
      <c r="CQ81" s="316"/>
      <c r="CR81" s="316"/>
      <c r="CS81" s="316"/>
      <c r="CT81" s="316"/>
      <c r="CU81" s="316"/>
      <c r="CV81" s="316"/>
      <c r="CW81" s="316"/>
      <c r="CX81" s="316"/>
      <c r="CY81" s="316"/>
    </row>
    <row r="82" spans="1:103" ht="6" customHeight="1" thickBot="1">
      <c r="A82" s="316"/>
      <c r="B82" s="316"/>
      <c r="C82" s="316"/>
      <c r="D82" s="316"/>
      <c r="E82" s="316"/>
      <c r="F82" s="316"/>
      <c r="G82" s="316"/>
      <c r="H82" s="316"/>
      <c r="I82" s="316"/>
      <c r="J82" s="316"/>
      <c r="K82" s="316"/>
      <c r="L82" s="316"/>
      <c r="M82" s="316"/>
      <c r="N82" s="316"/>
      <c r="O82" s="316"/>
      <c r="P82" s="316"/>
      <c r="Q82" s="316"/>
      <c r="R82" s="316"/>
      <c r="X82" s="315"/>
      <c r="Y82" s="315"/>
      <c r="Z82" s="315"/>
      <c r="AA82" s="321" t="s">
        <v>1614</v>
      </c>
      <c r="AB82" s="321"/>
      <c r="AC82" s="321"/>
      <c r="AD82" s="321"/>
      <c r="AE82" s="321"/>
      <c r="AF82" s="321"/>
      <c r="AG82" s="279"/>
      <c r="AQ82" s="283"/>
      <c r="BK82" s="261"/>
      <c r="BL82" s="279"/>
      <c r="BV82" s="257"/>
      <c r="BW82" s="315"/>
      <c r="BX82" s="315"/>
      <c r="BY82" s="315"/>
      <c r="BZ82" s="342" t="s">
        <v>1646</v>
      </c>
      <c r="CA82" s="321"/>
      <c r="CB82" s="321"/>
      <c r="CC82" s="321"/>
      <c r="CD82" s="321"/>
      <c r="CE82" s="324"/>
      <c r="CF82" s="263"/>
      <c r="CG82" s="255"/>
      <c r="CH82" s="255"/>
      <c r="CI82" s="255"/>
      <c r="CJ82" s="316"/>
      <c r="CK82" s="316"/>
      <c r="CL82" s="316"/>
      <c r="CM82" s="316"/>
      <c r="CN82" s="316"/>
      <c r="CO82" s="316"/>
      <c r="CP82" s="316"/>
      <c r="CQ82" s="316"/>
      <c r="CR82" s="316"/>
      <c r="CS82" s="316"/>
      <c r="CT82" s="316"/>
      <c r="CU82" s="316"/>
      <c r="CV82" s="316"/>
      <c r="CW82" s="316"/>
      <c r="CX82" s="316"/>
      <c r="CY82" s="316"/>
    </row>
    <row r="83" spans="1:103" ht="6" customHeight="1">
      <c r="A83" s="316"/>
      <c r="B83" s="316"/>
      <c r="C83" s="316"/>
      <c r="D83" s="316"/>
      <c r="E83" s="316"/>
      <c r="F83" s="316"/>
      <c r="G83" s="316"/>
      <c r="H83" s="316"/>
      <c r="I83" s="316"/>
      <c r="J83" s="316"/>
      <c r="K83" s="316"/>
      <c r="L83" s="316"/>
      <c r="M83" s="316"/>
      <c r="N83" s="316"/>
      <c r="O83" s="316"/>
      <c r="P83" s="316"/>
      <c r="Q83" s="316"/>
      <c r="R83" s="316"/>
      <c r="X83" s="315"/>
      <c r="Y83" s="315"/>
      <c r="Z83" s="315"/>
      <c r="AA83" s="321"/>
      <c r="AB83" s="321"/>
      <c r="AC83" s="321"/>
      <c r="AD83" s="321"/>
      <c r="AE83" s="321"/>
      <c r="AF83" s="321"/>
      <c r="AG83" s="279"/>
      <c r="AQ83" s="283"/>
      <c r="BK83" s="261"/>
      <c r="BL83" s="279"/>
      <c r="BV83" s="257"/>
      <c r="BW83" s="315"/>
      <c r="BX83" s="315"/>
      <c r="BY83" s="315"/>
      <c r="BZ83" s="321"/>
      <c r="CA83" s="321"/>
      <c r="CB83" s="321"/>
      <c r="CC83" s="321"/>
      <c r="CD83" s="321"/>
      <c r="CE83" s="321"/>
      <c r="CF83" s="266"/>
      <c r="CJ83" s="316"/>
      <c r="CK83" s="316"/>
      <c r="CL83" s="316"/>
      <c r="CM83" s="316"/>
      <c r="CN83" s="316"/>
      <c r="CO83" s="316"/>
      <c r="CP83" s="316"/>
      <c r="CQ83" s="316"/>
      <c r="CR83" s="316"/>
      <c r="CS83" s="316"/>
      <c r="CT83" s="316"/>
      <c r="CU83" s="316"/>
      <c r="CV83" s="316"/>
      <c r="CW83" s="316"/>
      <c r="CX83" s="316"/>
      <c r="CY83" s="316"/>
    </row>
    <row r="84" spans="1:103" ht="6" customHeight="1">
      <c r="A84" s="316"/>
      <c r="B84" s="316"/>
      <c r="C84" s="316"/>
      <c r="D84" s="316"/>
      <c r="E84" s="316"/>
      <c r="F84" s="316"/>
      <c r="G84" s="316"/>
      <c r="H84" s="316"/>
      <c r="I84" s="316"/>
      <c r="J84" s="316"/>
      <c r="K84" s="316"/>
      <c r="L84" s="316"/>
      <c r="M84" s="316"/>
      <c r="N84" s="316"/>
      <c r="O84" s="316"/>
      <c r="P84" s="316"/>
      <c r="Q84" s="316"/>
      <c r="R84" s="316"/>
      <c r="X84" s="315"/>
      <c r="Y84" s="315"/>
      <c r="Z84" s="315"/>
      <c r="AA84" s="321" t="s">
        <v>1616</v>
      </c>
      <c r="AB84" s="321"/>
      <c r="AC84" s="321"/>
      <c r="AD84" s="321"/>
      <c r="AE84" s="321"/>
      <c r="AF84" s="321"/>
      <c r="AG84" s="279"/>
      <c r="AQ84" s="283"/>
      <c r="BK84" s="261"/>
      <c r="BL84" s="279"/>
      <c r="BV84" s="257"/>
      <c r="BW84" s="315"/>
      <c r="BX84" s="315"/>
      <c r="BY84" s="315"/>
      <c r="BZ84" s="321" t="s">
        <v>1620</v>
      </c>
      <c r="CA84" s="321"/>
      <c r="CB84" s="321"/>
      <c r="CC84" s="321"/>
      <c r="CD84" s="321"/>
      <c r="CE84" s="321"/>
      <c r="CF84" s="261"/>
      <c r="CJ84" s="316"/>
      <c r="CK84" s="316"/>
      <c r="CL84" s="316"/>
      <c r="CM84" s="316"/>
      <c r="CN84" s="316"/>
      <c r="CO84" s="316"/>
      <c r="CP84" s="316"/>
      <c r="CQ84" s="316"/>
      <c r="CR84" s="316"/>
      <c r="CS84" s="316"/>
      <c r="CT84" s="316"/>
      <c r="CU84" s="316"/>
      <c r="CV84" s="316"/>
      <c r="CW84" s="316"/>
      <c r="CX84" s="316"/>
      <c r="CY84" s="316"/>
    </row>
    <row r="85" spans="24:103" ht="6" customHeight="1">
      <c r="X85" s="315"/>
      <c r="Y85" s="315"/>
      <c r="Z85" s="315"/>
      <c r="AA85" s="321"/>
      <c r="AB85" s="321"/>
      <c r="AC85" s="321"/>
      <c r="AD85" s="321"/>
      <c r="AE85" s="321"/>
      <c r="AF85" s="321"/>
      <c r="AG85" s="279"/>
      <c r="AQ85" s="283"/>
      <c r="BK85" s="261"/>
      <c r="BL85" s="279"/>
      <c r="BV85" s="257"/>
      <c r="BW85" s="315"/>
      <c r="BX85" s="315"/>
      <c r="BY85" s="315"/>
      <c r="BZ85" s="321"/>
      <c r="CA85" s="321"/>
      <c r="CB85" s="321"/>
      <c r="CC85" s="321"/>
      <c r="CD85" s="321"/>
      <c r="CE85" s="321"/>
      <c r="CF85" s="261"/>
      <c r="CJ85" s="316"/>
      <c r="CK85" s="316"/>
      <c r="CL85" s="316"/>
      <c r="CM85" s="316"/>
      <c r="CN85" s="316"/>
      <c r="CO85" s="316"/>
      <c r="CP85" s="316"/>
      <c r="CQ85" s="316"/>
      <c r="CR85" s="316"/>
      <c r="CS85" s="316"/>
      <c r="CT85" s="316"/>
      <c r="CU85" s="316"/>
      <c r="CV85" s="316"/>
      <c r="CW85" s="316"/>
      <c r="CX85" s="316"/>
      <c r="CY85" s="316"/>
    </row>
    <row r="86" spans="24:84" ht="6" customHeight="1">
      <c r="X86" s="315"/>
      <c r="Y86" s="315"/>
      <c r="Z86" s="315"/>
      <c r="AA86" s="321" t="s">
        <v>1618</v>
      </c>
      <c r="AB86" s="321"/>
      <c r="AC86" s="321"/>
      <c r="AD86" s="321"/>
      <c r="AE86" s="321"/>
      <c r="AF86" s="321"/>
      <c r="AG86" s="327"/>
      <c r="AH86" s="321"/>
      <c r="AI86" s="321"/>
      <c r="AJ86" s="321"/>
      <c r="AK86" s="321"/>
      <c r="AL86" s="321"/>
      <c r="AM86" s="321"/>
      <c r="AN86" s="321"/>
      <c r="AO86" s="321"/>
      <c r="AP86" s="321"/>
      <c r="AQ86" s="358"/>
      <c r="BK86" s="261"/>
      <c r="BL86" s="279"/>
      <c r="BV86" s="257"/>
      <c r="BW86" s="315"/>
      <c r="BX86" s="315"/>
      <c r="BY86" s="315"/>
      <c r="BZ86" s="359" t="s">
        <v>1647</v>
      </c>
      <c r="CA86" s="321"/>
      <c r="CB86" s="321"/>
      <c r="CC86" s="321"/>
      <c r="CD86" s="321"/>
      <c r="CE86" s="321"/>
      <c r="CF86" s="261"/>
    </row>
    <row r="87" spans="24:84" ht="6" customHeight="1">
      <c r="X87" s="18"/>
      <c r="Y87" s="18"/>
      <c r="Z87" s="18"/>
      <c r="AA87" s="321"/>
      <c r="AB87" s="321"/>
      <c r="AC87" s="321"/>
      <c r="AD87" s="321"/>
      <c r="AE87" s="321"/>
      <c r="AF87" s="321"/>
      <c r="AG87" s="327"/>
      <c r="AH87" s="321"/>
      <c r="AI87" s="321"/>
      <c r="AJ87" s="321"/>
      <c r="AK87" s="321"/>
      <c r="AL87" s="321"/>
      <c r="AM87" s="321"/>
      <c r="AN87" s="321"/>
      <c r="AO87" s="321"/>
      <c r="AP87" s="321"/>
      <c r="AQ87" s="358"/>
      <c r="BK87" s="261"/>
      <c r="BL87" s="279"/>
      <c r="BV87" s="257"/>
      <c r="BW87" s="315"/>
      <c r="BX87" s="315"/>
      <c r="BY87" s="315"/>
      <c r="BZ87" s="321"/>
      <c r="CA87" s="321"/>
      <c r="CB87" s="321"/>
      <c r="CC87" s="321"/>
      <c r="CD87" s="321"/>
      <c r="CE87" s="321"/>
      <c r="CF87" s="261"/>
    </row>
    <row r="88" spans="14:84" ht="6" customHeight="1">
      <c r="N88" s="316"/>
      <c r="O88" s="316"/>
      <c r="P88" s="316"/>
      <c r="Q88" s="316"/>
      <c r="R88" s="316"/>
      <c r="S88" s="316"/>
      <c r="T88" s="316"/>
      <c r="U88" s="316"/>
      <c r="V88" s="316"/>
      <c r="W88" s="316"/>
      <c r="X88" s="316"/>
      <c r="Y88" s="316"/>
      <c r="Z88" s="316"/>
      <c r="AA88" s="316"/>
      <c r="AB88" s="316"/>
      <c r="AD88" s="316"/>
      <c r="AE88" s="316"/>
      <c r="AF88" s="321"/>
      <c r="AG88" s="327"/>
      <c r="AH88" s="321"/>
      <c r="AI88" s="321"/>
      <c r="AJ88" s="321"/>
      <c r="AK88" s="321"/>
      <c r="AL88" s="321"/>
      <c r="AM88" s="321"/>
      <c r="AN88" s="321"/>
      <c r="AO88" s="321"/>
      <c r="AP88" s="321"/>
      <c r="AQ88" s="358"/>
      <c r="BK88" s="261"/>
      <c r="BL88" s="279"/>
      <c r="BV88" s="257"/>
      <c r="BW88" s="325"/>
      <c r="BX88" s="316"/>
      <c r="BY88" s="316"/>
      <c r="CF88" s="261"/>
    </row>
    <row r="89" spans="14:84" ht="6" customHeight="1" thickBot="1">
      <c r="N89" s="316"/>
      <c r="O89" s="316"/>
      <c r="P89" s="316"/>
      <c r="Q89" s="316"/>
      <c r="R89" s="316"/>
      <c r="S89" s="316"/>
      <c r="T89" s="316"/>
      <c r="U89" s="316"/>
      <c r="V89" s="316"/>
      <c r="W89" s="316"/>
      <c r="X89" s="316"/>
      <c r="Y89" s="316"/>
      <c r="Z89" s="316"/>
      <c r="AA89" s="316"/>
      <c r="AB89" s="316"/>
      <c r="AD89" s="316"/>
      <c r="AE89" s="316"/>
      <c r="AF89" s="321"/>
      <c r="AG89" s="357"/>
      <c r="AH89" s="322"/>
      <c r="AI89" s="322"/>
      <c r="AJ89" s="322"/>
      <c r="AK89" s="322"/>
      <c r="AL89" s="322"/>
      <c r="AM89" s="322"/>
      <c r="AN89" s="322"/>
      <c r="AO89" s="322"/>
      <c r="AP89" s="322"/>
      <c r="AQ89" s="368"/>
      <c r="BL89" s="288"/>
      <c r="BM89" s="271"/>
      <c r="BN89" s="271"/>
      <c r="BO89" s="271"/>
      <c r="BP89" s="271"/>
      <c r="BQ89" s="271"/>
      <c r="BR89" s="271"/>
      <c r="BS89" s="271"/>
      <c r="BT89" s="271"/>
      <c r="BU89" s="271"/>
      <c r="BV89" s="272"/>
      <c r="BW89" s="325"/>
      <c r="BX89" s="316"/>
      <c r="BY89" s="316"/>
      <c r="CF89" s="261"/>
    </row>
    <row r="90" spans="14:77" ht="6" customHeight="1">
      <c r="N90" s="316"/>
      <c r="O90" s="316"/>
      <c r="P90" s="316"/>
      <c r="Q90" s="316"/>
      <c r="R90" s="316"/>
      <c r="S90" s="316"/>
      <c r="T90" s="316"/>
      <c r="U90" s="316"/>
      <c r="V90" s="316"/>
      <c r="W90" s="316"/>
      <c r="X90" s="316"/>
      <c r="Y90" s="316"/>
      <c r="Z90" s="316"/>
      <c r="AA90" s="316"/>
      <c r="AB90" s="316"/>
      <c r="AD90" s="316"/>
      <c r="AE90" s="316"/>
      <c r="AF90" s="324"/>
      <c r="AI90" s="7">
        <f>COUNTIF(AL92:AQ101,"⑥*")</f>
        <v>3</v>
      </c>
      <c r="AJ90" s="344" t="s">
        <v>1609</v>
      </c>
      <c r="AK90" s="344"/>
      <c r="AL90" s="344"/>
      <c r="AM90" s="344" t="s">
        <v>39</v>
      </c>
      <c r="AN90" s="344"/>
      <c r="AO90" s="345">
        <f>IF(AL96="","",COUNTIF(AL92:AQ101,"*6"))</f>
        <v>0</v>
      </c>
      <c r="AP90" s="345"/>
      <c r="AQ90" s="345"/>
      <c r="AR90" s="261"/>
      <c r="AS90" s="261"/>
      <c r="AT90" s="261"/>
      <c r="BN90" s="7">
        <f>COUNTIF(BQ92:BV101,"⑥*")</f>
        <v>3</v>
      </c>
      <c r="BO90" s="344" t="s">
        <v>1666</v>
      </c>
      <c r="BP90" s="344"/>
      <c r="BQ90" s="344"/>
      <c r="BR90" s="344" t="s">
        <v>39</v>
      </c>
      <c r="BS90" s="344"/>
      <c r="BT90" s="378">
        <f>IF(BQ96="","",COUNTIF(BQ92:BV101,"*6"))</f>
        <v>2</v>
      </c>
      <c r="BU90" s="378"/>
      <c r="BV90" s="379"/>
      <c r="BW90" s="321"/>
      <c r="BX90" s="316"/>
      <c r="BY90" s="316"/>
    </row>
    <row r="91" spans="14:77" ht="6" customHeight="1">
      <c r="N91" s="316"/>
      <c r="O91" s="316"/>
      <c r="P91" s="316"/>
      <c r="Q91" s="316"/>
      <c r="R91" s="316"/>
      <c r="S91" s="316"/>
      <c r="T91" s="316"/>
      <c r="U91" s="316"/>
      <c r="V91" s="316"/>
      <c r="W91" s="316"/>
      <c r="X91" s="316"/>
      <c r="Y91" s="316"/>
      <c r="Z91" s="316"/>
      <c r="AA91" s="316"/>
      <c r="AB91" s="316"/>
      <c r="AD91" s="316"/>
      <c r="AE91" s="316"/>
      <c r="AF91" s="324"/>
      <c r="AI91" s="7"/>
      <c r="AJ91" s="344"/>
      <c r="AK91" s="344"/>
      <c r="AL91" s="344"/>
      <c r="AM91" s="344"/>
      <c r="AN91" s="344"/>
      <c r="AO91" s="345"/>
      <c r="AP91" s="345"/>
      <c r="AQ91" s="345"/>
      <c r="AR91" s="261"/>
      <c r="AS91" s="261"/>
      <c r="AT91" s="261"/>
      <c r="BN91" s="7"/>
      <c r="BO91" s="344"/>
      <c r="BP91" s="344"/>
      <c r="BQ91" s="344"/>
      <c r="BR91" s="344"/>
      <c r="BS91" s="344"/>
      <c r="BT91" s="345"/>
      <c r="BU91" s="345"/>
      <c r="BV91" s="380"/>
      <c r="BW91" s="321"/>
      <c r="BX91" s="316"/>
      <c r="BY91" s="316"/>
    </row>
    <row r="92" spans="32:74" ht="6" customHeight="1">
      <c r="AF92" s="257"/>
      <c r="AI92" s="7"/>
      <c r="AJ92" s="261"/>
      <c r="AK92" s="261"/>
      <c r="AL92" s="321" t="s">
        <v>1616</v>
      </c>
      <c r="AM92" s="321"/>
      <c r="AN92" s="321"/>
      <c r="AO92" s="321"/>
      <c r="AP92" s="321"/>
      <c r="AQ92" s="321"/>
      <c r="AR92" s="261"/>
      <c r="AS92" s="261"/>
      <c r="AT92" s="261"/>
      <c r="BN92" s="7"/>
      <c r="BO92" s="261"/>
      <c r="BP92" s="261"/>
      <c r="BQ92" s="321" t="s">
        <v>1621</v>
      </c>
      <c r="BR92" s="321"/>
      <c r="BS92" s="321"/>
      <c r="BT92" s="321"/>
      <c r="BU92" s="321"/>
      <c r="BV92" s="358"/>
    </row>
    <row r="93" spans="1:103" ht="6" customHeight="1">
      <c r="A93" s="316" t="s">
        <v>878</v>
      </c>
      <c r="B93" s="316"/>
      <c r="C93" s="316"/>
      <c r="D93" s="316"/>
      <c r="E93" s="316"/>
      <c r="F93" s="316"/>
      <c r="G93" s="316"/>
      <c r="H93" s="316"/>
      <c r="I93" s="316"/>
      <c r="J93" s="316"/>
      <c r="K93" s="316"/>
      <c r="L93" s="316"/>
      <c r="M93" s="316"/>
      <c r="N93" s="316"/>
      <c r="O93" s="316"/>
      <c r="P93" s="316"/>
      <c r="Q93" s="316"/>
      <c r="R93" s="316"/>
      <c r="AF93" s="257"/>
      <c r="AI93" s="348" t="s">
        <v>23</v>
      </c>
      <c r="AJ93" s="348"/>
      <c r="AK93" s="348"/>
      <c r="AL93" s="321"/>
      <c r="AM93" s="321"/>
      <c r="AN93" s="321"/>
      <c r="AO93" s="321"/>
      <c r="AP93" s="321"/>
      <c r="AQ93" s="321"/>
      <c r="BN93" s="348" t="s">
        <v>23</v>
      </c>
      <c r="BO93" s="348"/>
      <c r="BP93" s="348"/>
      <c r="BQ93" s="321"/>
      <c r="BR93" s="321"/>
      <c r="BS93" s="321"/>
      <c r="BT93" s="321"/>
      <c r="BU93" s="321"/>
      <c r="BV93" s="358"/>
      <c r="CJ93" s="316" t="s">
        <v>1593</v>
      </c>
      <c r="CK93" s="316"/>
      <c r="CL93" s="316"/>
      <c r="CM93" s="316"/>
      <c r="CN93" s="316"/>
      <c r="CO93" s="316"/>
      <c r="CP93" s="316"/>
      <c r="CQ93" s="316"/>
      <c r="CR93" s="316"/>
      <c r="CS93" s="316"/>
      <c r="CT93" s="316"/>
      <c r="CU93" s="316"/>
      <c r="CV93" s="316"/>
      <c r="CW93" s="316"/>
      <c r="CX93" s="316"/>
      <c r="CY93" s="316"/>
    </row>
    <row r="94" spans="1:103" ht="6" customHeight="1">
      <c r="A94" s="316"/>
      <c r="B94" s="316"/>
      <c r="C94" s="316"/>
      <c r="D94" s="316"/>
      <c r="E94" s="316"/>
      <c r="F94" s="316"/>
      <c r="G94" s="316"/>
      <c r="H94" s="316"/>
      <c r="I94" s="316"/>
      <c r="J94" s="316"/>
      <c r="K94" s="316"/>
      <c r="L94" s="316"/>
      <c r="M94" s="316"/>
      <c r="N94" s="316"/>
      <c r="O94" s="316"/>
      <c r="P94" s="316"/>
      <c r="Q94" s="316"/>
      <c r="R94" s="316"/>
      <c r="AF94" s="257"/>
      <c r="AI94" s="348"/>
      <c r="AJ94" s="348"/>
      <c r="AK94" s="348"/>
      <c r="AL94" s="321" t="s">
        <v>1616</v>
      </c>
      <c r="AM94" s="321"/>
      <c r="AN94" s="321"/>
      <c r="AO94" s="321"/>
      <c r="AP94" s="321"/>
      <c r="AQ94" s="321"/>
      <c r="BN94" s="348"/>
      <c r="BO94" s="348"/>
      <c r="BP94" s="348"/>
      <c r="BQ94" s="359" t="s">
        <v>1665</v>
      </c>
      <c r="BR94" s="321"/>
      <c r="BS94" s="321"/>
      <c r="BT94" s="321"/>
      <c r="BU94" s="321"/>
      <c r="BV94" s="358"/>
      <c r="CJ94" s="316"/>
      <c r="CK94" s="316"/>
      <c r="CL94" s="316"/>
      <c r="CM94" s="316"/>
      <c r="CN94" s="316"/>
      <c r="CO94" s="316"/>
      <c r="CP94" s="316"/>
      <c r="CQ94" s="316"/>
      <c r="CR94" s="316"/>
      <c r="CS94" s="316"/>
      <c r="CT94" s="316"/>
      <c r="CU94" s="316"/>
      <c r="CV94" s="316"/>
      <c r="CW94" s="316"/>
      <c r="CX94" s="316"/>
      <c r="CY94" s="316"/>
    </row>
    <row r="95" spans="1:103" ht="6" customHeight="1" thickBot="1">
      <c r="A95" s="316"/>
      <c r="B95" s="316"/>
      <c r="C95" s="316"/>
      <c r="D95" s="316"/>
      <c r="E95" s="316"/>
      <c r="F95" s="316"/>
      <c r="G95" s="316"/>
      <c r="H95" s="316"/>
      <c r="I95" s="316"/>
      <c r="J95" s="316"/>
      <c r="K95" s="316"/>
      <c r="L95" s="316"/>
      <c r="M95" s="316"/>
      <c r="N95" s="316"/>
      <c r="O95" s="316"/>
      <c r="P95" s="316"/>
      <c r="Q95" s="316"/>
      <c r="R95" s="316"/>
      <c r="S95" s="278"/>
      <c r="T95" s="278"/>
      <c r="U95" s="278"/>
      <c r="V95" s="278"/>
      <c r="AF95" s="257"/>
      <c r="AI95" s="348"/>
      <c r="AJ95" s="348"/>
      <c r="AK95" s="348"/>
      <c r="AL95" s="321"/>
      <c r="AM95" s="321"/>
      <c r="AN95" s="321"/>
      <c r="AO95" s="321"/>
      <c r="AP95" s="321"/>
      <c r="AQ95" s="321"/>
      <c r="BN95" s="348"/>
      <c r="BO95" s="348"/>
      <c r="BP95" s="348"/>
      <c r="BQ95" s="321"/>
      <c r="BR95" s="321"/>
      <c r="BS95" s="321"/>
      <c r="BT95" s="321"/>
      <c r="BU95" s="321"/>
      <c r="BV95" s="358"/>
      <c r="CG95" s="255"/>
      <c r="CH95" s="255"/>
      <c r="CI95" s="255"/>
      <c r="CJ95" s="316"/>
      <c r="CK95" s="316"/>
      <c r="CL95" s="316"/>
      <c r="CM95" s="316"/>
      <c r="CN95" s="316"/>
      <c r="CO95" s="316"/>
      <c r="CP95" s="316"/>
      <c r="CQ95" s="316"/>
      <c r="CR95" s="316"/>
      <c r="CS95" s="316"/>
      <c r="CT95" s="316"/>
      <c r="CU95" s="316"/>
      <c r="CV95" s="316"/>
      <c r="CW95" s="316"/>
      <c r="CX95" s="316"/>
      <c r="CY95" s="316"/>
    </row>
    <row r="96" spans="1:103" ht="6" customHeight="1">
      <c r="A96" s="316"/>
      <c r="B96" s="316"/>
      <c r="C96" s="316"/>
      <c r="D96" s="316"/>
      <c r="E96" s="316"/>
      <c r="F96" s="316"/>
      <c r="G96" s="316"/>
      <c r="H96" s="316"/>
      <c r="I96" s="316"/>
      <c r="J96" s="316"/>
      <c r="K96" s="316"/>
      <c r="L96" s="316"/>
      <c r="M96" s="316"/>
      <c r="N96" s="316"/>
      <c r="O96" s="316"/>
      <c r="P96" s="316"/>
      <c r="Q96" s="316"/>
      <c r="R96" s="316"/>
      <c r="V96" s="261"/>
      <c r="W96" s="279"/>
      <c r="AF96" s="257"/>
      <c r="AI96" s="348"/>
      <c r="AJ96" s="348"/>
      <c r="AK96" s="348"/>
      <c r="AL96" s="342" t="s">
        <v>1618</v>
      </c>
      <c r="AM96" s="321"/>
      <c r="AN96" s="321"/>
      <c r="AO96" s="321"/>
      <c r="AP96" s="321"/>
      <c r="AQ96" s="321"/>
      <c r="AR96" s="377" t="s">
        <v>24</v>
      </c>
      <c r="AS96" s="377"/>
      <c r="AT96" s="377"/>
      <c r="AU96" s="377"/>
      <c r="AV96" s="377"/>
      <c r="AW96" s="377"/>
      <c r="AX96" s="377"/>
      <c r="AY96" s="377"/>
      <c r="AZ96" s="377"/>
      <c r="BA96" s="377"/>
      <c r="BB96" s="377"/>
      <c r="BC96" s="377"/>
      <c r="BD96" s="377"/>
      <c r="BE96" s="377"/>
      <c r="BF96" s="377"/>
      <c r="BG96" s="377"/>
      <c r="BH96" s="377"/>
      <c r="BI96" s="377"/>
      <c r="BJ96" s="377"/>
      <c r="BK96" s="377"/>
      <c r="BL96" s="377"/>
      <c r="BN96" s="348"/>
      <c r="BO96" s="348"/>
      <c r="BP96" s="348"/>
      <c r="BQ96" s="342" t="s">
        <v>1631</v>
      </c>
      <c r="BR96" s="321"/>
      <c r="BS96" s="321"/>
      <c r="BT96" s="321"/>
      <c r="BU96" s="321"/>
      <c r="BV96" s="358"/>
      <c r="CF96" s="257"/>
      <c r="CJ96" s="316"/>
      <c r="CK96" s="316"/>
      <c r="CL96" s="316"/>
      <c r="CM96" s="316"/>
      <c r="CN96" s="316"/>
      <c r="CO96" s="316"/>
      <c r="CP96" s="316"/>
      <c r="CQ96" s="316"/>
      <c r="CR96" s="316"/>
      <c r="CS96" s="316"/>
      <c r="CT96" s="316"/>
      <c r="CU96" s="316"/>
      <c r="CV96" s="316"/>
      <c r="CW96" s="316"/>
      <c r="CX96" s="316"/>
      <c r="CY96" s="316"/>
    </row>
    <row r="97" spans="1:103" ht="6" customHeight="1">
      <c r="A97" s="316"/>
      <c r="B97" s="316"/>
      <c r="C97" s="316"/>
      <c r="D97" s="316"/>
      <c r="E97" s="316"/>
      <c r="F97" s="316"/>
      <c r="G97" s="316"/>
      <c r="H97" s="316"/>
      <c r="I97" s="316"/>
      <c r="J97" s="316"/>
      <c r="K97" s="316"/>
      <c r="L97" s="316"/>
      <c r="M97" s="316"/>
      <c r="N97" s="316"/>
      <c r="O97" s="316"/>
      <c r="P97" s="316"/>
      <c r="Q97" s="316"/>
      <c r="R97" s="316"/>
      <c r="V97" s="261"/>
      <c r="W97" s="279"/>
      <c r="AF97" s="257"/>
      <c r="AI97" s="348"/>
      <c r="AJ97" s="348"/>
      <c r="AK97" s="348"/>
      <c r="AL97" s="321"/>
      <c r="AM97" s="321"/>
      <c r="AN97" s="321"/>
      <c r="AO97" s="321"/>
      <c r="AP97" s="321"/>
      <c r="AQ97" s="321"/>
      <c r="AR97" s="377"/>
      <c r="AS97" s="377"/>
      <c r="AT97" s="377"/>
      <c r="AU97" s="377"/>
      <c r="AV97" s="377"/>
      <c r="AW97" s="377"/>
      <c r="AX97" s="377"/>
      <c r="AY97" s="377"/>
      <c r="AZ97" s="377"/>
      <c r="BA97" s="377"/>
      <c r="BB97" s="377"/>
      <c r="BC97" s="377"/>
      <c r="BD97" s="377"/>
      <c r="BE97" s="377"/>
      <c r="BF97" s="377"/>
      <c r="BG97" s="377"/>
      <c r="BH97" s="377"/>
      <c r="BI97" s="377"/>
      <c r="BJ97" s="377"/>
      <c r="BK97" s="377"/>
      <c r="BL97" s="377"/>
      <c r="BN97" s="348"/>
      <c r="BO97" s="348"/>
      <c r="BP97" s="348"/>
      <c r="BQ97" s="321"/>
      <c r="BR97" s="321"/>
      <c r="BS97" s="321"/>
      <c r="BT97" s="321"/>
      <c r="BU97" s="321"/>
      <c r="BV97" s="358"/>
      <c r="CF97" s="257"/>
      <c r="CJ97" s="316"/>
      <c r="CK97" s="316"/>
      <c r="CL97" s="316"/>
      <c r="CM97" s="316"/>
      <c r="CN97" s="316"/>
      <c r="CO97" s="316"/>
      <c r="CP97" s="316"/>
      <c r="CQ97" s="316"/>
      <c r="CR97" s="316"/>
      <c r="CS97" s="316"/>
      <c r="CT97" s="316"/>
      <c r="CU97" s="316"/>
      <c r="CV97" s="316"/>
      <c r="CW97" s="316"/>
      <c r="CX97" s="316"/>
      <c r="CY97" s="316"/>
    </row>
    <row r="98" spans="1:103" ht="6" customHeight="1">
      <c r="A98" s="316"/>
      <c r="B98" s="316"/>
      <c r="C98" s="316"/>
      <c r="D98" s="316"/>
      <c r="E98" s="316"/>
      <c r="F98" s="316"/>
      <c r="G98" s="316"/>
      <c r="H98" s="316"/>
      <c r="I98" s="316"/>
      <c r="J98" s="316"/>
      <c r="K98" s="316"/>
      <c r="L98" s="316"/>
      <c r="M98" s="316"/>
      <c r="N98" s="316"/>
      <c r="O98" s="316"/>
      <c r="P98" s="316"/>
      <c r="Q98" s="316"/>
      <c r="R98" s="316"/>
      <c r="V98" s="261"/>
      <c r="W98" s="279"/>
      <c r="AF98" s="257"/>
      <c r="AI98" s="348"/>
      <c r="AJ98" s="348"/>
      <c r="AK98" s="348"/>
      <c r="AL98" s="321"/>
      <c r="AM98" s="321"/>
      <c r="AN98" s="321"/>
      <c r="AO98" s="321"/>
      <c r="AP98" s="321"/>
      <c r="AQ98" s="321"/>
      <c r="AR98" s="377"/>
      <c r="AS98" s="377"/>
      <c r="AT98" s="377"/>
      <c r="AU98" s="377"/>
      <c r="AV98" s="377"/>
      <c r="AW98" s="377"/>
      <c r="AX98" s="377"/>
      <c r="AY98" s="377"/>
      <c r="AZ98" s="377"/>
      <c r="BA98" s="377"/>
      <c r="BB98" s="377"/>
      <c r="BC98" s="377"/>
      <c r="BD98" s="377"/>
      <c r="BE98" s="377"/>
      <c r="BF98" s="377"/>
      <c r="BG98" s="377"/>
      <c r="BH98" s="377"/>
      <c r="BI98" s="377"/>
      <c r="BJ98" s="377"/>
      <c r="BK98" s="377"/>
      <c r="BL98" s="377"/>
      <c r="BN98" s="348"/>
      <c r="BO98" s="348"/>
      <c r="BP98" s="348"/>
      <c r="BQ98" s="321" t="s">
        <v>1619</v>
      </c>
      <c r="BR98" s="321"/>
      <c r="BS98" s="321"/>
      <c r="BT98" s="321"/>
      <c r="BU98" s="321"/>
      <c r="BV98" s="358"/>
      <c r="CF98" s="257"/>
      <c r="CJ98" s="316"/>
      <c r="CK98" s="316"/>
      <c r="CL98" s="316"/>
      <c r="CM98" s="316"/>
      <c r="CN98" s="316"/>
      <c r="CO98" s="316"/>
      <c r="CP98" s="316"/>
      <c r="CQ98" s="316"/>
      <c r="CR98" s="316"/>
      <c r="CS98" s="316"/>
      <c r="CT98" s="316"/>
      <c r="CU98" s="316"/>
      <c r="CV98" s="316"/>
      <c r="CW98" s="316"/>
      <c r="CX98" s="316"/>
      <c r="CY98" s="316"/>
    </row>
    <row r="99" spans="22:84" ht="6" customHeight="1">
      <c r="V99" s="261"/>
      <c r="W99" s="327"/>
      <c r="X99" s="321"/>
      <c r="Y99" s="321"/>
      <c r="Z99" s="321"/>
      <c r="AA99" s="321"/>
      <c r="AB99" s="321"/>
      <c r="AC99" s="321"/>
      <c r="AD99" s="321"/>
      <c r="AE99" s="321"/>
      <c r="AF99" s="324"/>
      <c r="AI99" s="348"/>
      <c r="AJ99" s="348"/>
      <c r="AK99" s="348"/>
      <c r="AL99" s="321"/>
      <c r="AM99" s="321"/>
      <c r="AN99" s="321"/>
      <c r="AO99" s="321"/>
      <c r="AP99" s="321"/>
      <c r="AQ99" s="321"/>
      <c r="AR99" s="377"/>
      <c r="AS99" s="377"/>
      <c r="AT99" s="377"/>
      <c r="AU99" s="377"/>
      <c r="AV99" s="377"/>
      <c r="AW99" s="377"/>
      <c r="AX99" s="377"/>
      <c r="AY99" s="377"/>
      <c r="AZ99" s="377"/>
      <c r="BA99" s="377"/>
      <c r="BB99" s="377"/>
      <c r="BC99" s="377"/>
      <c r="BD99" s="377"/>
      <c r="BE99" s="377"/>
      <c r="BF99" s="377"/>
      <c r="BG99" s="377"/>
      <c r="BH99" s="377"/>
      <c r="BI99" s="377"/>
      <c r="BJ99" s="377"/>
      <c r="BK99" s="377"/>
      <c r="BL99" s="377"/>
      <c r="BN99" s="348"/>
      <c r="BO99" s="348"/>
      <c r="BP99" s="348"/>
      <c r="BQ99" s="321"/>
      <c r="BR99" s="321"/>
      <c r="BS99" s="321"/>
      <c r="BT99" s="321"/>
      <c r="BU99" s="321"/>
      <c r="BV99" s="358"/>
      <c r="BW99" s="316"/>
      <c r="BX99" s="316"/>
      <c r="BY99" s="316"/>
      <c r="BZ99" s="316"/>
      <c r="CA99" s="316"/>
      <c r="CB99" s="316"/>
      <c r="CC99" s="316"/>
      <c r="CD99" s="316"/>
      <c r="CE99" s="316"/>
      <c r="CF99" s="324"/>
    </row>
    <row r="100" spans="22:84" ht="6" customHeight="1">
      <c r="V100" s="261"/>
      <c r="W100" s="327"/>
      <c r="X100" s="321"/>
      <c r="Y100" s="321"/>
      <c r="Z100" s="321"/>
      <c r="AA100" s="321"/>
      <c r="AB100" s="321"/>
      <c r="AC100" s="321"/>
      <c r="AD100" s="321"/>
      <c r="AE100" s="321"/>
      <c r="AF100" s="324"/>
      <c r="AI100" s="348"/>
      <c r="AJ100" s="348"/>
      <c r="AK100" s="348"/>
      <c r="AL100" s="321"/>
      <c r="AM100" s="321"/>
      <c r="AN100" s="321"/>
      <c r="AO100" s="321"/>
      <c r="AP100" s="321"/>
      <c r="AQ100" s="321"/>
      <c r="AR100" s="377"/>
      <c r="AS100" s="377"/>
      <c r="AT100" s="377"/>
      <c r="AU100" s="377"/>
      <c r="AV100" s="377"/>
      <c r="AW100" s="377"/>
      <c r="AX100" s="377"/>
      <c r="AY100" s="377"/>
      <c r="AZ100" s="377"/>
      <c r="BA100" s="377"/>
      <c r="BB100" s="377"/>
      <c r="BC100" s="377"/>
      <c r="BD100" s="377"/>
      <c r="BE100" s="377"/>
      <c r="BF100" s="377"/>
      <c r="BG100" s="377"/>
      <c r="BH100" s="377"/>
      <c r="BI100" s="377"/>
      <c r="BJ100" s="377"/>
      <c r="BK100" s="377"/>
      <c r="BL100" s="377"/>
      <c r="BN100" s="348"/>
      <c r="BO100" s="348"/>
      <c r="BP100" s="348"/>
      <c r="BQ100" s="321" t="s">
        <v>1614</v>
      </c>
      <c r="BR100" s="321"/>
      <c r="BS100" s="321"/>
      <c r="BT100" s="321"/>
      <c r="BU100" s="321"/>
      <c r="BV100" s="358"/>
      <c r="BW100" s="316"/>
      <c r="BX100" s="316"/>
      <c r="BY100" s="316"/>
      <c r="BZ100" s="316"/>
      <c r="CA100" s="316"/>
      <c r="CB100" s="316"/>
      <c r="CC100" s="316"/>
      <c r="CD100" s="316"/>
      <c r="CE100" s="316"/>
      <c r="CF100" s="324"/>
    </row>
    <row r="101" spans="4:103" ht="6" customHeight="1">
      <c r="D101" s="319" t="s">
        <v>31</v>
      </c>
      <c r="E101" s="319"/>
      <c r="F101" s="319"/>
      <c r="G101" s="319"/>
      <c r="H101" s="319"/>
      <c r="I101" s="319"/>
      <c r="J101" s="319"/>
      <c r="K101" s="319"/>
      <c r="L101" s="319"/>
      <c r="M101" s="319"/>
      <c r="N101" s="319"/>
      <c r="O101" s="319"/>
      <c r="P101" s="319"/>
      <c r="Q101" s="319"/>
      <c r="R101" s="319"/>
      <c r="S101" s="319"/>
      <c r="T101" s="316"/>
      <c r="U101" s="316"/>
      <c r="V101" s="321"/>
      <c r="W101" s="327"/>
      <c r="X101" s="321"/>
      <c r="Y101" s="321"/>
      <c r="Z101" s="321"/>
      <c r="AA101" s="321"/>
      <c r="AB101" s="321"/>
      <c r="AC101" s="321"/>
      <c r="AD101" s="321"/>
      <c r="AE101" s="321"/>
      <c r="AF101" s="324"/>
      <c r="AI101" s="348"/>
      <c r="AJ101" s="348"/>
      <c r="AK101" s="348"/>
      <c r="AL101" s="321"/>
      <c r="AM101" s="321"/>
      <c r="AN101" s="321"/>
      <c r="AO101" s="321"/>
      <c r="AP101" s="321"/>
      <c r="AQ101" s="321"/>
      <c r="AR101" s="377"/>
      <c r="AS101" s="377"/>
      <c r="AT101" s="377"/>
      <c r="AU101" s="377"/>
      <c r="AV101" s="377"/>
      <c r="AW101" s="377"/>
      <c r="AX101" s="377"/>
      <c r="AY101" s="377"/>
      <c r="AZ101" s="377"/>
      <c r="BA101" s="377"/>
      <c r="BB101" s="377"/>
      <c r="BC101" s="377"/>
      <c r="BD101" s="377"/>
      <c r="BE101" s="377"/>
      <c r="BF101" s="377"/>
      <c r="BG101" s="377"/>
      <c r="BH101" s="377"/>
      <c r="BI101" s="377"/>
      <c r="BJ101" s="377"/>
      <c r="BK101" s="377"/>
      <c r="BL101" s="377"/>
      <c r="BN101" s="348"/>
      <c r="BO101" s="348"/>
      <c r="BP101" s="348"/>
      <c r="BQ101" s="321"/>
      <c r="BR101" s="321"/>
      <c r="BS101" s="321"/>
      <c r="BT101" s="321"/>
      <c r="BU101" s="321"/>
      <c r="BV101" s="358"/>
      <c r="BW101" s="316"/>
      <c r="BX101" s="316"/>
      <c r="BY101" s="316"/>
      <c r="BZ101" s="316"/>
      <c r="CA101" s="316"/>
      <c r="CB101" s="316"/>
      <c r="CC101" s="316"/>
      <c r="CD101" s="316"/>
      <c r="CE101" s="316"/>
      <c r="CF101" s="324"/>
      <c r="CG101" s="325"/>
      <c r="CH101" s="316"/>
      <c r="CI101" s="316"/>
      <c r="CK101" s="319" t="s">
        <v>1595</v>
      </c>
      <c r="CL101" s="319"/>
      <c r="CM101" s="319"/>
      <c r="CN101" s="319"/>
      <c r="CO101" s="319"/>
      <c r="CP101" s="319"/>
      <c r="CQ101" s="319"/>
      <c r="CR101" s="319"/>
      <c r="CS101" s="319"/>
      <c r="CT101" s="319"/>
      <c r="CU101" s="319"/>
      <c r="CV101" s="319"/>
      <c r="CW101" s="319"/>
      <c r="CX101" s="319"/>
      <c r="CY101" s="319"/>
    </row>
    <row r="102" spans="4:103" ht="6" customHeight="1" thickBot="1">
      <c r="D102" s="319"/>
      <c r="E102" s="319"/>
      <c r="F102" s="319"/>
      <c r="G102" s="319"/>
      <c r="H102" s="319"/>
      <c r="I102" s="319"/>
      <c r="J102" s="319"/>
      <c r="K102" s="319"/>
      <c r="L102" s="319"/>
      <c r="M102" s="319"/>
      <c r="N102" s="319"/>
      <c r="O102" s="319"/>
      <c r="P102" s="319"/>
      <c r="Q102" s="319"/>
      <c r="R102" s="319"/>
      <c r="S102" s="319"/>
      <c r="T102" s="316"/>
      <c r="U102" s="316"/>
      <c r="V102" s="321"/>
      <c r="W102" s="357"/>
      <c r="X102" s="322"/>
      <c r="Y102" s="322"/>
      <c r="Z102" s="322"/>
      <c r="AA102" s="322"/>
      <c r="AB102" s="322"/>
      <c r="AC102" s="322"/>
      <c r="AD102" s="322"/>
      <c r="AE102" s="322"/>
      <c r="AF102" s="361"/>
      <c r="AG102" s="264"/>
      <c r="AH102" s="261"/>
      <c r="AI102" s="10"/>
      <c r="AJ102" s="1"/>
      <c r="AK102" s="1"/>
      <c r="AL102" s="1"/>
      <c r="AM102" s="1"/>
      <c r="AN102" s="362" t="s">
        <v>1667</v>
      </c>
      <c r="AO102" s="362"/>
      <c r="AP102" s="362"/>
      <c r="AQ102" s="362"/>
      <c r="AR102" s="362"/>
      <c r="AS102" s="362"/>
      <c r="AT102" s="362"/>
      <c r="AU102" s="362"/>
      <c r="AV102" s="362"/>
      <c r="AW102" s="362"/>
      <c r="AX102" s="362"/>
      <c r="AY102" s="362"/>
      <c r="AZ102" s="362"/>
      <c r="BA102" s="261"/>
      <c r="BB102" s="261"/>
      <c r="BC102" s="261"/>
      <c r="BD102" s="261"/>
      <c r="BV102" s="283"/>
      <c r="BW102" s="322"/>
      <c r="BX102" s="322"/>
      <c r="BY102" s="322"/>
      <c r="BZ102" s="322"/>
      <c r="CA102" s="322"/>
      <c r="CB102" s="322"/>
      <c r="CC102" s="322"/>
      <c r="CD102" s="322"/>
      <c r="CE102" s="322"/>
      <c r="CF102" s="361"/>
      <c r="CG102" s="325"/>
      <c r="CH102" s="316"/>
      <c r="CI102" s="316"/>
      <c r="CK102" s="319"/>
      <c r="CL102" s="319"/>
      <c r="CM102" s="319"/>
      <c r="CN102" s="319"/>
      <c r="CO102" s="319"/>
      <c r="CP102" s="319"/>
      <c r="CQ102" s="319"/>
      <c r="CR102" s="319"/>
      <c r="CS102" s="319"/>
      <c r="CT102" s="319"/>
      <c r="CU102" s="319"/>
      <c r="CV102" s="319"/>
      <c r="CW102" s="319"/>
      <c r="CX102" s="319"/>
      <c r="CY102" s="319"/>
    </row>
    <row r="103" spans="4:103" ht="6" customHeight="1">
      <c r="D103" s="319"/>
      <c r="E103" s="319"/>
      <c r="F103" s="319"/>
      <c r="G103" s="319"/>
      <c r="H103" s="319"/>
      <c r="I103" s="319"/>
      <c r="J103" s="319"/>
      <c r="K103" s="319"/>
      <c r="L103" s="319"/>
      <c r="M103" s="319"/>
      <c r="N103" s="319"/>
      <c r="O103" s="319"/>
      <c r="P103" s="319"/>
      <c r="Q103" s="319"/>
      <c r="R103" s="319"/>
      <c r="S103" s="319"/>
      <c r="T103" s="316"/>
      <c r="U103" s="316"/>
      <c r="V103" s="324"/>
      <c r="W103" s="15"/>
      <c r="X103" s="13"/>
      <c r="Y103" s="13"/>
      <c r="Z103" s="7">
        <f>COUNTIF(AC105:AH114,"⑥*")</f>
        <v>3</v>
      </c>
      <c r="AA103" s="344" t="str">
        <f>IF(AC113="","",IF(Z103=5,"⑤-0",IF(Z103=4,"④-1",IF(Z103=3,"③-2"))))</f>
        <v>③-2</v>
      </c>
      <c r="AB103" s="344"/>
      <c r="AC103" s="344"/>
      <c r="AD103" s="344"/>
      <c r="AE103" s="344"/>
      <c r="AF103" s="344"/>
      <c r="AG103" s="344"/>
      <c r="AH103" s="344"/>
      <c r="AI103" s="10"/>
      <c r="AJ103" s="1"/>
      <c r="AK103" s="1"/>
      <c r="AL103" s="1"/>
      <c r="AM103" s="1"/>
      <c r="AN103" s="362"/>
      <c r="AO103" s="362"/>
      <c r="AP103" s="362"/>
      <c r="AQ103" s="362"/>
      <c r="AR103" s="362"/>
      <c r="AS103" s="362"/>
      <c r="AT103" s="362"/>
      <c r="AU103" s="362"/>
      <c r="AV103" s="362"/>
      <c r="AW103" s="362"/>
      <c r="AX103" s="362"/>
      <c r="AY103" s="362"/>
      <c r="AZ103" s="362"/>
      <c r="BD103" s="261"/>
      <c r="BE103" s="261"/>
      <c r="BW103" s="267">
        <f>COUNTIF(BZ105:CE114,"⑥*")</f>
        <v>5</v>
      </c>
      <c r="BX103" s="344" t="s">
        <v>1644</v>
      </c>
      <c r="BY103" s="344"/>
      <c r="BZ103" s="344"/>
      <c r="CA103" s="344"/>
      <c r="CB103" s="344"/>
      <c r="CC103" s="344"/>
      <c r="CD103" s="344"/>
      <c r="CE103" s="344"/>
      <c r="CF103" s="286"/>
      <c r="CG103" s="321"/>
      <c r="CH103" s="316"/>
      <c r="CI103" s="316"/>
      <c r="CK103" s="319"/>
      <c r="CL103" s="319"/>
      <c r="CM103" s="319"/>
      <c r="CN103" s="319"/>
      <c r="CO103" s="319"/>
      <c r="CP103" s="319"/>
      <c r="CQ103" s="319"/>
      <c r="CR103" s="319"/>
      <c r="CS103" s="319"/>
      <c r="CT103" s="319"/>
      <c r="CU103" s="319"/>
      <c r="CV103" s="319"/>
      <c r="CW103" s="319"/>
      <c r="CX103" s="319"/>
      <c r="CY103" s="319"/>
    </row>
    <row r="104" spans="20:103" ht="6" customHeight="1" thickBot="1">
      <c r="T104" s="316"/>
      <c r="U104" s="316"/>
      <c r="V104" s="324"/>
      <c r="W104" s="15"/>
      <c r="X104" s="13"/>
      <c r="Y104" s="13"/>
      <c r="Z104" s="7"/>
      <c r="AA104" s="344"/>
      <c r="AB104" s="344"/>
      <c r="AC104" s="344"/>
      <c r="AD104" s="344"/>
      <c r="AE104" s="344"/>
      <c r="AF104" s="344"/>
      <c r="AG104" s="344"/>
      <c r="AH104" s="344"/>
      <c r="AI104" s="10"/>
      <c r="AJ104" s="1"/>
      <c r="AK104" s="1"/>
      <c r="AL104" s="1"/>
      <c r="AM104" s="1"/>
      <c r="AN104" s="362"/>
      <c r="AO104" s="362"/>
      <c r="AP104" s="362"/>
      <c r="AQ104" s="362"/>
      <c r="AR104" s="362"/>
      <c r="AS104" s="362"/>
      <c r="AT104" s="362"/>
      <c r="AU104" s="362"/>
      <c r="AV104" s="362"/>
      <c r="AW104" s="362"/>
      <c r="AX104" s="362"/>
      <c r="AY104" s="362"/>
      <c r="AZ104" s="362"/>
      <c r="BA104" s="255"/>
      <c r="BB104" s="255"/>
      <c r="BC104" s="255"/>
      <c r="BD104" s="255"/>
      <c r="BE104" s="261"/>
      <c r="BW104" s="7"/>
      <c r="BX104" s="344"/>
      <c r="BY104" s="344"/>
      <c r="BZ104" s="344"/>
      <c r="CA104" s="344"/>
      <c r="CB104" s="344"/>
      <c r="CC104" s="344"/>
      <c r="CD104" s="344"/>
      <c r="CE104" s="344"/>
      <c r="CF104" s="268"/>
      <c r="CG104" s="321"/>
      <c r="CH104" s="316"/>
      <c r="CI104" s="316"/>
      <c r="CK104" s="319"/>
      <c r="CL104" s="319"/>
      <c r="CM104" s="319"/>
      <c r="CN104" s="319"/>
      <c r="CO104" s="319"/>
      <c r="CP104" s="319"/>
      <c r="CQ104" s="319"/>
      <c r="CR104" s="319"/>
      <c r="CS104" s="319"/>
      <c r="CT104" s="319"/>
      <c r="CU104" s="319"/>
      <c r="CV104" s="319"/>
      <c r="CW104" s="319"/>
      <c r="CX104" s="319"/>
      <c r="CY104" s="319"/>
    </row>
    <row r="105" spans="22:84" ht="6" customHeight="1">
      <c r="V105" s="257"/>
      <c r="Z105" s="7"/>
      <c r="AC105" s="321" t="s">
        <v>1626</v>
      </c>
      <c r="AD105" s="321"/>
      <c r="AE105" s="321"/>
      <c r="AF105" s="321"/>
      <c r="AG105" s="321"/>
      <c r="AH105" s="321"/>
      <c r="AI105" s="10"/>
      <c r="AJ105" s="1"/>
      <c r="AK105" s="1"/>
      <c r="AL105" s="1"/>
      <c r="AM105" s="1"/>
      <c r="AN105" s="362"/>
      <c r="AO105" s="362"/>
      <c r="AP105" s="362"/>
      <c r="AQ105" s="362"/>
      <c r="AR105" s="362"/>
      <c r="AS105" s="362"/>
      <c r="AT105" s="362"/>
      <c r="AU105" s="362"/>
      <c r="AV105" s="362"/>
      <c r="AW105" s="362"/>
      <c r="AX105" s="362"/>
      <c r="AY105" s="362"/>
      <c r="AZ105" s="362"/>
      <c r="BD105" s="257"/>
      <c r="BW105" s="7"/>
      <c r="BZ105" s="321" t="s">
        <v>1614</v>
      </c>
      <c r="CA105" s="321"/>
      <c r="CB105" s="321"/>
      <c r="CC105" s="321"/>
      <c r="CD105" s="321"/>
      <c r="CE105" s="321"/>
      <c r="CF105" s="268"/>
    </row>
    <row r="106" spans="1:103" ht="6" customHeight="1">
      <c r="A106" s="339" t="s">
        <v>1587</v>
      </c>
      <c r="B106" s="339"/>
      <c r="C106" s="339"/>
      <c r="D106" s="339"/>
      <c r="E106" s="339"/>
      <c r="F106" s="339"/>
      <c r="G106" s="339"/>
      <c r="H106" s="339"/>
      <c r="I106" s="339"/>
      <c r="J106" s="339"/>
      <c r="K106" s="339"/>
      <c r="L106" s="339"/>
      <c r="M106" s="339"/>
      <c r="N106" s="339"/>
      <c r="O106" s="339"/>
      <c r="P106" s="339"/>
      <c r="Q106" s="339"/>
      <c r="R106" s="339"/>
      <c r="V106" s="257"/>
      <c r="Z106" s="315" t="s">
        <v>23</v>
      </c>
      <c r="AA106" s="315"/>
      <c r="AB106" s="315"/>
      <c r="AC106" s="321"/>
      <c r="AD106" s="321"/>
      <c r="AE106" s="321"/>
      <c r="AF106" s="321"/>
      <c r="AG106" s="321"/>
      <c r="AH106" s="321"/>
      <c r="AI106" s="261"/>
      <c r="AN106" s="362"/>
      <c r="AO106" s="362"/>
      <c r="AP106" s="362"/>
      <c r="AQ106" s="362"/>
      <c r="AR106" s="362"/>
      <c r="AS106" s="362"/>
      <c r="AT106" s="362"/>
      <c r="AU106" s="362"/>
      <c r="AV106" s="362"/>
      <c r="AW106" s="362"/>
      <c r="AX106" s="362"/>
      <c r="AY106" s="362"/>
      <c r="AZ106" s="362"/>
      <c r="BD106" s="257"/>
      <c r="BE106" s="325"/>
      <c r="BF106" s="316"/>
      <c r="BG106" s="316"/>
      <c r="BH106" s="316"/>
      <c r="BI106" s="316"/>
      <c r="BJ106" s="316"/>
      <c r="BK106" s="316"/>
      <c r="BL106" s="316"/>
      <c r="BM106" s="316"/>
      <c r="BN106" s="316"/>
      <c r="BO106" s="316"/>
      <c r="BW106" s="315" t="s">
        <v>23</v>
      </c>
      <c r="BX106" s="315"/>
      <c r="BY106" s="315"/>
      <c r="BZ106" s="321"/>
      <c r="CA106" s="321"/>
      <c r="CB106" s="321"/>
      <c r="CC106" s="321"/>
      <c r="CD106" s="321"/>
      <c r="CE106" s="321"/>
      <c r="CF106" s="268"/>
      <c r="CJ106" s="381" t="s">
        <v>41</v>
      </c>
      <c r="CK106" s="381"/>
      <c r="CL106" s="381"/>
      <c r="CM106" s="381"/>
      <c r="CN106" s="381"/>
      <c r="CO106" s="381"/>
      <c r="CP106" s="381"/>
      <c r="CQ106" s="381"/>
      <c r="CR106" s="381"/>
      <c r="CS106" s="381"/>
      <c r="CT106" s="381"/>
      <c r="CU106" s="381"/>
      <c r="CV106" s="381"/>
      <c r="CW106" s="381"/>
      <c r="CX106" s="381"/>
      <c r="CY106" s="381"/>
    </row>
    <row r="107" spans="1:103" ht="6" customHeight="1">
      <c r="A107" s="339"/>
      <c r="B107" s="339"/>
      <c r="C107" s="339"/>
      <c r="D107" s="339"/>
      <c r="E107" s="339"/>
      <c r="F107" s="339"/>
      <c r="G107" s="339"/>
      <c r="H107" s="339"/>
      <c r="I107" s="339"/>
      <c r="J107" s="339"/>
      <c r="K107" s="339"/>
      <c r="L107" s="339"/>
      <c r="M107" s="339"/>
      <c r="N107" s="339"/>
      <c r="O107" s="339"/>
      <c r="P107" s="339"/>
      <c r="Q107" s="339"/>
      <c r="R107" s="339"/>
      <c r="V107" s="257"/>
      <c r="Z107" s="315"/>
      <c r="AA107" s="315"/>
      <c r="AB107" s="315"/>
      <c r="AC107" s="321" t="s">
        <v>1620</v>
      </c>
      <c r="AD107" s="321"/>
      <c r="AE107" s="321"/>
      <c r="AF107" s="321"/>
      <c r="AG107" s="321"/>
      <c r="AH107" s="321"/>
      <c r="AI107" s="261"/>
      <c r="BD107" s="257"/>
      <c r="BE107" s="325"/>
      <c r="BF107" s="316"/>
      <c r="BG107" s="316"/>
      <c r="BH107" s="316"/>
      <c r="BI107" s="316"/>
      <c r="BJ107" s="316"/>
      <c r="BK107" s="316"/>
      <c r="BL107" s="316"/>
      <c r="BM107" s="316"/>
      <c r="BN107" s="316"/>
      <c r="BO107" s="316"/>
      <c r="BW107" s="315"/>
      <c r="BX107" s="315"/>
      <c r="BY107" s="315"/>
      <c r="BZ107" s="321" t="s">
        <v>1612</v>
      </c>
      <c r="CA107" s="321"/>
      <c r="CB107" s="321"/>
      <c r="CC107" s="321"/>
      <c r="CD107" s="321"/>
      <c r="CE107" s="321"/>
      <c r="CF107" s="268"/>
      <c r="CG107" s="279"/>
      <c r="CH107" s="261"/>
      <c r="CI107" s="261"/>
      <c r="CJ107" s="381"/>
      <c r="CK107" s="381"/>
      <c r="CL107" s="381"/>
      <c r="CM107" s="381"/>
      <c r="CN107" s="381"/>
      <c r="CO107" s="381"/>
      <c r="CP107" s="381"/>
      <c r="CQ107" s="381"/>
      <c r="CR107" s="381"/>
      <c r="CS107" s="381"/>
      <c r="CT107" s="381"/>
      <c r="CU107" s="381"/>
      <c r="CV107" s="381"/>
      <c r="CW107" s="381"/>
      <c r="CX107" s="381"/>
      <c r="CY107" s="381"/>
    </row>
    <row r="108" spans="1:103" ht="6" customHeight="1" thickBot="1">
      <c r="A108" s="339"/>
      <c r="B108" s="339"/>
      <c r="C108" s="339"/>
      <c r="D108" s="339"/>
      <c r="E108" s="339"/>
      <c r="F108" s="339"/>
      <c r="G108" s="339"/>
      <c r="H108" s="339"/>
      <c r="I108" s="339"/>
      <c r="J108" s="339"/>
      <c r="K108" s="339"/>
      <c r="L108" s="339"/>
      <c r="M108" s="339"/>
      <c r="N108" s="339"/>
      <c r="O108" s="339"/>
      <c r="P108" s="339"/>
      <c r="Q108" s="339"/>
      <c r="R108" s="339"/>
      <c r="S108" s="255"/>
      <c r="T108" s="255"/>
      <c r="U108" s="255"/>
      <c r="V108" s="262"/>
      <c r="Z108" s="315"/>
      <c r="AA108" s="315"/>
      <c r="AB108" s="315"/>
      <c r="AC108" s="321"/>
      <c r="AD108" s="321"/>
      <c r="AE108" s="321"/>
      <c r="AF108" s="321"/>
      <c r="AG108" s="321"/>
      <c r="AH108" s="321"/>
      <c r="AI108" s="261"/>
      <c r="BD108" s="257"/>
      <c r="BE108" s="325"/>
      <c r="BF108" s="316"/>
      <c r="BG108" s="316"/>
      <c r="BH108" s="316"/>
      <c r="BI108" s="316"/>
      <c r="BJ108" s="316"/>
      <c r="BK108" s="316"/>
      <c r="BL108" s="316"/>
      <c r="BM108" s="316"/>
      <c r="BN108" s="316"/>
      <c r="BO108" s="316"/>
      <c r="BP108" s="316" t="s">
        <v>46</v>
      </c>
      <c r="BQ108" s="316"/>
      <c r="BR108" s="316"/>
      <c r="BS108" s="316"/>
      <c r="BT108" s="316"/>
      <c r="BW108" s="315"/>
      <c r="BX108" s="315"/>
      <c r="BY108" s="315"/>
      <c r="BZ108" s="321"/>
      <c r="CA108" s="321"/>
      <c r="CB108" s="321"/>
      <c r="CC108" s="321"/>
      <c r="CD108" s="321"/>
      <c r="CE108" s="321"/>
      <c r="CF108" s="268"/>
      <c r="CG108" s="282"/>
      <c r="CH108" s="271"/>
      <c r="CI108" s="271"/>
      <c r="CJ108" s="381"/>
      <c r="CK108" s="381"/>
      <c r="CL108" s="381"/>
      <c r="CM108" s="381"/>
      <c r="CN108" s="381"/>
      <c r="CO108" s="381"/>
      <c r="CP108" s="381"/>
      <c r="CQ108" s="381"/>
      <c r="CR108" s="381"/>
      <c r="CS108" s="381"/>
      <c r="CT108" s="381"/>
      <c r="CU108" s="381"/>
      <c r="CV108" s="381"/>
      <c r="CW108" s="381"/>
      <c r="CX108" s="381"/>
      <c r="CY108" s="381"/>
    </row>
    <row r="109" spans="1:103" ht="6" customHeight="1" thickBot="1">
      <c r="A109" s="339"/>
      <c r="B109" s="339"/>
      <c r="C109" s="339"/>
      <c r="D109" s="339"/>
      <c r="E109" s="339"/>
      <c r="F109" s="339"/>
      <c r="G109" s="339"/>
      <c r="H109" s="339"/>
      <c r="I109" s="339"/>
      <c r="J109" s="339"/>
      <c r="K109" s="339"/>
      <c r="L109" s="339"/>
      <c r="M109" s="339"/>
      <c r="N109" s="339"/>
      <c r="O109" s="339"/>
      <c r="P109" s="339"/>
      <c r="Q109" s="339"/>
      <c r="R109" s="339"/>
      <c r="Z109" s="315"/>
      <c r="AA109" s="315"/>
      <c r="AB109" s="315"/>
      <c r="AC109" s="321" t="s">
        <v>1627</v>
      </c>
      <c r="AD109" s="321"/>
      <c r="AE109" s="321"/>
      <c r="AF109" s="321"/>
      <c r="AG109" s="321"/>
      <c r="AH109" s="321"/>
      <c r="AI109" s="261"/>
      <c r="BD109" s="257"/>
      <c r="BE109" s="360"/>
      <c r="BF109" s="322"/>
      <c r="BG109" s="322"/>
      <c r="BH109" s="322"/>
      <c r="BI109" s="322"/>
      <c r="BJ109" s="322"/>
      <c r="BK109" s="322"/>
      <c r="BL109" s="322"/>
      <c r="BM109" s="322"/>
      <c r="BN109" s="322"/>
      <c r="BO109" s="322"/>
      <c r="BP109" s="316"/>
      <c r="BQ109" s="316"/>
      <c r="BR109" s="316"/>
      <c r="BS109" s="316"/>
      <c r="BT109" s="316"/>
      <c r="BW109" s="315"/>
      <c r="BX109" s="315"/>
      <c r="BY109" s="315"/>
      <c r="BZ109" s="321" t="s">
        <v>1623</v>
      </c>
      <c r="CA109" s="321"/>
      <c r="CB109" s="321"/>
      <c r="CC109" s="321"/>
      <c r="CD109" s="321"/>
      <c r="CE109" s="321"/>
      <c r="CF109" s="261"/>
      <c r="CJ109" s="381"/>
      <c r="CK109" s="381"/>
      <c r="CL109" s="381"/>
      <c r="CM109" s="381"/>
      <c r="CN109" s="381"/>
      <c r="CO109" s="381"/>
      <c r="CP109" s="381"/>
      <c r="CQ109" s="381"/>
      <c r="CR109" s="381"/>
      <c r="CS109" s="381"/>
      <c r="CT109" s="381"/>
      <c r="CU109" s="381"/>
      <c r="CV109" s="381"/>
      <c r="CW109" s="381"/>
      <c r="CX109" s="381"/>
      <c r="CY109" s="381"/>
    </row>
    <row r="110" spans="1:103" ht="6" customHeight="1">
      <c r="A110" s="339"/>
      <c r="B110" s="339"/>
      <c r="C110" s="339"/>
      <c r="D110" s="339"/>
      <c r="E110" s="339"/>
      <c r="F110" s="339"/>
      <c r="G110" s="339"/>
      <c r="H110" s="339"/>
      <c r="I110" s="339"/>
      <c r="J110" s="339"/>
      <c r="K110" s="339"/>
      <c r="L110" s="339"/>
      <c r="M110" s="339"/>
      <c r="N110" s="339"/>
      <c r="O110" s="339"/>
      <c r="P110" s="339"/>
      <c r="Q110" s="339"/>
      <c r="R110" s="339"/>
      <c r="Z110" s="315"/>
      <c r="AA110" s="315"/>
      <c r="AB110" s="315"/>
      <c r="AC110" s="321"/>
      <c r="AD110" s="321"/>
      <c r="AE110" s="321"/>
      <c r="AF110" s="321"/>
      <c r="AG110" s="321"/>
      <c r="AH110" s="321"/>
      <c r="AI110" s="261"/>
      <c r="BD110" s="257"/>
      <c r="BE110" s="273"/>
      <c r="BF110" s="267">
        <f>COUNTIF(BH112:BM121,"⑥*")</f>
        <v>3</v>
      </c>
      <c r="BG110" s="370" t="s">
        <v>1609</v>
      </c>
      <c r="BH110" s="370"/>
      <c r="BI110" s="344"/>
      <c r="BJ110" s="344" t="s">
        <v>39</v>
      </c>
      <c r="BK110" s="344"/>
      <c r="BL110" s="345">
        <v>2</v>
      </c>
      <c r="BM110" s="345"/>
      <c r="BN110" s="345"/>
      <c r="BO110" s="10"/>
      <c r="BP110" s="316"/>
      <c r="BQ110" s="316"/>
      <c r="BR110" s="316"/>
      <c r="BS110" s="316"/>
      <c r="BT110" s="316"/>
      <c r="BW110" s="315"/>
      <c r="BX110" s="315"/>
      <c r="BY110" s="315"/>
      <c r="BZ110" s="321"/>
      <c r="CA110" s="321"/>
      <c r="CB110" s="321"/>
      <c r="CC110" s="321"/>
      <c r="CD110" s="321"/>
      <c r="CE110" s="321"/>
      <c r="CF110" s="261"/>
      <c r="CJ110" s="381"/>
      <c r="CK110" s="381"/>
      <c r="CL110" s="381"/>
      <c r="CM110" s="381"/>
      <c r="CN110" s="381"/>
      <c r="CO110" s="381"/>
      <c r="CP110" s="381"/>
      <c r="CQ110" s="381"/>
      <c r="CR110" s="381"/>
      <c r="CS110" s="381"/>
      <c r="CT110" s="381"/>
      <c r="CU110" s="381"/>
      <c r="CV110" s="381"/>
      <c r="CW110" s="381"/>
      <c r="CX110" s="381"/>
      <c r="CY110" s="381"/>
    </row>
    <row r="111" spans="1:103" ht="6" customHeight="1">
      <c r="A111" s="339"/>
      <c r="B111" s="339"/>
      <c r="C111" s="339"/>
      <c r="D111" s="339"/>
      <c r="E111" s="339"/>
      <c r="F111" s="339"/>
      <c r="G111" s="339"/>
      <c r="H111" s="339"/>
      <c r="I111" s="339"/>
      <c r="J111" s="339"/>
      <c r="K111" s="339"/>
      <c r="L111" s="339"/>
      <c r="M111" s="339"/>
      <c r="N111" s="339"/>
      <c r="O111" s="339"/>
      <c r="P111" s="339"/>
      <c r="Q111" s="339"/>
      <c r="R111" s="339"/>
      <c r="Z111" s="315"/>
      <c r="AA111" s="315"/>
      <c r="AB111" s="315"/>
      <c r="AC111" s="359" t="s">
        <v>1628</v>
      </c>
      <c r="AD111" s="321"/>
      <c r="AE111" s="321"/>
      <c r="AF111" s="321"/>
      <c r="AG111" s="321"/>
      <c r="AH111" s="321"/>
      <c r="AI111" s="261"/>
      <c r="BD111" s="257"/>
      <c r="BG111" s="344"/>
      <c r="BH111" s="344"/>
      <c r="BI111" s="344"/>
      <c r="BJ111" s="344"/>
      <c r="BK111" s="344"/>
      <c r="BL111" s="345"/>
      <c r="BM111" s="345"/>
      <c r="BN111" s="345"/>
      <c r="BO111" s="6"/>
      <c r="BP111" s="316"/>
      <c r="BQ111" s="316"/>
      <c r="BR111" s="316"/>
      <c r="BS111" s="316"/>
      <c r="BT111" s="316"/>
      <c r="BW111" s="315"/>
      <c r="BX111" s="315"/>
      <c r="BY111" s="315"/>
      <c r="BZ111" s="321" t="s">
        <v>1621</v>
      </c>
      <c r="CA111" s="321"/>
      <c r="CB111" s="321"/>
      <c r="CC111" s="321"/>
      <c r="CD111" s="321"/>
      <c r="CE111" s="321"/>
      <c r="CF111" s="261"/>
      <c r="CJ111" s="381"/>
      <c r="CK111" s="381"/>
      <c r="CL111" s="381"/>
      <c r="CM111" s="381"/>
      <c r="CN111" s="381"/>
      <c r="CO111" s="381"/>
      <c r="CP111" s="381"/>
      <c r="CQ111" s="381"/>
      <c r="CR111" s="381"/>
      <c r="CS111" s="381"/>
      <c r="CT111" s="381"/>
      <c r="CU111" s="381"/>
      <c r="CV111" s="381"/>
      <c r="CW111" s="381"/>
      <c r="CX111" s="381"/>
      <c r="CY111" s="381"/>
    </row>
    <row r="112" spans="26:84" ht="6" customHeight="1">
      <c r="Z112" s="315"/>
      <c r="AA112" s="315"/>
      <c r="AB112" s="315"/>
      <c r="AC112" s="321"/>
      <c r="AD112" s="321"/>
      <c r="AE112" s="321"/>
      <c r="AF112" s="321"/>
      <c r="AG112" s="321"/>
      <c r="AH112" s="321"/>
      <c r="AI112" s="261"/>
      <c r="BD112" s="257"/>
      <c r="BG112" s="7"/>
      <c r="BH112" s="359" t="s">
        <v>1632</v>
      </c>
      <c r="BI112" s="321"/>
      <c r="BJ112" s="321"/>
      <c r="BK112" s="321"/>
      <c r="BL112" s="321"/>
      <c r="BM112" s="321"/>
      <c r="BN112" s="6"/>
      <c r="BO112" s="6"/>
      <c r="BP112" s="316"/>
      <c r="BQ112" s="316"/>
      <c r="BR112" s="316"/>
      <c r="BS112" s="316"/>
      <c r="BT112" s="316"/>
      <c r="BW112" s="315"/>
      <c r="BX112" s="315"/>
      <c r="BY112" s="315"/>
      <c r="BZ112" s="321"/>
      <c r="CA112" s="321"/>
      <c r="CB112" s="321"/>
      <c r="CC112" s="321"/>
      <c r="CD112" s="321"/>
      <c r="CE112" s="321"/>
      <c r="CF112" s="261"/>
    </row>
    <row r="113" spans="26:84" ht="6" customHeight="1">
      <c r="Z113" s="315"/>
      <c r="AA113" s="315"/>
      <c r="AB113" s="315"/>
      <c r="AC113" s="321" t="s">
        <v>1629</v>
      </c>
      <c r="AD113" s="321"/>
      <c r="AE113" s="321"/>
      <c r="AF113" s="321"/>
      <c r="AG113" s="321"/>
      <c r="AH113" s="321"/>
      <c r="AI113" s="10"/>
      <c r="AJ113" s="1"/>
      <c r="AK113" s="1"/>
      <c r="AL113" s="1"/>
      <c r="AM113" s="1"/>
      <c r="AN113" s="319" t="s">
        <v>270</v>
      </c>
      <c r="AO113" s="319"/>
      <c r="AP113" s="319"/>
      <c r="AQ113" s="319"/>
      <c r="AR113" s="319"/>
      <c r="AS113" s="319"/>
      <c r="AT113" s="319"/>
      <c r="AU113" s="319"/>
      <c r="AV113" s="319"/>
      <c r="AW113" s="319"/>
      <c r="AX113" s="319"/>
      <c r="AY113" s="319"/>
      <c r="AZ113" s="319"/>
      <c r="BD113" s="257"/>
      <c r="BF113" s="315" t="s">
        <v>23</v>
      </c>
      <c r="BG113" s="315"/>
      <c r="BH113" s="321"/>
      <c r="BI113" s="321"/>
      <c r="BJ113" s="321"/>
      <c r="BK113" s="321"/>
      <c r="BL113" s="321"/>
      <c r="BM113" s="321"/>
      <c r="BN113" s="10"/>
      <c r="BO113" s="10"/>
      <c r="BW113" s="315"/>
      <c r="BX113" s="315"/>
      <c r="BY113" s="315"/>
      <c r="BZ113" s="321" t="s">
        <v>1619</v>
      </c>
      <c r="CA113" s="321"/>
      <c r="CB113" s="321"/>
      <c r="CC113" s="321"/>
      <c r="CD113" s="321"/>
      <c r="CE113" s="321"/>
      <c r="CF113" s="261"/>
    </row>
    <row r="114" spans="26:84" ht="6" customHeight="1" thickBot="1">
      <c r="Z114" s="18"/>
      <c r="AA114" s="18"/>
      <c r="AB114" s="18"/>
      <c r="AC114" s="321"/>
      <c r="AD114" s="321"/>
      <c r="AE114" s="321"/>
      <c r="AF114" s="321"/>
      <c r="AG114" s="321"/>
      <c r="AH114" s="321"/>
      <c r="AI114" s="10"/>
      <c r="AJ114" s="1"/>
      <c r="AK114" s="1"/>
      <c r="AL114" s="1"/>
      <c r="AM114" s="1"/>
      <c r="AN114" s="319"/>
      <c r="AO114" s="319"/>
      <c r="AP114" s="319"/>
      <c r="AQ114" s="319"/>
      <c r="AR114" s="319"/>
      <c r="AS114" s="319"/>
      <c r="AT114" s="319"/>
      <c r="AU114" s="319"/>
      <c r="AV114" s="319"/>
      <c r="AW114" s="319"/>
      <c r="AX114" s="319"/>
      <c r="AY114" s="319"/>
      <c r="AZ114" s="319"/>
      <c r="BA114" s="255"/>
      <c r="BB114" s="255"/>
      <c r="BC114" s="255"/>
      <c r="BD114" s="262"/>
      <c r="BE114" s="18"/>
      <c r="BF114" s="315"/>
      <c r="BG114" s="315"/>
      <c r="BH114" s="359" t="s">
        <v>1627</v>
      </c>
      <c r="BI114" s="321"/>
      <c r="BJ114" s="321"/>
      <c r="BK114" s="321"/>
      <c r="BL114" s="321"/>
      <c r="BM114" s="321"/>
      <c r="BN114" s="10"/>
      <c r="BO114" s="10"/>
      <c r="BW114" s="315"/>
      <c r="BX114" s="315"/>
      <c r="BY114" s="315"/>
      <c r="BZ114" s="321"/>
      <c r="CA114" s="321"/>
      <c r="CB114" s="321"/>
      <c r="CC114" s="321"/>
      <c r="CD114" s="321"/>
      <c r="CE114" s="321"/>
      <c r="CF114" s="261"/>
    </row>
    <row r="115" spans="33:84" ht="6" customHeight="1">
      <c r="AG115" s="261"/>
      <c r="AI115" s="10"/>
      <c r="AJ115" s="1"/>
      <c r="AK115" s="1"/>
      <c r="AL115" s="1"/>
      <c r="AM115" s="1"/>
      <c r="AN115" s="319"/>
      <c r="AO115" s="319"/>
      <c r="AP115" s="319"/>
      <c r="AQ115" s="319"/>
      <c r="AR115" s="319"/>
      <c r="AS115" s="319"/>
      <c r="AT115" s="319"/>
      <c r="AU115" s="319"/>
      <c r="AV115" s="319"/>
      <c r="AW115" s="319"/>
      <c r="AX115" s="319"/>
      <c r="AY115" s="319"/>
      <c r="AZ115" s="319"/>
      <c r="BE115" s="18"/>
      <c r="BF115" s="315"/>
      <c r="BG115" s="315"/>
      <c r="BH115" s="321"/>
      <c r="BI115" s="321"/>
      <c r="BJ115" s="321"/>
      <c r="BK115" s="321"/>
      <c r="BL115" s="321"/>
      <c r="BM115" s="321"/>
      <c r="BN115" s="10"/>
      <c r="BO115" s="10"/>
      <c r="CF115" s="261"/>
    </row>
    <row r="116" spans="33:67" ht="6" customHeight="1">
      <c r="AG116" s="261"/>
      <c r="AI116" s="1"/>
      <c r="AJ116" s="1"/>
      <c r="AK116" s="1"/>
      <c r="AL116" s="1"/>
      <c r="AM116" s="1"/>
      <c r="AN116" s="319"/>
      <c r="AO116" s="319"/>
      <c r="AP116" s="319"/>
      <c r="AQ116" s="319"/>
      <c r="AR116" s="319"/>
      <c r="AS116" s="319"/>
      <c r="AT116" s="319"/>
      <c r="AU116" s="319"/>
      <c r="AV116" s="319"/>
      <c r="AW116" s="319"/>
      <c r="AX116" s="319"/>
      <c r="AY116" s="319"/>
      <c r="AZ116" s="319"/>
      <c r="BE116" s="18"/>
      <c r="BF116" s="315"/>
      <c r="BG116" s="315"/>
      <c r="BH116" s="321" t="s">
        <v>1620</v>
      </c>
      <c r="BI116" s="321"/>
      <c r="BJ116" s="321"/>
      <c r="BK116" s="321"/>
      <c r="BL116" s="321"/>
      <c r="BM116" s="321"/>
      <c r="BN116" s="10"/>
      <c r="BO116" s="10"/>
    </row>
    <row r="117" spans="35:67" ht="6" customHeight="1">
      <c r="AI117" s="1"/>
      <c r="AJ117" s="1"/>
      <c r="AK117" s="1"/>
      <c r="AL117" s="1"/>
      <c r="AM117" s="1"/>
      <c r="AN117" s="319"/>
      <c r="AO117" s="319"/>
      <c r="AP117" s="319"/>
      <c r="AQ117" s="319"/>
      <c r="AR117" s="319"/>
      <c r="AS117" s="319"/>
      <c r="AT117" s="319"/>
      <c r="AU117" s="319"/>
      <c r="AV117" s="319"/>
      <c r="AW117" s="319"/>
      <c r="AX117" s="319"/>
      <c r="AY117" s="319"/>
      <c r="AZ117" s="319"/>
      <c r="BE117" s="18"/>
      <c r="BF117" s="315"/>
      <c r="BG117" s="315"/>
      <c r="BH117" s="321"/>
      <c r="BI117" s="321"/>
      <c r="BJ117" s="321"/>
      <c r="BK117" s="321"/>
      <c r="BL117" s="321"/>
      <c r="BM117" s="321"/>
      <c r="BN117" s="10"/>
      <c r="BO117" s="10"/>
    </row>
    <row r="118" spans="33:67" ht="6" customHeight="1">
      <c r="AG118" s="106"/>
      <c r="AI118" s="1"/>
      <c r="AJ118" s="1"/>
      <c r="AK118" s="1"/>
      <c r="AL118" s="1"/>
      <c r="AM118" s="1"/>
      <c r="BE118" s="18"/>
      <c r="BF118" s="315"/>
      <c r="BG118" s="315"/>
      <c r="BH118" s="321" t="s">
        <v>1621</v>
      </c>
      <c r="BI118" s="321"/>
      <c r="BJ118" s="321"/>
      <c r="BK118" s="321"/>
      <c r="BL118" s="321"/>
      <c r="BM118" s="321"/>
      <c r="BN118" s="10"/>
      <c r="BO118" s="10"/>
    </row>
    <row r="119" spans="57:67" ht="6" customHeight="1">
      <c r="BE119" s="18"/>
      <c r="BF119" s="315"/>
      <c r="BG119" s="315"/>
      <c r="BH119" s="321"/>
      <c r="BI119" s="321"/>
      <c r="BJ119" s="321"/>
      <c r="BK119" s="321"/>
      <c r="BL119" s="321"/>
      <c r="BM119" s="321"/>
      <c r="BN119" s="10"/>
      <c r="BO119" s="10"/>
    </row>
    <row r="120" spans="36:67" ht="6" customHeight="1">
      <c r="AJ120" s="338" t="s">
        <v>34</v>
      </c>
      <c r="AK120" s="338"/>
      <c r="AL120" s="338"/>
      <c r="AM120" s="338"/>
      <c r="AN120" s="338"/>
      <c r="AO120" s="338"/>
      <c r="AP120" s="338"/>
      <c r="AQ120" s="338"/>
      <c r="AR120" s="338"/>
      <c r="AS120" s="338"/>
      <c r="AT120" s="338"/>
      <c r="AU120" s="338"/>
      <c r="AV120" s="338"/>
      <c r="AW120" s="338"/>
      <c r="AX120" s="338"/>
      <c r="AY120" s="338"/>
      <c r="AZ120" s="338"/>
      <c r="BA120" s="338"/>
      <c r="BB120" s="338"/>
      <c r="BC120" s="338"/>
      <c r="BD120" s="338"/>
      <c r="BE120" s="338"/>
      <c r="BF120" s="338"/>
      <c r="BG120" s="2"/>
      <c r="BH120" s="359" t="s">
        <v>1658</v>
      </c>
      <c r="BI120" s="321"/>
      <c r="BJ120" s="321"/>
      <c r="BK120" s="321"/>
      <c r="BL120" s="321"/>
      <c r="BM120" s="321"/>
      <c r="BN120" s="10"/>
      <c r="BO120" s="10"/>
    </row>
    <row r="121" spans="36:67" ht="6" customHeight="1">
      <c r="AJ121" s="338"/>
      <c r="AK121" s="338"/>
      <c r="AL121" s="338"/>
      <c r="AM121" s="338"/>
      <c r="AN121" s="338"/>
      <c r="AO121" s="338"/>
      <c r="AP121" s="338"/>
      <c r="AQ121" s="338"/>
      <c r="AR121" s="338"/>
      <c r="AS121" s="338"/>
      <c r="AT121" s="338"/>
      <c r="AU121" s="338"/>
      <c r="AV121" s="338"/>
      <c r="AW121" s="338"/>
      <c r="AX121" s="338"/>
      <c r="AY121" s="338"/>
      <c r="AZ121" s="338"/>
      <c r="BA121" s="338"/>
      <c r="BB121" s="338"/>
      <c r="BC121" s="338"/>
      <c r="BD121" s="338"/>
      <c r="BE121" s="338"/>
      <c r="BF121" s="338"/>
      <c r="BG121" s="2"/>
      <c r="BH121" s="321"/>
      <c r="BI121" s="321"/>
      <c r="BJ121" s="321"/>
      <c r="BK121" s="321"/>
      <c r="BL121" s="321"/>
      <c r="BM121" s="321"/>
      <c r="BN121" s="10"/>
      <c r="BO121" s="10"/>
    </row>
    <row r="122" spans="13:91" ht="6" customHeight="1">
      <c r="M122" s="316" t="s">
        <v>1636</v>
      </c>
      <c r="N122" s="316"/>
      <c r="O122" s="316"/>
      <c r="P122" s="316"/>
      <c r="Q122" s="316"/>
      <c r="R122" s="316"/>
      <c r="S122" s="316"/>
      <c r="T122" s="316"/>
      <c r="U122" s="316"/>
      <c r="AJ122" s="338"/>
      <c r="AK122" s="338"/>
      <c r="AL122" s="338"/>
      <c r="AM122" s="338"/>
      <c r="AN122" s="338"/>
      <c r="AO122" s="338"/>
      <c r="AP122" s="338"/>
      <c r="AQ122" s="338"/>
      <c r="AR122" s="338"/>
      <c r="AS122" s="338"/>
      <c r="AT122" s="338"/>
      <c r="AU122" s="338"/>
      <c r="AV122" s="338"/>
      <c r="AW122" s="338"/>
      <c r="AX122" s="338"/>
      <c r="AY122" s="338"/>
      <c r="AZ122" s="338"/>
      <c r="BA122" s="338"/>
      <c r="BB122" s="338"/>
      <c r="BC122" s="338"/>
      <c r="BD122" s="338"/>
      <c r="BE122" s="338"/>
      <c r="BF122" s="338"/>
      <c r="BG122" s="18"/>
      <c r="BH122" s="18"/>
      <c r="BI122" s="18"/>
      <c r="BJ122" s="10"/>
      <c r="BK122" s="10"/>
      <c r="BL122" s="10"/>
      <c r="BM122" s="10"/>
      <c r="BN122" s="10"/>
      <c r="BO122" s="10"/>
      <c r="CD122" s="1"/>
      <c r="CE122" s="316" t="s">
        <v>1639</v>
      </c>
      <c r="CF122" s="316"/>
      <c r="CG122" s="316"/>
      <c r="CH122" s="316"/>
      <c r="CI122" s="316"/>
      <c r="CJ122" s="316"/>
      <c r="CK122" s="316"/>
      <c r="CL122" s="316"/>
      <c r="CM122" s="316"/>
    </row>
    <row r="123" spans="13:91" ht="6" customHeight="1" thickBot="1">
      <c r="M123" s="316"/>
      <c r="N123" s="316"/>
      <c r="O123" s="316"/>
      <c r="P123" s="316"/>
      <c r="Q123" s="316"/>
      <c r="R123" s="316"/>
      <c r="S123" s="316"/>
      <c r="T123" s="316"/>
      <c r="U123" s="316"/>
      <c r="V123" s="278"/>
      <c r="W123" s="278"/>
      <c r="X123" s="278"/>
      <c r="Y123" s="278"/>
      <c r="Z123" s="278"/>
      <c r="AA123" s="278"/>
      <c r="AC123" s="261"/>
      <c r="AD123" s="261"/>
      <c r="AJ123" s="338"/>
      <c r="AK123" s="338"/>
      <c r="AL123" s="338"/>
      <c r="AM123" s="338"/>
      <c r="AN123" s="338"/>
      <c r="AO123" s="338"/>
      <c r="AP123" s="338"/>
      <c r="AQ123" s="338"/>
      <c r="AR123" s="338"/>
      <c r="AS123" s="338"/>
      <c r="AT123" s="338"/>
      <c r="AU123" s="338"/>
      <c r="AV123" s="338"/>
      <c r="AW123" s="338"/>
      <c r="AX123" s="338"/>
      <c r="AY123" s="338"/>
      <c r="AZ123" s="338"/>
      <c r="BA123" s="338"/>
      <c r="BB123" s="338"/>
      <c r="BC123" s="338"/>
      <c r="BD123" s="338"/>
      <c r="BE123" s="338"/>
      <c r="BF123" s="338"/>
      <c r="BG123" s="9"/>
      <c r="BW123" s="255"/>
      <c r="BX123" s="255"/>
      <c r="BY123" s="255"/>
      <c r="BZ123" s="255"/>
      <c r="CA123" s="255"/>
      <c r="CB123" s="255"/>
      <c r="CC123" s="255"/>
      <c r="CD123" s="255"/>
      <c r="CE123" s="316"/>
      <c r="CF123" s="316"/>
      <c r="CG123" s="316"/>
      <c r="CH123" s="316"/>
      <c r="CI123" s="316"/>
      <c r="CJ123" s="316"/>
      <c r="CK123" s="316"/>
      <c r="CL123" s="316"/>
      <c r="CM123" s="316"/>
    </row>
    <row r="124" spans="13:91" ht="6" customHeight="1">
      <c r="M124" s="316"/>
      <c r="N124" s="316"/>
      <c r="O124" s="316"/>
      <c r="P124" s="316"/>
      <c r="Q124" s="316"/>
      <c r="R124" s="316"/>
      <c r="S124" s="316"/>
      <c r="T124" s="316"/>
      <c r="U124" s="316"/>
      <c r="V124" s="321" t="s">
        <v>36</v>
      </c>
      <c r="W124" s="321"/>
      <c r="X124" s="321"/>
      <c r="Y124" s="321"/>
      <c r="Z124" s="321"/>
      <c r="AA124" s="321"/>
      <c r="AB124" s="279"/>
      <c r="AC124" s="261"/>
      <c r="AD124" s="261"/>
      <c r="AJ124" s="297"/>
      <c r="AK124" s="298"/>
      <c r="AL124" s="298"/>
      <c r="AM124" s="298"/>
      <c r="AN124" s="298"/>
      <c r="AO124" s="298"/>
      <c r="AP124" s="298"/>
      <c r="AQ124" s="316" t="s">
        <v>37</v>
      </c>
      <c r="AR124" s="316"/>
      <c r="AS124" s="316"/>
      <c r="AT124" s="316"/>
      <c r="AU124" s="316"/>
      <c r="AV124" s="316"/>
      <c r="AW124" s="316"/>
      <c r="AX124" s="316"/>
      <c r="AY124" s="316"/>
      <c r="AZ124" s="316"/>
      <c r="BA124" s="316"/>
      <c r="BB124" s="316"/>
      <c r="BC124" s="316"/>
      <c r="BQ124" s="261"/>
      <c r="BR124" s="261"/>
      <c r="BS124" s="261"/>
      <c r="BT124" s="261"/>
      <c r="BW124" s="351" t="s">
        <v>47</v>
      </c>
      <c r="BX124" s="352"/>
      <c r="BY124" s="352"/>
      <c r="BZ124" s="352"/>
      <c r="CA124" s="352"/>
      <c r="CB124" s="352"/>
      <c r="CC124" s="352"/>
      <c r="CD124" s="352"/>
      <c r="CE124" s="316"/>
      <c r="CF124" s="316"/>
      <c r="CG124" s="316"/>
      <c r="CH124" s="316"/>
      <c r="CI124" s="316"/>
      <c r="CJ124" s="316"/>
      <c r="CK124" s="316"/>
      <c r="CL124" s="316"/>
      <c r="CM124" s="316"/>
    </row>
    <row r="125" spans="13:91" ht="6" customHeight="1" thickBot="1">
      <c r="M125" s="316"/>
      <c r="N125" s="316"/>
      <c r="O125" s="316"/>
      <c r="P125" s="316"/>
      <c r="Q125" s="316"/>
      <c r="R125" s="316"/>
      <c r="S125" s="316"/>
      <c r="T125" s="316"/>
      <c r="U125" s="316"/>
      <c r="V125" s="321"/>
      <c r="W125" s="321"/>
      <c r="X125" s="321"/>
      <c r="Y125" s="321"/>
      <c r="Z125" s="321"/>
      <c r="AA125" s="321"/>
      <c r="AB125" s="282"/>
      <c r="AC125" s="278"/>
      <c r="AD125" s="278"/>
      <c r="AE125" s="278"/>
      <c r="AF125" s="278"/>
      <c r="AG125" s="278"/>
      <c r="AH125" s="278"/>
      <c r="AI125" s="271"/>
      <c r="AJ125" s="298"/>
      <c r="AK125" s="298"/>
      <c r="AL125" s="298"/>
      <c r="AM125" s="298"/>
      <c r="AN125" s="298"/>
      <c r="AO125" s="298"/>
      <c r="AP125" s="298"/>
      <c r="AQ125" s="316"/>
      <c r="AR125" s="316"/>
      <c r="AS125" s="316"/>
      <c r="AT125" s="316"/>
      <c r="AU125" s="316"/>
      <c r="AV125" s="316"/>
      <c r="AW125" s="316"/>
      <c r="AX125" s="316"/>
      <c r="AY125" s="316"/>
      <c r="AZ125" s="316"/>
      <c r="BA125" s="316"/>
      <c r="BB125" s="316"/>
      <c r="BC125" s="316"/>
      <c r="BH125" s="297"/>
      <c r="BI125" s="298"/>
      <c r="BJ125" s="298"/>
      <c r="BK125" s="298"/>
      <c r="BL125" s="298"/>
      <c r="BM125" s="298"/>
      <c r="BN125" s="298"/>
      <c r="BO125" s="271"/>
      <c r="BP125" s="271"/>
      <c r="BQ125" s="271"/>
      <c r="BR125" s="271"/>
      <c r="BS125" s="271"/>
      <c r="BT125" s="271"/>
      <c r="BU125" s="271"/>
      <c r="BW125" s="353"/>
      <c r="BX125" s="354"/>
      <c r="BY125" s="354"/>
      <c r="BZ125" s="354"/>
      <c r="CA125" s="354"/>
      <c r="CB125" s="354"/>
      <c r="CC125" s="354"/>
      <c r="CD125" s="354"/>
      <c r="CE125" s="316"/>
      <c r="CF125" s="316"/>
      <c r="CG125" s="316"/>
      <c r="CH125" s="316"/>
      <c r="CI125" s="316"/>
      <c r="CJ125" s="316"/>
      <c r="CK125" s="316"/>
      <c r="CL125" s="316"/>
      <c r="CM125" s="316"/>
    </row>
    <row r="126" spans="13:91" ht="6" customHeight="1">
      <c r="M126" s="362" t="s">
        <v>1583</v>
      </c>
      <c r="N126" s="362"/>
      <c r="O126" s="362"/>
      <c r="P126" s="362"/>
      <c r="Q126" s="362"/>
      <c r="R126" s="362"/>
      <c r="S126" s="362"/>
      <c r="T126" s="362"/>
      <c r="U126" s="362"/>
      <c r="V126" s="321"/>
      <c r="W126" s="321"/>
      <c r="X126" s="321"/>
      <c r="Y126" s="321"/>
      <c r="Z126" s="321"/>
      <c r="AA126" s="321"/>
      <c r="AB126" s="343" t="s">
        <v>1662</v>
      </c>
      <c r="AC126" s="344"/>
      <c r="AD126" s="344"/>
      <c r="AE126" s="344" t="s">
        <v>39</v>
      </c>
      <c r="AF126" s="344"/>
      <c r="AG126" s="345">
        <v>0</v>
      </c>
      <c r="AH126" s="345"/>
      <c r="AI126" s="346"/>
      <c r="AJ126" s="306"/>
      <c r="AK126" s="298"/>
      <c r="AL126" s="298"/>
      <c r="AM126" s="298"/>
      <c r="AN126" s="298"/>
      <c r="AO126" s="298"/>
      <c r="AP126" s="298"/>
      <c r="AS126" s="261"/>
      <c r="BC126" s="261"/>
      <c r="BH126" s="298"/>
      <c r="BI126" s="298"/>
      <c r="BJ126" s="298"/>
      <c r="BK126" s="298"/>
      <c r="BL126" s="298"/>
      <c r="BM126" s="298"/>
      <c r="BN126" s="300"/>
      <c r="BO126" s="347" t="s">
        <v>1662</v>
      </c>
      <c r="BP126" s="347"/>
      <c r="BQ126" s="347"/>
      <c r="BR126" s="347" t="s">
        <v>39</v>
      </c>
      <c r="BS126" s="347"/>
      <c r="BT126" s="346">
        <v>0</v>
      </c>
      <c r="BU126" s="346"/>
      <c r="BV126" s="346"/>
      <c r="BW126" s="353"/>
      <c r="BX126" s="354"/>
      <c r="BY126" s="354"/>
      <c r="BZ126" s="354"/>
      <c r="CA126" s="354"/>
      <c r="CB126" s="354"/>
      <c r="CC126" s="354"/>
      <c r="CD126" s="354"/>
      <c r="CE126" s="316" t="s">
        <v>1640</v>
      </c>
      <c r="CF126" s="316"/>
      <c r="CG126" s="316"/>
      <c r="CH126" s="316"/>
      <c r="CI126" s="316"/>
      <c r="CJ126" s="316"/>
      <c r="CK126" s="316"/>
      <c r="CL126" s="316"/>
      <c r="CM126" s="316"/>
    </row>
    <row r="127" spans="13:91" ht="6" customHeight="1" thickBot="1">
      <c r="M127" s="362"/>
      <c r="N127" s="362"/>
      <c r="O127" s="362"/>
      <c r="P127" s="362"/>
      <c r="Q127" s="362"/>
      <c r="R127" s="362"/>
      <c r="S127" s="362"/>
      <c r="T127" s="362"/>
      <c r="U127" s="362"/>
      <c r="V127" s="323"/>
      <c r="W127" s="323"/>
      <c r="X127" s="323"/>
      <c r="Y127" s="323"/>
      <c r="Z127" s="323"/>
      <c r="AA127" s="323"/>
      <c r="AB127" s="343"/>
      <c r="AC127" s="344"/>
      <c r="AD127" s="344"/>
      <c r="AE127" s="344"/>
      <c r="AF127" s="344"/>
      <c r="AG127" s="345"/>
      <c r="AH127" s="345"/>
      <c r="AI127" s="345"/>
      <c r="AJ127" s="306"/>
      <c r="AK127" s="298"/>
      <c r="AL127" s="298"/>
      <c r="AM127" s="298"/>
      <c r="AN127" s="298"/>
      <c r="AO127" s="298"/>
      <c r="AP127" s="298"/>
      <c r="AS127" s="261"/>
      <c r="AW127" s="261"/>
      <c r="AX127" s="268"/>
      <c r="BC127" s="261"/>
      <c r="BH127" s="298"/>
      <c r="BI127" s="298"/>
      <c r="BJ127" s="298"/>
      <c r="BK127" s="298"/>
      <c r="BL127" s="298"/>
      <c r="BM127" s="298"/>
      <c r="BN127" s="300"/>
      <c r="BO127" s="344"/>
      <c r="BP127" s="344"/>
      <c r="BQ127" s="344"/>
      <c r="BR127" s="344"/>
      <c r="BS127" s="344"/>
      <c r="BT127" s="345"/>
      <c r="BU127" s="345"/>
      <c r="BV127" s="345"/>
      <c r="BW127" s="355"/>
      <c r="BX127" s="356"/>
      <c r="BY127" s="356"/>
      <c r="BZ127" s="356"/>
      <c r="CA127" s="356"/>
      <c r="CB127" s="356"/>
      <c r="CC127" s="356"/>
      <c r="CD127" s="356"/>
      <c r="CE127" s="316"/>
      <c r="CF127" s="316"/>
      <c r="CG127" s="316"/>
      <c r="CH127" s="316"/>
      <c r="CI127" s="316"/>
      <c r="CJ127" s="316"/>
      <c r="CK127" s="316"/>
      <c r="CL127" s="316"/>
      <c r="CM127" s="316"/>
    </row>
    <row r="128" spans="13:91" ht="6" customHeight="1">
      <c r="M128" s="362"/>
      <c r="N128" s="362"/>
      <c r="O128" s="362"/>
      <c r="P128" s="362"/>
      <c r="Q128" s="362"/>
      <c r="R128" s="362"/>
      <c r="S128" s="362"/>
      <c r="T128" s="362"/>
      <c r="U128" s="362"/>
      <c r="AB128" s="261"/>
      <c r="AC128" s="261"/>
      <c r="AD128" s="261"/>
      <c r="AI128" s="257"/>
      <c r="AJ128" s="298"/>
      <c r="AK128" s="298"/>
      <c r="AL128" s="298"/>
      <c r="AM128" s="298"/>
      <c r="AN128" s="298"/>
      <c r="AO128" s="298"/>
      <c r="AP128" s="298"/>
      <c r="AS128" s="261"/>
      <c r="AW128" s="261"/>
      <c r="AX128" s="268"/>
      <c r="BC128" s="261"/>
      <c r="BH128" s="298"/>
      <c r="BI128" s="298"/>
      <c r="BJ128" s="298"/>
      <c r="BK128" s="298"/>
      <c r="BL128" s="298"/>
      <c r="BM128" s="298"/>
      <c r="BN128" s="300"/>
      <c r="BP128" s="321" t="s">
        <v>1618</v>
      </c>
      <c r="BQ128" s="321"/>
      <c r="BR128" s="321"/>
      <c r="BS128" s="321"/>
      <c r="BT128" s="321"/>
      <c r="BU128" s="321"/>
      <c r="BW128" s="261"/>
      <c r="BX128" s="261"/>
      <c r="BY128" s="261"/>
      <c r="BZ128" s="261"/>
      <c r="CA128" s="266"/>
      <c r="CB128" s="266"/>
      <c r="CE128" s="316"/>
      <c r="CF128" s="316"/>
      <c r="CG128" s="316"/>
      <c r="CH128" s="316"/>
      <c r="CI128" s="316"/>
      <c r="CJ128" s="316"/>
      <c r="CK128" s="316"/>
      <c r="CL128" s="316"/>
      <c r="CM128" s="316"/>
    </row>
    <row r="129" spans="13:91" ht="6" customHeight="1">
      <c r="M129" s="362"/>
      <c r="N129" s="362"/>
      <c r="O129" s="362"/>
      <c r="P129" s="362"/>
      <c r="Q129" s="362"/>
      <c r="R129" s="362"/>
      <c r="S129" s="362"/>
      <c r="T129" s="362"/>
      <c r="U129" s="362"/>
      <c r="AB129" s="321" t="s">
        <v>1632</v>
      </c>
      <c r="AC129" s="321"/>
      <c r="AD129" s="321"/>
      <c r="AE129" s="321"/>
      <c r="AF129" s="321"/>
      <c r="AG129" s="321"/>
      <c r="AI129" s="257"/>
      <c r="AJ129" s="298"/>
      <c r="AK129" s="298"/>
      <c r="AL129" s="298"/>
      <c r="AM129" s="298"/>
      <c r="AN129" s="298"/>
      <c r="AO129" s="298"/>
      <c r="AP129" s="298"/>
      <c r="AS129" s="261"/>
      <c r="AW129" s="261"/>
      <c r="AX129" s="268"/>
      <c r="BC129" s="261"/>
      <c r="BH129" s="298"/>
      <c r="BI129" s="298"/>
      <c r="BJ129" s="298"/>
      <c r="BK129" s="298"/>
      <c r="BL129" s="298"/>
      <c r="BM129" s="298"/>
      <c r="BN129" s="300"/>
      <c r="BP129" s="321"/>
      <c r="BQ129" s="321"/>
      <c r="BR129" s="321"/>
      <c r="BS129" s="321"/>
      <c r="BT129" s="321"/>
      <c r="BU129" s="321"/>
      <c r="BW129" s="261"/>
      <c r="BX129" s="261"/>
      <c r="BY129" s="261"/>
      <c r="CE129" s="316"/>
      <c r="CF129" s="316"/>
      <c r="CG129" s="316"/>
      <c r="CH129" s="316"/>
      <c r="CI129" s="316"/>
      <c r="CJ129" s="316"/>
      <c r="CK129" s="316"/>
      <c r="CL129" s="316"/>
      <c r="CM129" s="316"/>
    </row>
    <row r="130" spans="13:91" ht="6" customHeight="1">
      <c r="M130" s="1"/>
      <c r="N130" s="1"/>
      <c r="O130" s="1"/>
      <c r="P130" s="1"/>
      <c r="Q130" s="1"/>
      <c r="R130" s="1"/>
      <c r="S130" s="1"/>
      <c r="T130" s="1"/>
      <c r="U130" s="1"/>
      <c r="AB130" s="321"/>
      <c r="AC130" s="321"/>
      <c r="AD130" s="321"/>
      <c r="AE130" s="321"/>
      <c r="AF130" s="321"/>
      <c r="AG130" s="321"/>
      <c r="AH130" s="135"/>
      <c r="AI130" s="275"/>
      <c r="AJ130" s="298"/>
      <c r="AK130" s="298"/>
      <c r="AL130" s="298"/>
      <c r="AM130" s="298"/>
      <c r="AN130" s="298"/>
      <c r="AO130" s="298"/>
      <c r="AP130" s="298"/>
      <c r="AS130" s="261"/>
      <c r="AW130" s="261"/>
      <c r="AX130" s="268"/>
      <c r="BC130" s="261"/>
      <c r="BH130" s="298"/>
      <c r="BI130" s="298"/>
      <c r="BJ130" s="298"/>
      <c r="BK130" s="298"/>
      <c r="BL130" s="298"/>
      <c r="BM130" s="298"/>
      <c r="BN130" s="300"/>
      <c r="BO130" s="7"/>
      <c r="BP130" s="321" t="s">
        <v>1614</v>
      </c>
      <c r="BQ130" s="321"/>
      <c r="BR130" s="321"/>
      <c r="BS130" s="321"/>
      <c r="BT130" s="321"/>
      <c r="BU130" s="321"/>
      <c r="BW130" s="261"/>
      <c r="BX130" s="261"/>
      <c r="BY130" s="261"/>
      <c r="CE130" s="1"/>
      <c r="CF130" s="1"/>
      <c r="CG130" s="1"/>
      <c r="CH130" s="1"/>
      <c r="CI130" s="1"/>
      <c r="CJ130" s="1"/>
      <c r="CK130" s="1"/>
      <c r="CL130" s="1"/>
      <c r="CM130" s="1"/>
    </row>
    <row r="131" spans="28:73" ht="6" customHeight="1" thickBot="1">
      <c r="AB131" s="321" t="s">
        <v>1659</v>
      </c>
      <c r="AC131" s="321"/>
      <c r="AD131" s="321"/>
      <c r="AE131" s="321"/>
      <c r="AF131" s="321"/>
      <c r="AG131" s="321"/>
      <c r="AH131" s="135"/>
      <c r="AI131" s="275"/>
      <c r="AJ131" s="298"/>
      <c r="AK131" s="298"/>
      <c r="AL131" s="307"/>
      <c r="AM131" s="307"/>
      <c r="AN131" s="307"/>
      <c r="AO131" s="307"/>
      <c r="AP131" s="307"/>
      <c r="AQ131" s="278"/>
      <c r="AR131" s="278"/>
      <c r="AS131" s="278"/>
      <c r="AT131" s="278"/>
      <c r="AU131" s="278"/>
      <c r="AV131" s="278"/>
      <c r="AW131" s="278"/>
      <c r="AX131" s="301"/>
      <c r="AY131" s="255"/>
      <c r="AZ131" s="255"/>
      <c r="BA131" s="255"/>
      <c r="BB131" s="255"/>
      <c r="BC131" s="255"/>
      <c r="BD131" s="255"/>
      <c r="BE131" s="255"/>
      <c r="BF131" s="255"/>
      <c r="BG131" s="255"/>
      <c r="BH131" s="298"/>
      <c r="BI131" s="298"/>
      <c r="BJ131" s="298"/>
      <c r="BK131" s="298"/>
      <c r="BL131" s="298"/>
      <c r="BM131" s="298"/>
      <c r="BN131" s="298"/>
      <c r="BO131" s="260"/>
      <c r="BP131" s="321"/>
      <c r="BQ131" s="321"/>
      <c r="BR131" s="321"/>
      <c r="BS131" s="321"/>
      <c r="BT131" s="321"/>
      <c r="BU131" s="321"/>
    </row>
    <row r="132" spans="28:73" ht="6" customHeight="1">
      <c r="AB132" s="321"/>
      <c r="AC132" s="321"/>
      <c r="AD132" s="321"/>
      <c r="AE132" s="321"/>
      <c r="AF132" s="321"/>
      <c r="AG132" s="321"/>
      <c r="AH132" s="135"/>
      <c r="AI132" s="275"/>
      <c r="AJ132" s="280"/>
      <c r="AK132" s="287"/>
      <c r="AL132" s="7">
        <f>COUNTIF(AO134:AT143,"⑥*")</f>
        <v>3</v>
      </c>
      <c r="AM132" s="344" t="s">
        <v>1609</v>
      </c>
      <c r="AN132" s="344"/>
      <c r="AO132" s="344"/>
      <c r="AP132" s="344" t="s">
        <v>39</v>
      </c>
      <c r="AQ132" s="344"/>
      <c r="AR132" s="345">
        <f>IF(AO138="","",COUNTIF(AO134:AT143,"*6"))</f>
        <v>0</v>
      </c>
      <c r="AS132" s="345"/>
      <c r="AT132" s="345"/>
      <c r="AV132" s="7">
        <f>COUNTIF(AY134:BD143,"⑥*")</f>
        <v>3</v>
      </c>
      <c r="AW132" s="344" t="s">
        <v>1609</v>
      </c>
      <c r="AX132" s="344"/>
      <c r="AY132" s="347"/>
      <c r="AZ132" s="347" t="s">
        <v>39</v>
      </c>
      <c r="BA132" s="347"/>
      <c r="BB132" s="345">
        <f>IF(AY138="","",COUNTIF(AY134:BD143,"*6"))</f>
        <v>1</v>
      </c>
      <c r="BC132" s="345"/>
      <c r="BD132" s="345"/>
      <c r="BE132" s="7">
        <f>COUNTIF(BH134:BM143,"⑥*")</f>
        <v>3</v>
      </c>
      <c r="BF132" s="347" t="s">
        <v>1662</v>
      </c>
      <c r="BG132" s="347"/>
      <c r="BH132" s="347"/>
      <c r="BI132" s="347" t="s">
        <v>39</v>
      </c>
      <c r="BJ132" s="347"/>
      <c r="BK132" s="346">
        <f>IF(BH138="","",COUNTIF(BH134:BM143,"*6"))</f>
        <v>1</v>
      </c>
      <c r="BL132" s="346"/>
      <c r="BM132" s="346"/>
      <c r="BN132" s="299"/>
      <c r="BO132" s="7"/>
      <c r="BP132" s="342" t="s">
        <v>1661</v>
      </c>
      <c r="BQ132" s="321"/>
      <c r="BR132" s="321"/>
      <c r="BS132" s="321"/>
      <c r="BT132" s="321"/>
      <c r="BU132" s="321"/>
    </row>
    <row r="133" spans="28:91" ht="6" customHeight="1">
      <c r="AB133" s="342" t="s">
        <v>1632</v>
      </c>
      <c r="AC133" s="321"/>
      <c r="AD133" s="321"/>
      <c r="AE133" s="321"/>
      <c r="AF133" s="321"/>
      <c r="AG133" s="321"/>
      <c r="AH133" s="135"/>
      <c r="AI133" s="290"/>
      <c r="AL133" s="7"/>
      <c r="AM133" s="344"/>
      <c r="AN133" s="344"/>
      <c r="AO133" s="344"/>
      <c r="AP133" s="344"/>
      <c r="AQ133" s="344"/>
      <c r="AR133" s="345"/>
      <c r="AS133" s="345"/>
      <c r="AT133" s="345"/>
      <c r="AV133" s="7"/>
      <c r="AW133" s="344"/>
      <c r="AX133" s="344"/>
      <c r="AY133" s="344"/>
      <c r="AZ133" s="344"/>
      <c r="BA133" s="344"/>
      <c r="BB133" s="345"/>
      <c r="BC133" s="345"/>
      <c r="BD133" s="345"/>
      <c r="BE133" s="7"/>
      <c r="BF133" s="344"/>
      <c r="BG133" s="344"/>
      <c r="BH133" s="344"/>
      <c r="BI133" s="344"/>
      <c r="BJ133" s="344"/>
      <c r="BK133" s="345"/>
      <c r="BL133" s="345"/>
      <c r="BM133" s="345"/>
      <c r="BN133" s="283"/>
      <c r="BO133" s="7"/>
      <c r="BP133" s="321"/>
      <c r="BQ133" s="321"/>
      <c r="BR133" s="321"/>
      <c r="BS133" s="321"/>
      <c r="BT133" s="321"/>
      <c r="BU133" s="321"/>
      <c r="CE133" s="316" t="s">
        <v>1643</v>
      </c>
      <c r="CF133" s="316"/>
      <c r="CG133" s="316"/>
      <c r="CH133" s="316"/>
      <c r="CI133" s="316"/>
      <c r="CJ133" s="316"/>
      <c r="CK133" s="316"/>
      <c r="CL133" s="316"/>
      <c r="CM133" s="316"/>
    </row>
    <row r="134" spans="13:91" ht="6" customHeight="1" thickBot="1">
      <c r="M134" s="316" t="s">
        <v>1637</v>
      </c>
      <c r="N134" s="316"/>
      <c r="O134" s="316"/>
      <c r="P134" s="316"/>
      <c r="Q134" s="316"/>
      <c r="R134" s="316"/>
      <c r="S134" s="316"/>
      <c r="T134" s="316"/>
      <c r="U134" s="316"/>
      <c r="AA134" s="261"/>
      <c r="AB134" s="321"/>
      <c r="AC134" s="321"/>
      <c r="AD134" s="321"/>
      <c r="AE134" s="321"/>
      <c r="AF134" s="321"/>
      <c r="AG134" s="321"/>
      <c r="AI134" s="283"/>
      <c r="AL134" s="7"/>
      <c r="AM134" s="261"/>
      <c r="AN134" s="261"/>
      <c r="AO134" s="321"/>
      <c r="AP134" s="321"/>
      <c r="AQ134" s="321"/>
      <c r="AR134" s="321"/>
      <c r="AS134" s="321"/>
      <c r="AT134" s="321"/>
      <c r="AV134" s="7"/>
      <c r="AW134" s="261"/>
      <c r="AX134" s="261"/>
      <c r="AY134" s="321" t="s">
        <v>1619</v>
      </c>
      <c r="AZ134" s="321"/>
      <c r="BA134" s="321"/>
      <c r="BB134" s="321"/>
      <c r="BC134" s="321"/>
      <c r="BD134" s="321"/>
      <c r="BE134" s="7"/>
      <c r="BF134" s="261"/>
      <c r="BG134" s="261"/>
      <c r="BH134" s="321" t="s">
        <v>1620</v>
      </c>
      <c r="BI134" s="321"/>
      <c r="BJ134" s="321"/>
      <c r="BK134" s="321"/>
      <c r="BL134" s="321"/>
      <c r="BM134" s="321"/>
      <c r="BN134" s="283"/>
      <c r="BS134" s="261"/>
      <c r="BW134" s="278"/>
      <c r="BX134" s="278"/>
      <c r="BY134" s="278"/>
      <c r="BZ134" s="278"/>
      <c r="CA134" s="278"/>
      <c r="CB134" s="278"/>
      <c r="CC134" s="278"/>
      <c r="CD134" s="278"/>
      <c r="CE134" s="316"/>
      <c r="CF134" s="316"/>
      <c r="CG134" s="316"/>
      <c r="CH134" s="316"/>
      <c r="CI134" s="316"/>
      <c r="CJ134" s="316"/>
      <c r="CK134" s="316"/>
      <c r="CL134" s="316"/>
      <c r="CM134" s="316"/>
    </row>
    <row r="135" spans="13:91" ht="6" customHeight="1" thickBot="1">
      <c r="M135" s="316"/>
      <c r="N135" s="316"/>
      <c r="O135" s="316"/>
      <c r="P135" s="316"/>
      <c r="Q135" s="316"/>
      <c r="R135" s="316"/>
      <c r="S135" s="316"/>
      <c r="T135" s="316"/>
      <c r="U135" s="316"/>
      <c r="V135" s="255"/>
      <c r="W135" s="255"/>
      <c r="X135" s="255"/>
      <c r="Y135" s="255"/>
      <c r="Z135" s="255"/>
      <c r="AA135" s="255"/>
      <c r="AB135" s="261"/>
      <c r="AC135" s="261"/>
      <c r="AH135" s="17" t="s">
        <v>23</v>
      </c>
      <c r="AI135" s="305"/>
      <c r="AJ135" s="17"/>
      <c r="AK135" s="17"/>
      <c r="AL135" s="348" t="s">
        <v>23</v>
      </c>
      <c r="AM135" s="348"/>
      <c r="AN135" s="348"/>
      <c r="AO135" s="321"/>
      <c r="AP135" s="321"/>
      <c r="AQ135" s="321"/>
      <c r="AR135" s="321"/>
      <c r="AS135" s="321"/>
      <c r="AT135" s="321"/>
      <c r="AV135" s="348" t="s">
        <v>23</v>
      </c>
      <c r="AW135" s="348"/>
      <c r="AX135" s="348"/>
      <c r="AY135" s="321"/>
      <c r="AZ135" s="321"/>
      <c r="BA135" s="321"/>
      <c r="BB135" s="321"/>
      <c r="BC135" s="321"/>
      <c r="BD135" s="321"/>
      <c r="BE135" s="348" t="s">
        <v>23</v>
      </c>
      <c r="BF135" s="348"/>
      <c r="BG135" s="348"/>
      <c r="BH135" s="321"/>
      <c r="BI135" s="321"/>
      <c r="BJ135" s="321"/>
      <c r="BK135" s="321"/>
      <c r="BL135" s="321"/>
      <c r="BM135" s="321"/>
      <c r="BN135" s="283"/>
      <c r="BU135" s="261"/>
      <c r="BV135" s="283"/>
      <c r="BW135" s="349" t="s">
        <v>35</v>
      </c>
      <c r="BX135" s="349"/>
      <c r="BY135" s="349"/>
      <c r="BZ135" s="349"/>
      <c r="CA135" s="349"/>
      <c r="CB135" s="349"/>
      <c r="CC135" s="349"/>
      <c r="CD135" s="349"/>
      <c r="CE135" s="316"/>
      <c r="CF135" s="316"/>
      <c r="CG135" s="316"/>
      <c r="CH135" s="316"/>
      <c r="CI135" s="316"/>
      <c r="CJ135" s="316"/>
      <c r="CK135" s="316"/>
      <c r="CL135" s="316"/>
      <c r="CM135" s="316"/>
    </row>
    <row r="136" spans="13:91" ht="6" customHeight="1" thickBot="1">
      <c r="M136" s="316"/>
      <c r="N136" s="316"/>
      <c r="O136" s="316"/>
      <c r="P136" s="316"/>
      <c r="Q136" s="316"/>
      <c r="R136" s="316"/>
      <c r="S136" s="316"/>
      <c r="T136" s="316"/>
      <c r="U136" s="316"/>
      <c r="V136" s="330" t="s">
        <v>36</v>
      </c>
      <c r="W136" s="330"/>
      <c r="X136" s="330"/>
      <c r="Y136" s="330"/>
      <c r="Z136" s="330"/>
      <c r="AA136" s="373"/>
      <c r="AB136" s="264"/>
      <c r="AC136" s="261"/>
      <c r="AH136" s="17"/>
      <c r="AI136" s="305"/>
      <c r="AJ136" s="17"/>
      <c r="AK136" s="17"/>
      <c r="AL136" s="348"/>
      <c r="AM136" s="348"/>
      <c r="AN136" s="348"/>
      <c r="AO136" s="321" t="s">
        <v>1620</v>
      </c>
      <c r="AP136" s="321"/>
      <c r="AQ136" s="321"/>
      <c r="AR136" s="321"/>
      <c r="AS136" s="321"/>
      <c r="AT136" s="321"/>
      <c r="AV136" s="348"/>
      <c r="AW136" s="348"/>
      <c r="AX136" s="348"/>
      <c r="AY136" s="359" t="s">
        <v>1655</v>
      </c>
      <c r="AZ136" s="321"/>
      <c r="BA136" s="321"/>
      <c r="BB136" s="321"/>
      <c r="BC136" s="321"/>
      <c r="BD136" s="321"/>
      <c r="BE136" s="348"/>
      <c r="BF136" s="348"/>
      <c r="BG136" s="348"/>
      <c r="BH136" s="359" t="s">
        <v>1664</v>
      </c>
      <c r="BI136" s="321"/>
      <c r="BJ136" s="321"/>
      <c r="BK136" s="321"/>
      <c r="BL136" s="321"/>
      <c r="BM136" s="321"/>
      <c r="BN136" s="283"/>
      <c r="BO136" s="271"/>
      <c r="BP136" s="271"/>
      <c r="BQ136" s="271"/>
      <c r="BR136" s="271"/>
      <c r="BS136" s="271"/>
      <c r="BT136" s="261"/>
      <c r="BU136" s="261"/>
      <c r="BV136" s="284"/>
      <c r="BW136" s="349"/>
      <c r="BX136" s="349"/>
      <c r="BY136" s="349"/>
      <c r="BZ136" s="349"/>
      <c r="CA136" s="349"/>
      <c r="CB136" s="349"/>
      <c r="CC136" s="349"/>
      <c r="CD136" s="349"/>
      <c r="CE136" s="316"/>
      <c r="CF136" s="316"/>
      <c r="CG136" s="316"/>
      <c r="CH136" s="316"/>
      <c r="CI136" s="316"/>
      <c r="CJ136" s="316"/>
      <c r="CK136" s="316"/>
      <c r="CL136" s="316"/>
      <c r="CM136" s="316"/>
    </row>
    <row r="137" spans="13:91" ht="6" customHeight="1" thickBot="1">
      <c r="M137" s="316"/>
      <c r="N137" s="316"/>
      <c r="O137" s="316"/>
      <c r="P137" s="316"/>
      <c r="Q137" s="316"/>
      <c r="R137" s="316"/>
      <c r="S137" s="316"/>
      <c r="T137" s="316"/>
      <c r="U137" s="316"/>
      <c r="V137" s="321"/>
      <c r="W137" s="321"/>
      <c r="X137" s="321"/>
      <c r="Y137" s="321"/>
      <c r="Z137" s="321"/>
      <c r="AA137" s="324"/>
      <c r="AB137" s="270"/>
      <c r="AC137" s="271"/>
      <c r="AD137" s="271"/>
      <c r="AE137" s="271"/>
      <c r="AF137" s="271"/>
      <c r="AG137" s="271"/>
      <c r="AH137" s="271"/>
      <c r="AI137" s="291"/>
      <c r="AJ137" s="17"/>
      <c r="AK137" s="261"/>
      <c r="AL137" s="348"/>
      <c r="AM137" s="348"/>
      <c r="AN137" s="348"/>
      <c r="AO137" s="321"/>
      <c r="AP137" s="321"/>
      <c r="AQ137" s="321"/>
      <c r="AR137" s="321"/>
      <c r="AS137" s="321"/>
      <c r="AT137" s="321"/>
      <c r="AV137" s="348"/>
      <c r="AW137" s="348"/>
      <c r="AX137" s="348"/>
      <c r="AY137" s="321"/>
      <c r="AZ137" s="321"/>
      <c r="BA137" s="321"/>
      <c r="BB137" s="321"/>
      <c r="BC137" s="321"/>
      <c r="BD137" s="321"/>
      <c r="BE137" s="348"/>
      <c r="BF137" s="348"/>
      <c r="BG137" s="348"/>
      <c r="BH137" s="321"/>
      <c r="BI137" s="321"/>
      <c r="BJ137" s="321"/>
      <c r="BK137" s="321"/>
      <c r="BL137" s="321"/>
      <c r="BM137" s="321"/>
      <c r="BN137" s="7">
        <f>COUNTIF(BQ139:BV148,"⑥*")</f>
        <v>3</v>
      </c>
      <c r="BO137" s="344" t="s">
        <v>1662</v>
      </c>
      <c r="BP137" s="344"/>
      <c r="BQ137" s="344"/>
      <c r="BR137" s="344" t="s">
        <v>39</v>
      </c>
      <c r="BS137" s="344"/>
      <c r="BT137" s="378">
        <f>IF(BQ143="","",COUNTIF(BQ139:BV148,"*6"))</f>
        <v>1</v>
      </c>
      <c r="BU137" s="378"/>
      <c r="BV137" s="378"/>
      <c r="BW137" s="350"/>
      <c r="BX137" s="349"/>
      <c r="BY137" s="349"/>
      <c r="BZ137" s="349"/>
      <c r="CA137" s="349"/>
      <c r="CB137" s="349"/>
      <c r="CC137" s="349"/>
      <c r="CD137" s="349"/>
      <c r="CE137" s="321" t="s">
        <v>1208</v>
      </c>
      <c r="CF137" s="321"/>
      <c r="CG137" s="321"/>
      <c r="CH137" s="321"/>
      <c r="CI137" s="321"/>
      <c r="CJ137" s="321"/>
      <c r="CK137" s="321"/>
      <c r="CL137" s="321"/>
      <c r="CM137" s="321"/>
    </row>
    <row r="138" spans="13:91" ht="6" customHeight="1" thickBot="1">
      <c r="M138" s="319" t="s">
        <v>1638</v>
      </c>
      <c r="N138" s="319"/>
      <c r="O138" s="319"/>
      <c r="P138" s="319"/>
      <c r="Q138" s="319"/>
      <c r="R138" s="319"/>
      <c r="S138" s="319"/>
      <c r="T138" s="319"/>
      <c r="U138" s="319"/>
      <c r="V138" s="321"/>
      <c r="W138" s="321"/>
      <c r="X138" s="321"/>
      <c r="Y138" s="321"/>
      <c r="Z138" s="321"/>
      <c r="AA138" s="321"/>
      <c r="AB138" s="285"/>
      <c r="AC138" s="7">
        <f>COUNTIF(AF140:AK149,"⑥*")</f>
        <v>3</v>
      </c>
      <c r="AD138" s="344" t="s">
        <v>1609</v>
      </c>
      <c r="AE138" s="344"/>
      <c r="AF138" s="344"/>
      <c r="AG138" s="344" t="s">
        <v>39</v>
      </c>
      <c r="AH138" s="344"/>
      <c r="AI138" s="345">
        <f>IF(AF144="","",COUNTIF(AF140:AK149,"*6"))</f>
        <v>2</v>
      </c>
      <c r="AJ138" s="345"/>
      <c r="AK138" s="345"/>
      <c r="AL138" s="348"/>
      <c r="AM138" s="348"/>
      <c r="AN138" s="348"/>
      <c r="AO138" s="342" t="s">
        <v>1614</v>
      </c>
      <c r="AP138" s="321"/>
      <c r="AQ138" s="321"/>
      <c r="AR138" s="321"/>
      <c r="AS138" s="321"/>
      <c r="AT138" s="321"/>
      <c r="AV138" s="348"/>
      <c r="AW138" s="348"/>
      <c r="AX138" s="348"/>
      <c r="AY138" s="342" t="s">
        <v>1621</v>
      </c>
      <c r="AZ138" s="321"/>
      <c r="BA138" s="321"/>
      <c r="BB138" s="321"/>
      <c r="BC138" s="321"/>
      <c r="BD138" s="321"/>
      <c r="BE138" s="348"/>
      <c r="BF138" s="348"/>
      <c r="BG138" s="348"/>
      <c r="BH138" s="342" t="s">
        <v>1661</v>
      </c>
      <c r="BI138" s="321"/>
      <c r="BJ138" s="321"/>
      <c r="BK138" s="321"/>
      <c r="BL138" s="321"/>
      <c r="BM138" s="321"/>
      <c r="BN138" s="7"/>
      <c r="BO138" s="344"/>
      <c r="BP138" s="344"/>
      <c r="BQ138" s="344"/>
      <c r="BR138" s="344"/>
      <c r="BS138" s="344"/>
      <c r="BT138" s="345"/>
      <c r="BU138" s="345"/>
      <c r="BV138" s="345"/>
      <c r="BW138" s="350"/>
      <c r="BX138" s="349"/>
      <c r="BY138" s="349"/>
      <c r="BZ138" s="349"/>
      <c r="CA138" s="349"/>
      <c r="CB138" s="349"/>
      <c r="CC138" s="349"/>
      <c r="CD138" s="349"/>
      <c r="CE138" s="321"/>
      <c r="CF138" s="321"/>
      <c r="CG138" s="321"/>
      <c r="CH138" s="321"/>
      <c r="CI138" s="321"/>
      <c r="CJ138" s="321"/>
      <c r="CK138" s="321"/>
      <c r="CL138" s="321"/>
      <c r="CM138" s="321"/>
    </row>
    <row r="139" spans="13:91" ht="6" customHeight="1" thickBot="1">
      <c r="M139" s="319"/>
      <c r="N139" s="319"/>
      <c r="O139" s="319"/>
      <c r="P139" s="319"/>
      <c r="Q139" s="319"/>
      <c r="R139" s="319"/>
      <c r="S139" s="319"/>
      <c r="T139" s="319"/>
      <c r="U139" s="319"/>
      <c r="V139" s="329"/>
      <c r="W139" s="329"/>
      <c r="X139" s="329"/>
      <c r="Y139" s="329"/>
      <c r="Z139" s="329"/>
      <c r="AA139" s="329"/>
      <c r="AB139" s="279"/>
      <c r="AC139" s="7"/>
      <c r="AD139" s="344"/>
      <c r="AE139" s="344"/>
      <c r="AF139" s="344"/>
      <c r="AG139" s="344"/>
      <c r="AH139" s="344"/>
      <c r="AI139" s="345"/>
      <c r="AJ139" s="345"/>
      <c r="AK139" s="345"/>
      <c r="AL139" s="348"/>
      <c r="AM139" s="348"/>
      <c r="AN139" s="348"/>
      <c r="AO139" s="321"/>
      <c r="AP139" s="321"/>
      <c r="AQ139" s="321"/>
      <c r="AR139" s="321"/>
      <c r="AS139" s="321"/>
      <c r="AT139" s="321"/>
      <c r="AV139" s="348"/>
      <c r="AW139" s="348"/>
      <c r="AX139" s="348"/>
      <c r="AY139" s="321"/>
      <c r="AZ139" s="321"/>
      <c r="BA139" s="321"/>
      <c r="BB139" s="321"/>
      <c r="BC139" s="321"/>
      <c r="BD139" s="321"/>
      <c r="BE139" s="348"/>
      <c r="BF139" s="348"/>
      <c r="BG139" s="348"/>
      <c r="BH139" s="321"/>
      <c r="BI139" s="321"/>
      <c r="BJ139" s="321"/>
      <c r="BK139" s="321"/>
      <c r="BL139" s="321"/>
      <c r="BM139" s="321"/>
      <c r="BN139" s="7"/>
      <c r="BO139" s="261"/>
      <c r="BP139" s="261"/>
      <c r="BQ139" s="321" t="s">
        <v>1626</v>
      </c>
      <c r="BR139" s="321"/>
      <c r="BS139" s="321"/>
      <c r="BT139" s="321"/>
      <c r="BU139" s="321"/>
      <c r="BV139" s="321"/>
      <c r="BW139" s="266"/>
      <c r="BX139" s="266"/>
      <c r="BY139" s="266"/>
      <c r="BZ139" s="266"/>
      <c r="CA139" s="266"/>
      <c r="CB139" s="266"/>
      <c r="CC139" s="266"/>
      <c r="CD139" s="266"/>
      <c r="CE139" s="321"/>
      <c r="CF139" s="321"/>
      <c r="CG139" s="321"/>
      <c r="CH139" s="321"/>
      <c r="CI139" s="321"/>
      <c r="CJ139" s="321"/>
      <c r="CK139" s="321"/>
      <c r="CL139" s="321"/>
      <c r="CM139" s="321"/>
    </row>
    <row r="140" spans="13:91" ht="6" customHeight="1">
      <c r="M140" s="319"/>
      <c r="N140" s="319"/>
      <c r="O140" s="319"/>
      <c r="P140" s="319"/>
      <c r="Q140" s="319"/>
      <c r="R140" s="319"/>
      <c r="S140" s="319"/>
      <c r="T140" s="319"/>
      <c r="U140" s="319"/>
      <c r="AC140" s="7"/>
      <c r="AD140" s="261"/>
      <c r="AE140" s="261"/>
      <c r="AF140" s="321" t="s">
        <v>1618</v>
      </c>
      <c r="AG140" s="321"/>
      <c r="AH140" s="321"/>
      <c r="AI140" s="321"/>
      <c r="AJ140" s="321"/>
      <c r="AK140" s="321"/>
      <c r="AL140" s="348"/>
      <c r="AM140" s="348"/>
      <c r="AN140" s="348"/>
      <c r="AO140" s="359" t="s">
        <v>1660</v>
      </c>
      <c r="AP140" s="321"/>
      <c r="AQ140" s="321"/>
      <c r="AR140" s="321"/>
      <c r="AS140" s="321"/>
      <c r="AT140" s="321"/>
      <c r="AV140" s="348"/>
      <c r="AW140" s="348"/>
      <c r="AX140" s="348"/>
      <c r="AY140" s="321" t="s">
        <v>1612</v>
      </c>
      <c r="AZ140" s="321"/>
      <c r="BA140" s="321"/>
      <c r="BB140" s="321"/>
      <c r="BC140" s="321"/>
      <c r="BD140" s="321"/>
      <c r="BE140" s="348"/>
      <c r="BF140" s="348"/>
      <c r="BG140" s="348"/>
      <c r="BH140" s="321" t="s">
        <v>1612</v>
      </c>
      <c r="BI140" s="321"/>
      <c r="BJ140" s="321"/>
      <c r="BK140" s="321"/>
      <c r="BL140" s="321"/>
      <c r="BM140" s="321"/>
      <c r="BN140" s="348" t="s">
        <v>23</v>
      </c>
      <c r="BO140" s="348"/>
      <c r="BP140" s="348"/>
      <c r="BQ140" s="321"/>
      <c r="BR140" s="321"/>
      <c r="BS140" s="321"/>
      <c r="BT140" s="321"/>
      <c r="BU140" s="321"/>
      <c r="BV140" s="321"/>
      <c r="CE140" s="321"/>
      <c r="CF140" s="321"/>
      <c r="CG140" s="321"/>
      <c r="CH140" s="321"/>
      <c r="CI140" s="321"/>
      <c r="CJ140" s="321"/>
      <c r="CK140" s="321"/>
      <c r="CL140" s="321"/>
      <c r="CM140" s="321"/>
    </row>
    <row r="141" spans="13:74" ht="6" customHeight="1">
      <c r="M141" s="319"/>
      <c r="N141" s="319"/>
      <c r="O141" s="319"/>
      <c r="P141" s="319"/>
      <c r="Q141" s="319"/>
      <c r="R141" s="319"/>
      <c r="S141" s="319"/>
      <c r="T141" s="319"/>
      <c r="U141" s="319"/>
      <c r="Y141" s="18"/>
      <c r="Z141" s="18"/>
      <c r="AA141" s="18"/>
      <c r="AC141" s="348" t="s">
        <v>23</v>
      </c>
      <c r="AD141" s="348"/>
      <c r="AE141" s="348"/>
      <c r="AF141" s="321"/>
      <c r="AG141" s="321"/>
      <c r="AH141" s="321"/>
      <c r="AI141" s="321"/>
      <c r="AJ141" s="321"/>
      <c r="AK141" s="321"/>
      <c r="AL141" s="348"/>
      <c r="AM141" s="348"/>
      <c r="AN141" s="348"/>
      <c r="AO141" s="321"/>
      <c r="AP141" s="321"/>
      <c r="AQ141" s="321"/>
      <c r="AR141" s="321"/>
      <c r="AS141" s="321"/>
      <c r="AT141" s="321"/>
      <c r="AV141" s="348"/>
      <c r="AW141" s="348"/>
      <c r="AX141" s="348"/>
      <c r="AY141" s="321"/>
      <c r="AZ141" s="321"/>
      <c r="BA141" s="321"/>
      <c r="BB141" s="321"/>
      <c r="BC141" s="321"/>
      <c r="BD141" s="321"/>
      <c r="BE141" s="348"/>
      <c r="BF141" s="348"/>
      <c r="BG141" s="348"/>
      <c r="BH141" s="321"/>
      <c r="BI141" s="321"/>
      <c r="BJ141" s="321"/>
      <c r="BK141" s="321"/>
      <c r="BL141" s="321"/>
      <c r="BM141" s="321"/>
      <c r="BN141" s="348"/>
      <c r="BO141" s="348"/>
      <c r="BP141" s="348"/>
      <c r="BQ141" s="359" t="s">
        <v>1630</v>
      </c>
      <c r="BR141" s="321"/>
      <c r="BS141" s="321"/>
      <c r="BT141" s="321"/>
      <c r="BU141" s="321"/>
      <c r="BV141" s="321"/>
    </row>
    <row r="142" spans="25:74" ht="6" customHeight="1">
      <c r="Y142" s="18"/>
      <c r="Z142" s="18"/>
      <c r="AA142" s="18"/>
      <c r="AC142" s="348"/>
      <c r="AD142" s="348"/>
      <c r="AE142" s="348"/>
      <c r="AF142" s="321" t="s">
        <v>1642</v>
      </c>
      <c r="AG142" s="321"/>
      <c r="AH142" s="321"/>
      <c r="AI142" s="321"/>
      <c r="AJ142" s="321"/>
      <c r="AK142" s="321"/>
      <c r="AL142" s="348"/>
      <c r="AM142" s="348"/>
      <c r="AN142" s="348"/>
      <c r="AO142" s="321"/>
      <c r="AP142" s="321"/>
      <c r="AQ142" s="321"/>
      <c r="AR142" s="321"/>
      <c r="AS142" s="321"/>
      <c r="AT142" s="321"/>
      <c r="AV142" s="348"/>
      <c r="AW142" s="348"/>
      <c r="AX142" s="348"/>
      <c r="AY142" s="321"/>
      <c r="AZ142" s="321"/>
      <c r="BA142" s="321"/>
      <c r="BB142" s="321"/>
      <c r="BC142" s="321"/>
      <c r="BD142" s="321"/>
      <c r="BE142" s="348"/>
      <c r="BF142" s="348"/>
      <c r="BG142" s="348"/>
      <c r="BH142" s="321"/>
      <c r="BI142" s="321"/>
      <c r="BJ142" s="321"/>
      <c r="BK142" s="321"/>
      <c r="BL142" s="321"/>
      <c r="BM142" s="321"/>
      <c r="BN142" s="348"/>
      <c r="BO142" s="348"/>
      <c r="BP142" s="348"/>
      <c r="BQ142" s="321"/>
      <c r="BR142" s="321"/>
      <c r="BS142" s="321"/>
      <c r="BT142" s="321"/>
      <c r="BU142" s="321"/>
      <c r="BV142" s="321"/>
    </row>
    <row r="143" spans="25:74" ht="6" customHeight="1">
      <c r="Y143" s="18"/>
      <c r="Z143" s="18"/>
      <c r="AA143" s="18"/>
      <c r="AC143" s="348"/>
      <c r="AD143" s="348"/>
      <c r="AE143" s="348"/>
      <c r="AF143" s="321"/>
      <c r="AG143" s="321"/>
      <c r="AH143" s="321"/>
      <c r="AI143" s="321"/>
      <c r="AJ143" s="321"/>
      <c r="AK143" s="321"/>
      <c r="AL143" s="348"/>
      <c r="AM143" s="348"/>
      <c r="AN143" s="348"/>
      <c r="AO143" s="321"/>
      <c r="AP143" s="321"/>
      <c r="AQ143" s="321"/>
      <c r="AR143" s="321"/>
      <c r="AS143" s="321"/>
      <c r="AT143" s="321"/>
      <c r="AV143" s="348"/>
      <c r="AW143" s="348"/>
      <c r="AX143" s="348"/>
      <c r="AY143" s="321"/>
      <c r="AZ143" s="321"/>
      <c r="BA143" s="321"/>
      <c r="BB143" s="321"/>
      <c r="BC143" s="321"/>
      <c r="BD143" s="321"/>
      <c r="BE143" s="348"/>
      <c r="BF143" s="348"/>
      <c r="BG143" s="348"/>
      <c r="BH143" s="321"/>
      <c r="BI143" s="321"/>
      <c r="BJ143" s="321"/>
      <c r="BK143" s="321"/>
      <c r="BL143" s="321"/>
      <c r="BM143" s="321"/>
      <c r="BN143" s="348"/>
      <c r="BO143" s="348"/>
      <c r="BP143" s="348"/>
      <c r="BQ143" s="342" t="s">
        <v>1614</v>
      </c>
      <c r="BR143" s="321"/>
      <c r="BS143" s="321"/>
      <c r="BT143" s="321"/>
      <c r="BU143" s="321"/>
      <c r="BV143" s="321"/>
    </row>
    <row r="144" spans="25:74" ht="6" customHeight="1">
      <c r="Y144" s="18"/>
      <c r="Z144" s="18"/>
      <c r="AA144" s="18"/>
      <c r="AC144" s="348"/>
      <c r="AD144" s="348"/>
      <c r="AE144" s="348"/>
      <c r="AF144" s="342" t="s">
        <v>1646</v>
      </c>
      <c r="AG144" s="321"/>
      <c r="AH144" s="321"/>
      <c r="AI144" s="321"/>
      <c r="AJ144" s="321"/>
      <c r="AK144" s="321"/>
      <c r="AS144" s="261"/>
      <c r="BD144" s="261"/>
      <c r="BN144" s="348"/>
      <c r="BO144" s="348"/>
      <c r="BP144" s="348"/>
      <c r="BQ144" s="321"/>
      <c r="BR144" s="321"/>
      <c r="BS144" s="321"/>
      <c r="BT144" s="321"/>
      <c r="BU144" s="321"/>
      <c r="BV144" s="321"/>
    </row>
    <row r="145" spans="25:81" ht="6" customHeight="1">
      <c r="Y145" s="18"/>
      <c r="Z145" s="18"/>
      <c r="AA145" s="18"/>
      <c r="AC145" s="348"/>
      <c r="AD145" s="348"/>
      <c r="AE145" s="348"/>
      <c r="AF145" s="321"/>
      <c r="AG145" s="321"/>
      <c r="AH145" s="321"/>
      <c r="AI145" s="321"/>
      <c r="AJ145" s="321"/>
      <c r="AK145" s="321"/>
      <c r="BN145" s="348"/>
      <c r="BO145" s="348"/>
      <c r="BP145" s="348"/>
      <c r="BQ145" s="321" t="s">
        <v>1663</v>
      </c>
      <c r="BR145" s="321"/>
      <c r="BS145" s="321"/>
      <c r="BT145" s="321"/>
      <c r="BU145" s="321"/>
      <c r="BV145" s="321"/>
      <c r="CC145" s="261"/>
    </row>
    <row r="146" spans="25:74" ht="6" customHeight="1">
      <c r="Y146" s="18"/>
      <c r="Z146" s="2"/>
      <c r="AA146" s="2"/>
      <c r="AC146" s="348"/>
      <c r="AD146" s="348"/>
      <c r="AE146" s="348"/>
      <c r="AF146" s="359" t="s">
        <v>1622</v>
      </c>
      <c r="AG146" s="321"/>
      <c r="AH146" s="321"/>
      <c r="AI146" s="321"/>
      <c r="AJ146" s="321"/>
      <c r="AK146" s="321"/>
      <c r="BN146" s="348"/>
      <c r="BO146" s="348"/>
      <c r="BP146" s="348"/>
      <c r="BQ146" s="321"/>
      <c r="BR146" s="321"/>
      <c r="BS146" s="321"/>
      <c r="BT146" s="321"/>
      <c r="BU146" s="321"/>
      <c r="BV146" s="321"/>
    </row>
    <row r="147" spans="29:74" ht="6" customHeight="1">
      <c r="AC147" s="348"/>
      <c r="AD147" s="348"/>
      <c r="AE147" s="348"/>
      <c r="AF147" s="321"/>
      <c r="AG147" s="321"/>
      <c r="AH147" s="321"/>
      <c r="AI147" s="321"/>
      <c r="AJ147" s="321"/>
      <c r="AK147" s="321"/>
      <c r="BN147" s="348"/>
      <c r="BO147" s="348"/>
      <c r="BP147" s="348"/>
      <c r="BQ147" s="321"/>
      <c r="BR147" s="321"/>
      <c r="BS147" s="321"/>
      <c r="BT147" s="321"/>
      <c r="BU147" s="321"/>
      <c r="BV147" s="321"/>
    </row>
    <row r="148" spans="29:74" ht="6" customHeight="1">
      <c r="AC148" s="348"/>
      <c r="AD148" s="348"/>
      <c r="AE148" s="348"/>
      <c r="AF148" s="321" t="s">
        <v>1614</v>
      </c>
      <c r="AG148" s="321"/>
      <c r="AH148" s="321"/>
      <c r="AI148" s="321"/>
      <c r="AJ148" s="321"/>
      <c r="AK148" s="321"/>
      <c r="BN148" s="348"/>
      <c r="BO148" s="348"/>
      <c r="BP148" s="348"/>
      <c r="BQ148" s="321"/>
      <c r="BR148" s="321"/>
      <c r="BS148" s="321"/>
      <c r="BT148" s="321"/>
      <c r="BU148" s="321"/>
      <c r="BV148" s="321"/>
    </row>
    <row r="149" spans="29:37" ht="6" customHeight="1">
      <c r="AC149" s="348"/>
      <c r="AD149" s="348"/>
      <c r="AE149" s="348"/>
      <c r="AF149" s="321"/>
      <c r="AG149" s="321"/>
      <c r="AH149" s="321"/>
      <c r="AI149" s="321"/>
      <c r="AJ149" s="321"/>
      <c r="AK149" s="321"/>
    </row>
  </sheetData>
  <sheetProtection/>
  <mergeCells count="262">
    <mergeCell ref="CE126:CM129"/>
    <mergeCell ref="BT137:BV138"/>
    <mergeCell ref="AY142:BD143"/>
    <mergeCell ref="BD64:BF65"/>
    <mergeCell ref="AV64:AW65"/>
    <mergeCell ref="AX64:AZ65"/>
    <mergeCell ref="BI132:BJ133"/>
    <mergeCell ref="AW132:AY133"/>
    <mergeCell ref="AZ132:BA133"/>
    <mergeCell ref="BB132:BD133"/>
    <mergeCell ref="BE135:BG143"/>
    <mergeCell ref="BH112:BM113"/>
    <mergeCell ref="AY138:BD139"/>
    <mergeCell ref="AY140:BD141"/>
    <mergeCell ref="BH142:BM143"/>
    <mergeCell ref="BH134:BM135"/>
    <mergeCell ref="BH136:BM137"/>
    <mergeCell ref="AF142:AK143"/>
    <mergeCell ref="AF144:AK145"/>
    <mergeCell ref="AF146:AK147"/>
    <mergeCell ref="AF148:AK149"/>
    <mergeCell ref="BY59:CD60"/>
    <mergeCell ref="BY61:CD62"/>
    <mergeCell ref="BK132:BM133"/>
    <mergeCell ref="AP132:AQ133"/>
    <mergeCell ref="AR132:AT133"/>
    <mergeCell ref="AY134:BD135"/>
    <mergeCell ref="BV54:BX62"/>
    <mergeCell ref="BQ92:BV93"/>
    <mergeCell ref="BF72:BK73"/>
    <mergeCell ref="BW51:CD52"/>
    <mergeCell ref="BF66:BK67"/>
    <mergeCell ref="BP40:BQ41"/>
    <mergeCell ref="BY57:CD58"/>
    <mergeCell ref="BY53:CD54"/>
    <mergeCell ref="BF113:BG119"/>
    <mergeCell ref="AN113:AZ117"/>
    <mergeCell ref="BF132:BH133"/>
    <mergeCell ref="AN40:AP41"/>
    <mergeCell ref="AK50:AP51"/>
    <mergeCell ref="BM40:BO41"/>
    <mergeCell ref="BO48:BT49"/>
    <mergeCell ref="BO50:BT51"/>
    <mergeCell ref="AK48:AP49"/>
    <mergeCell ref="BL43:BN51"/>
    <mergeCell ref="AJ8:CU11"/>
    <mergeCell ref="BQ100:BV101"/>
    <mergeCell ref="BZ78:CE79"/>
    <mergeCell ref="BZ80:CE81"/>
    <mergeCell ref="BZ82:CE83"/>
    <mergeCell ref="BZ84:CE85"/>
    <mergeCell ref="BZ86:CE87"/>
    <mergeCell ref="BO90:BQ91"/>
    <mergeCell ref="BR90:BS91"/>
    <mergeCell ref="BR40:BT41"/>
    <mergeCell ref="AA33:AF34"/>
    <mergeCell ref="AL40:AM41"/>
    <mergeCell ref="X30:Z38"/>
    <mergeCell ref="X54:Z62"/>
    <mergeCell ref="AA55:AF56"/>
    <mergeCell ref="AA57:AF58"/>
    <mergeCell ref="AA59:AF60"/>
    <mergeCell ref="AA61:AF62"/>
    <mergeCell ref="AA35:AF36"/>
    <mergeCell ref="Y51:AF52"/>
    <mergeCell ref="CK101:CY104"/>
    <mergeCell ref="BZ107:CE108"/>
    <mergeCell ref="I8:AI16"/>
    <mergeCell ref="D25:S27"/>
    <mergeCell ref="Y27:AF28"/>
    <mergeCell ref="A106:R111"/>
    <mergeCell ref="A79:R84"/>
    <mergeCell ref="A30:R35"/>
    <mergeCell ref="A66:R71"/>
    <mergeCell ref="AA31:AF32"/>
    <mergeCell ref="BZ105:CE106"/>
    <mergeCell ref="AL100:AQ101"/>
    <mergeCell ref="AL96:AQ97"/>
    <mergeCell ref="CJ106:CY111"/>
    <mergeCell ref="AA80:AF81"/>
    <mergeCell ref="AA82:AF83"/>
    <mergeCell ref="AA84:AF85"/>
    <mergeCell ref="AA86:AF87"/>
    <mergeCell ref="BQ96:BV97"/>
    <mergeCell ref="AJ90:AL91"/>
    <mergeCell ref="BQ98:BV99"/>
    <mergeCell ref="BT90:BV91"/>
    <mergeCell ref="AO90:AQ91"/>
    <mergeCell ref="BL110:BN111"/>
    <mergeCell ref="AL94:AQ95"/>
    <mergeCell ref="AR96:BL101"/>
    <mergeCell ref="BJ110:BK111"/>
    <mergeCell ref="AM90:AN91"/>
    <mergeCell ref="BQ94:BV95"/>
    <mergeCell ref="A17:R22"/>
    <mergeCell ref="BL62:BU65"/>
    <mergeCell ref="T25:V28"/>
    <mergeCell ref="A93:R98"/>
    <mergeCell ref="X79:Z86"/>
    <mergeCell ref="A41:R46"/>
    <mergeCell ref="A54:R59"/>
    <mergeCell ref="T49:V52"/>
    <mergeCell ref="T74:V77"/>
    <mergeCell ref="N88:AB91"/>
    <mergeCell ref="T101:V104"/>
    <mergeCell ref="BC67:BE75"/>
    <mergeCell ref="D74:S76"/>
    <mergeCell ref="CJ17:CY22"/>
    <mergeCell ref="CJ32:CY38"/>
    <mergeCell ref="CJ42:CY47"/>
    <mergeCell ref="CJ55:CY60"/>
    <mergeCell ref="CJ49:CX52"/>
    <mergeCell ref="CJ25:CX28"/>
    <mergeCell ref="AV44:BG47"/>
    <mergeCell ref="BO42:BT43"/>
    <mergeCell ref="BO44:BT45"/>
    <mergeCell ref="BO46:BT47"/>
    <mergeCell ref="BF68:BK69"/>
    <mergeCell ref="BF70:BK71"/>
    <mergeCell ref="CF49:CH52"/>
    <mergeCell ref="BE60:BJ61"/>
    <mergeCell ref="BE62:BJ63"/>
    <mergeCell ref="BG64:BH65"/>
    <mergeCell ref="BI64:BK65"/>
    <mergeCell ref="CF25:CH28"/>
    <mergeCell ref="BW27:CD28"/>
    <mergeCell ref="BV30:BX38"/>
    <mergeCell ref="BU24:CE26"/>
    <mergeCell ref="BY29:CD30"/>
    <mergeCell ref="BY31:CD32"/>
    <mergeCell ref="BY33:CD34"/>
    <mergeCell ref="BY37:CD38"/>
    <mergeCell ref="BY35:CD36"/>
    <mergeCell ref="CJ93:CY98"/>
    <mergeCell ref="AA37:AF38"/>
    <mergeCell ref="AU66:AZ67"/>
    <mergeCell ref="AU68:AZ69"/>
    <mergeCell ref="AX48:BE51"/>
    <mergeCell ref="AH43:AJ51"/>
    <mergeCell ref="AD39:AF42"/>
    <mergeCell ref="AK42:AP43"/>
    <mergeCell ref="AK44:AP45"/>
    <mergeCell ref="AS64:AU65"/>
    <mergeCell ref="CJ66:CY71"/>
    <mergeCell ref="BY55:CD56"/>
    <mergeCell ref="BX103:CE104"/>
    <mergeCell ref="AU70:AZ71"/>
    <mergeCell ref="AU72:AZ73"/>
    <mergeCell ref="CJ73:CX76"/>
    <mergeCell ref="CF73:CH77"/>
    <mergeCell ref="BF74:BK75"/>
    <mergeCell ref="CJ80:CY85"/>
    <mergeCell ref="CG101:CI104"/>
    <mergeCell ref="CE133:CM136"/>
    <mergeCell ref="BH114:BM115"/>
    <mergeCell ref="BH116:BM117"/>
    <mergeCell ref="BH118:BM119"/>
    <mergeCell ref="BH120:BM121"/>
    <mergeCell ref="CE122:CM125"/>
    <mergeCell ref="BZ113:CE114"/>
    <mergeCell ref="BW106:BY114"/>
    <mergeCell ref="BZ109:CE110"/>
    <mergeCell ref="BZ111:CE112"/>
    <mergeCell ref="AO134:AT135"/>
    <mergeCell ref="AL135:AN143"/>
    <mergeCell ref="AO136:AT137"/>
    <mergeCell ref="AO138:AT139"/>
    <mergeCell ref="AO140:AT141"/>
    <mergeCell ref="AD138:AF139"/>
    <mergeCell ref="AG138:AH139"/>
    <mergeCell ref="AI138:AK139"/>
    <mergeCell ref="AF140:AK141"/>
    <mergeCell ref="AC141:AE149"/>
    <mergeCell ref="V124:AA127"/>
    <mergeCell ref="AA103:AH104"/>
    <mergeCell ref="B37:V40"/>
    <mergeCell ref="C49:R51"/>
    <mergeCell ref="M126:U129"/>
    <mergeCell ref="M134:U137"/>
    <mergeCell ref="V136:AA139"/>
    <mergeCell ref="D101:S103"/>
    <mergeCell ref="AA78:AF79"/>
    <mergeCell ref="Y76:AF77"/>
    <mergeCell ref="BN93:BP101"/>
    <mergeCell ref="AJ120:BF123"/>
    <mergeCell ref="AR67:AT75"/>
    <mergeCell ref="BX76:CE77"/>
    <mergeCell ref="M122:U125"/>
    <mergeCell ref="AU74:AZ75"/>
    <mergeCell ref="AQ124:BC125"/>
    <mergeCell ref="BG110:BI111"/>
    <mergeCell ref="AL98:AQ99"/>
    <mergeCell ref="AL92:AQ93"/>
    <mergeCell ref="AI40:AK41"/>
    <mergeCell ref="AC105:AH106"/>
    <mergeCell ref="AC107:AH108"/>
    <mergeCell ref="W99:AF102"/>
    <mergeCell ref="W72:AF75"/>
    <mergeCell ref="W47:AF50"/>
    <mergeCell ref="AG86:AQ89"/>
    <mergeCell ref="AD88:AF91"/>
    <mergeCell ref="AA53:AF54"/>
    <mergeCell ref="AK46:AP47"/>
    <mergeCell ref="BQ145:BV146"/>
    <mergeCell ref="BO137:BQ138"/>
    <mergeCell ref="BR137:BS138"/>
    <mergeCell ref="BH138:BM139"/>
    <mergeCell ref="BH140:BM141"/>
    <mergeCell ref="BQ147:BV148"/>
    <mergeCell ref="BQ139:BV140"/>
    <mergeCell ref="BQ141:BV142"/>
    <mergeCell ref="BQ143:BV144"/>
    <mergeCell ref="BN140:BP148"/>
    <mergeCell ref="M138:U141"/>
    <mergeCell ref="AO142:AT143"/>
    <mergeCell ref="E1:CU7"/>
    <mergeCell ref="AG20:CE23"/>
    <mergeCell ref="AI93:AK101"/>
    <mergeCell ref="AM132:AO133"/>
    <mergeCell ref="AC109:AH110"/>
    <mergeCell ref="AV135:AX143"/>
    <mergeCell ref="AN12:CU15"/>
    <mergeCell ref="AY136:BD137"/>
    <mergeCell ref="AK16:CE19"/>
    <mergeCell ref="BP108:BT112"/>
    <mergeCell ref="BE106:BO109"/>
    <mergeCell ref="BV72:CE75"/>
    <mergeCell ref="BW99:CF102"/>
    <mergeCell ref="BV47:CE50"/>
    <mergeCell ref="BL35:BU39"/>
    <mergeCell ref="BW88:BY91"/>
    <mergeCell ref="AN102:AZ106"/>
    <mergeCell ref="BW79:BY87"/>
    <mergeCell ref="CE137:CM140"/>
    <mergeCell ref="BW135:CD138"/>
    <mergeCell ref="BW124:CD127"/>
    <mergeCell ref="W23:AF26"/>
    <mergeCell ref="AR60:BA63"/>
    <mergeCell ref="AG35:AQ39"/>
    <mergeCell ref="Z106:AB113"/>
    <mergeCell ref="AC111:AH112"/>
    <mergeCell ref="AC113:AH114"/>
    <mergeCell ref="AA29:AF30"/>
    <mergeCell ref="BC52:BE53"/>
    <mergeCell ref="BF52:BG53"/>
    <mergeCell ref="BH52:BJ53"/>
    <mergeCell ref="BE54:BJ55"/>
    <mergeCell ref="BB55:BD63"/>
    <mergeCell ref="BE56:BJ57"/>
    <mergeCell ref="BE58:BJ59"/>
    <mergeCell ref="BO126:BQ127"/>
    <mergeCell ref="BR126:BS127"/>
    <mergeCell ref="BT126:BV127"/>
    <mergeCell ref="BP128:BU129"/>
    <mergeCell ref="BP130:BU131"/>
    <mergeCell ref="BP132:BU133"/>
    <mergeCell ref="AB129:AG130"/>
    <mergeCell ref="AB131:AG132"/>
    <mergeCell ref="AB133:AG134"/>
    <mergeCell ref="AB126:AD127"/>
    <mergeCell ref="AE126:AF127"/>
    <mergeCell ref="AG126:AI127"/>
  </mergeCells>
  <printOptions/>
  <pageMargins left="0" right="0" top="0" bottom="0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R192"/>
  <sheetViews>
    <sheetView zoomScalePageLayoutView="0" workbookViewId="0" topLeftCell="A124">
      <selection activeCell="D190" sqref="D190"/>
    </sheetView>
  </sheetViews>
  <sheetFormatPr defaultColWidth="8.875" defaultRowHeight="13.5"/>
  <cols>
    <col min="1" max="1" width="0.74609375" style="19" customWidth="1"/>
    <col min="2" max="3" width="6.375" style="19" customWidth="1"/>
    <col min="4" max="15" width="7.625" style="19" customWidth="1"/>
    <col min="16" max="17" width="8.875" style="19" customWidth="1"/>
    <col min="18" max="18" width="9.50390625" style="19" bestFit="1" customWidth="1"/>
    <col min="19" max="16384" width="8.875" style="19" customWidth="1"/>
  </cols>
  <sheetData>
    <row r="1" spans="2:9" ht="13.5">
      <c r="B1" s="402" t="s">
        <v>1607</v>
      </c>
      <c r="C1" s="402"/>
      <c r="D1" s="402"/>
      <c r="E1" s="402"/>
      <c r="F1" s="402"/>
      <c r="G1" s="402"/>
      <c r="H1" s="402"/>
      <c r="I1" s="402"/>
    </row>
    <row r="2" spans="2:9" ht="13.5">
      <c r="B2" s="402"/>
      <c r="C2" s="402"/>
      <c r="D2" s="402"/>
      <c r="E2" s="402"/>
      <c r="F2" s="402"/>
      <c r="G2" s="402"/>
      <c r="H2" s="402"/>
      <c r="I2" s="402"/>
    </row>
    <row r="3" spans="1:9" ht="13.5">
      <c r="A3" s="20"/>
      <c r="B3" s="388" t="s">
        <v>48</v>
      </c>
      <c r="C3" s="388"/>
      <c r="D3" s="20"/>
      <c r="E3" s="20"/>
      <c r="F3" s="20"/>
      <c r="G3" s="20"/>
      <c r="H3" s="20"/>
      <c r="I3" s="20"/>
    </row>
    <row r="4" spans="1:11" ht="14.25" thickBot="1">
      <c r="A4" s="20"/>
      <c r="B4" s="388"/>
      <c r="C4" s="388"/>
      <c r="D4" s="21"/>
      <c r="E4" s="21"/>
      <c r="F4" s="21"/>
      <c r="G4" s="21"/>
      <c r="H4" s="21"/>
      <c r="I4" s="21"/>
      <c r="J4" s="22"/>
      <c r="K4" s="22"/>
    </row>
    <row r="5" spans="2:15" ht="7.5" customHeight="1">
      <c r="B5" s="403" t="s">
        <v>1459</v>
      </c>
      <c r="C5" s="404" t="s">
        <v>1463</v>
      </c>
      <c r="D5" s="397" t="s">
        <v>1465</v>
      </c>
      <c r="E5" s="397"/>
      <c r="F5" s="397" t="s">
        <v>49</v>
      </c>
      <c r="G5" s="23"/>
      <c r="H5" s="23"/>
      <c r="I5" s="23"/>
      <c r="J5" s="23"/>
      <c r="K5" s="24"/>
      <c r="L5" s="23"/>
      <c r="M5" s="23"/>
      <c r="N5" s="23"/>
      <c r="O5" s="25"/>
    </row>
    <row r="6" spans="2:15" ht="7.5" customHeight="1">
      <c r="B6" s="391"/>
      <c r="C6" s="392"/>
      <c r="D6" s="388"/>
      <c r="E6" s="388"/>
      <c r="F6" s="388"/>
      <c r="G6" s="26"/>
      <c r="H6" s="26"/>
      <c r="I6" s="26"/>
      <c r="J6" s="26"/>
      <c r="K6" s="27"/>
      <c r="L6" s="26"/>
      <c r="M6" s="26"/>
      <c r="N6" s="26"/>
      <c r="O6" s="28"/>
    </row>
    <row r="7" spans="2:15" ht="7.5" customHeight="1">
      <c r="B7" s="391" t="s">
        <v>1460</v>
      </c>
      <c r="C7" s="392" t="s">
        <v>1464</v>
      </c>
      <c r="D7" s="388"/>
      <c r="E7" s="388"/>
      <c r="F7" s="388"/>
      <c r="G7" s="26"/>
      <c r="H7" s="26"/>
      <c r="I7" s="26"/>
      <c r="J7" s="388"/>
      <c r="K7" s="389"/>
      <c r="L7" s="26"/>
      <c r="M7" s="26"/>
      <c r="N7" s="388"/>
      <c r="O7" s="390"/>
    </row>
    <row r="8" spans="2:15" ht="7.5" customHeight="1">
      <c r="B8" s="391"/>
      <c r="C8" s="392"/>
      <c r="D8" s="388"/>
      <c r="E8" s="388"/>
      <c r="F8" s="388"/>
      <c r="G8" s="26"/>
      <c r="H8" s="26"/>
      <c r="I8" s="26"/>
      <c r="J8" s="388"/>
      <c r="K8" s="389"/>
      <c r="L8" s="26"/>
      <c r="M8" s="26"/>
      <c r="N8" s="388"/>
      <c r="O8" s="390"/>
    </row>
    <row r="9" spans="2:18" ht="7.5" customHeight="1">
      <c r="B9" s="391" t="s">
        <v>1461</v>
      </c>
      <c r="C9" s="392"/>
      <c r="D9" s="388" t="str">
        <f>IF(B5="ここに","",VLOOKUP(B5,'登録ナンバー'!$A$1:$G$620,7,0))</f>
        <v>川並和之</v>
      </c>
      <c r="E9" s="388"/>
      <c r="F9" s="388" t="str">
        <f>IF(B7="ここに","",VLOOKUP(B7,'登録ナンバー'!$A$1:$G$620,7,0))</f>
        <v>坪田真嘉</v>
      </c>
      <c r="G9" s="388"/>
      <c r="H9" s="388" t="str">
        <f>IF(B9="ここに","",VLOOKUP(B9,'登録ナンバー'!$A$1:$G$620,7,0))</f>
        <v>山口真彦</v>
      </c>
      <c r="I9" s="388"/>
      <c r="J9" s="388" t="str">
        <f>IF(B11="ここに","",VLOOKUP(B11,'登録ナンバー'!$A$1:$G$620,7,0))</f>
        <v>山口直彦</v>
      </c>
      <c r="K9" s="388"/>
      <c r="L9" s="388" t="str">
        <f>IF(C5="ここに","",VLOOKUP(C5,'登録ナンバー'!$A$1:$G$620,7,0))</f>
        <v>永里裕次</v>
      </c>
      <c r="M9" s="388"/>
      <c r="N9" s="388" t="str">
        <f>IF(C7="ここに","",VLOOKUP(C7,'登録ナンバー'!$A$1:$G$620,7,0))</f>
        <v>川上悠作</v>
      </c>
      <c r="O9" s="388"/>
      <c r="R9" s="387">
        <v>6</v>
      </c>
    </row>
    <row r="10" spans="2:18" ht="7.5" customHeight="1">
      <c r="B10" s="391"/>
      <c r="C10" s="392"/>
      <c r="D10" s="388"/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388"/>
      <c r="R10" s="387"/>
    </row>
    <row r="11" spans="2:18" ht="7.5" customHeight="1">
      <c r="B11" s="391" t="s">
        <v>1462</v>
      </c>
      <c r="C11" s="392"/>
      <c r="D11" s="388"/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388"/>
      <c r="R11" s="387"/>
    </row>
    <row r="12" spans="2:18" ht="7.5" customHeight="1" thickBot="1">
      <c r="B12" s="393"/>
      <c r="C12" s="394"/>
      <c r="D12" s="388"/>
      <c r="E12" s="388"/>
      <c r="F12" s="388"/>
      <c r="G12" s="388"/>
      <c r="H12" s="388"/>
      <c r="I12" s="388"/>
      <c r="J12" s="388"/>
      <c r="K12" s="388"/>
      <c r="L12" s="388"/>
      <c r="M12" s="388"/>
      <c r="N12" s="388"/>
      <c r="O12" s="388"/>
      <c r="R12" s="387"/>
    </row>
    <row r="13" spans="2:15" ht="7.5" customHeight="1" thickTop="1">
      <c r="B13" s="395" t="s">
        <v>1467</v>
      </c>
      <c r="C13" s="396" t="s">
        <v>1471</v>
      </c>
      <c r="D13" s="397" t="s">
        <v>1465</v>
      </c>
      <c r="E13" s="397"/>
      <c r="F13" s="397" t="s">
        <v>1466</v>
      </c>
      <c r="G13" s="23"/>
      <c r="H13" s="23"/>
      <c r="I13" s="23"/>
      <c r="J13" s="23"/>
      <c r="K13" s="24"/>
      <c r="L13" s="23"/>
      <c r="M13" s="23"/>
      <c r="N13" s="23"/>
      <c r="O13" s="25"/>
    </row>
    <row r="14" spans="2:15" ht="7.5" customHeight="1">
      <c r="B14" s="391"/>
      <c r="C14" s="392"/>
      <c r="D14" s="388"/>
      <c r="E14" s="388"/>
      <c r="F14" s="388"/>
      <c r="G14" s="26"/>
      <c r="H14" s="26"/>
      <c r="I14" s="26"/>
      <c r="J14" s="26"/>
      <c r="K14" s="27"/>
      <c r="L14" s="26"/>
      <c r="M14" s="26"/>
      <c r="N14" s="26"/>
      <c r="O14" s="28"/>
    </row>
    <row r="15" spans="2:15" ht="7.5" customHeight="1">
      <c r="B15" s="391" t="s">
        <v>1468</v>
      </c>
      <c r="C15" s="392"/>
      <c r="D15" s="388"/>
      <c r="E15" s="388"/>
      <c r="F15" s="388"/>
      <c r="G15" s="26"/>
      <c r="H15" s="26"/>
      <c r="I15" s="26"/>
      <c r="J15" s="388"/>
      <c r="K15" s="389"/>
      <c r="L15" s="26"/>
      <c r="M15" s="26"/>
      <c r="N15" s="388"/>
      <c r="O15" s="390"/>
    </row>
    <row r="16" spans="2:15" ht="7.5" customHeight="1">
      <c r="B16" s="391"/>
      <c r="C16" s="392"/>
      <c r="D16" s="388"/>
      <c r="E16" s="388"/>
      <c r="F16" s="388"/>
      <c r="G16" s="26"/>
      <c r="H16" s="26"/>
      <c r="I16" s="26"/>
      <c r="J16" s="388"/>
      <c r="K16" s="389"/>
      <c r="L16" s="26"/>
      <c r="M16" s="26"/>
      <c r="N16" s="388"/>
      <c r="O16" s="390"/>
    </row>
    <row r="17" spans="2:18" ht="7.5" customHeight="1">
      <c r="B17" s="391" t="s">
        <v>1469</v>
      </c>
      <c r="C17" s="392"/>
      <c r="D17" s="388" t="str">
        <f>IF(B13="ここに","",VLOOKUP(B13,'登録ナンバー'!$A$1:$G$620,7,0))</f>
        <v>竹村　治</v>
      </c>
      <c r="E17" s="388"/>
      <c r="F17" s="388" t="str">
        <f>IF(B15="ここに","",VLOOKUP(B15,'登録ナンバー'!$A$1:$G$620,7,0))</f>
        <v>木澤真人</v>
      </c>
      <c r="G17" s="388"/>
      <c r="H17" s="388" t="str">
        <f>IF(B17="ここに","",VLOOKUP(B17,'登録ナンバー'!$A$1:$G$620,7,0))</f>
        <v>西和田昌恭</v>
      </c>
      <c r="I17" s="388"/>
      <c r="J17" s="388" t="str">
        <f>IF(B19="ここに","",VLOOKUP(B19,'登録ナンバー'!$A$1:$G$620,7,0))</f>
        <v>朝日尚紀</v>
      </c>
      <c r="K17" s="388"/>
      <c r="L17" s="388" t="str">
        <f>IF(C13="ここに","",VLOOKUP(C13,'登録ナンバー'!$A$1:$G$620,7,0))</f>
        <v>宮嶋利行</v>
      </c>
      <c r="M17" s="388"/>
      <c r="N17" s="388"/>
      <c r="O17" s="388"/>
      <c r="R17" s="387">
        <v>5</v>
      </c>
    </row>
    <row r="18" spans="2:18" ht="7.5" customHeight="1">
      <c r="B18" s="391"/>
      <c r="C18" s="392"/>
      <c r="D18" s="388"/>
      <c r="E18" s="388"/>
      <c r="F18" s="388"/>
      <c r="G18" s="388"/>
      <c r="H18" s="388"/>
      <c r="I18" s="388"/>
      <c r="J18" s="388"/>
      <c r="K18" s="388"/>
      <c r="L18" s="388"/>
      <c r="M18" s="388"/>
      <c r="N18" s="388"/>
      <c r="O18" s="388"/>
      <c r="R18" s="387"/>
    </row>
    <row r="19" spans="2:18" ht="7.5" customHeight="1">
      <c r="B19" s="391" t="s">
        <v>1470</v>
      </c>
      <c r="C19" s="392"/>
      <c r="D19" s="388"/>
      <c r="E19" s="388"/>
      <c r="F19" s="388"/>
      <c r="G19" s="388"/>
      <c r="H19" s="388"/>
      <c r="I19" s="388"/>
      <c r="J19" s="388"/>
      <c r="K19" s="388"/>
      <c r="L19" s="388"/>
      <c r="M19" s="388"/>
      <c r="N19" s="388"/>
      <c r="O19" s="388"/>
      <c r="R19" s="387"/>
    </row>
    <row r="20" spans="2:18" ht="7.5" customHeight="1" thickBot="1">
      <c r="B20" s="398"/>
      <c r="C20" s="399"/>
      <c r="D20" s="388"/>
      <c r="E20" s="388"/>
      <c r="F20" s="388"/>
      <c r="G20" s="388"/>
      <c r="H20" s="388"/>
      <c r="I20" s="388"/>
      <c r="J20" s="388"/>
      <c r="K20" s="388"/>
      <c r="L20" s="388"/>
      <c r="M20" s="388"/>
      <c r="N20" s="388"/>
      <c r="O20" s="388"/>
      <c r="R20" s="387"/>
    </row>
    <row r="21" spans="2:15" ht="7.5" customHeight="1" thickTop="1">
      <c r="B21" s="405" t="s">
        <v>1472</v>
      </c>
      <c r="C21" s="406"/>
      <c r="D21" s="397" t="s">
        <v>1476</v>
      </c>
      <c r="E21" s="397"/>
      <c r="F21" s="397" t="s">
        <v>1477</v>
      </c>
      <c r="G21" s="23"/>
      <c r="H21" s="23"/>
      <c r="I21" s="23"/>
      <c r="J21" s="23"/>
      <c r="K21" s="24"/>
      <c r="L21" s="23"/>
      <c r="M21" s="23"/>
      <c r="N21" s="23"/>
      <c r="O21" s="25"/>
    </row>
    <row r="22" spans="2:15" ht="7.5" customHeight="1">
      <c r="B22" s="400"/>
      <c r="C22" s="401"/>
      <c r="D22" s="388"/>
      <c r="E22" s="388"/>
      <c r="F22" s="388"/>
      <c r="G22" s="26"/>
      <c r="H22" s="26"/>
      <c r="I22" s="26"/>
      <c r="J22" s="26"/>
      <c r="K22" s="27"/>
      <c r="L22" s="26"/>
      <c r="M22" s="26"/>
      <c r="N22" s="26"/>
      <c r="O22" s="28"/>
    </row>
    <row r="23" spans="2:15" ht="7.5" customHeight="1">
      <c r="B23" s="393" t="s">
        <v>1473</v>
      </c>
      <c r="C23" s="394"/>
      <c r="D23" s="388"/>
      <c r="E23" s="388"/>
      <c r="F23" s="388"/>
      <c r="G23" s="26"/>
      <c r="H23" s="26"/>
      <c r="I23" s="26"/>
      <c r="J23" s="388"/>
      <c r="K23" s="389"/>
      <c r="L23" s="26"/>
      <c r="M23" s="26"/>
      <c r="N23" s="388"/>
      <c r="O23" s="390"/>
    </row>
    <row r="24" spans="2:15" ht="7.5" customHeight="1">
      <c r="B24" s="400"/>
      <c r="C24" s="401"/>
      <c r="D24" s="388"/>
      <c r="E24" s="388"/>
      <c r="F24" s="388"/>
      <c r="G24" s="26"/>
      <c r="H24" s="26"/>
      <c r="I24" s="26"/>
      <c r="J24" s="388"/>
      <c r="K24" s="389"/>
      <c r="L24" s="26"/>
      <c r="M24" s="26"/>
      <c r="N24" s="388"/>
      <c r="O24" s="390"/>
    </row>
    <row r="25" spans="2:18" ht="7.5" customHeight="1">
      <c r="B25" s="393" t="s">
        <v>1474</v>
      </c>
      <c r="C25" s="394"/>
      <c r="D25" s="388" t="str">
        <f>IF(B21="ここに","",VLOOKUP(B21,'登録ナンバー'!$A$1:$G$620,7,0))</f>
        <v>押谷繁樹</v>
      </c>
      <c r="E25" s="388"/>
      <c r="F25" s="388" t="str">
        <f>IF(B23="ここに","",VLOOKUP(B23,'登録ナンバー'!$A$1:$G$620,7,0))</f>
        <v>小澤藤信</v>
      </c>
      <c r="G25" s="388"/>
      <c r="H25" s="388" t="str">
        <f>IF(B25="ここに","",VLOOKUP(B25,'登録ナンバー'!$A$1:$G$620,7,0))</f>
        <v>嶋田功太郎</v>
      </c>
      <c r="I25" s="388"/>
      <c r="J25" s="388" t="str">
        <f>IF(B27="ここに","",VLOOKUP(B27,'登録ナンバー'!$A$1:$G$620,7,0))</f>
        <v>矢田　圭</v>
      </c>
      <c r="K25" s="388"/>
      <c r="L25" s="388"/>
      <c r="M25" s="388"/>
      <c r="N25" s="388"/>
      <c r="O25" s="388"/>
      <c r="R25" s="387">
        <v>4</v>
      </c>
    </row>
    <row r="26" spans="2:18" ht="7.5" customHeight="1">
      <c r="B26" s="400"/>
      <c r="C26" s="401"/>
      <c r="D26" s="388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R26" s="387"/>
    </row>
    <row r="27" spans="2:18" ht="7.5" customHeight="1">
      <c r="B27" s="393" t="s">
        <v>1475</v>
      </c>
      <c r="C27" s="394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  <c r="R27" s="387"/>
    </row>
    <row r="28" spans="2:18" ht="7.5" customHeight="1" thickBot="1">
      <c r="B28" s="400"/>
      <c r="C28" s="406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  <c r="R28" s="387"/>
    </row>
    <row r="29" spans="2:15" ht="7.5" customHeight="1" thickTop="1">
      <c r="B29" s="409" t="s">
        <v>1482</v>
      </c>
      <c r="C29" s="410" t="s">
        <v>1485</v>
      </c>
      <c r="D29" s="397" t="str">
        <f>IF(B29="","",VLOOKUP(B29,'登録ナンバー'!$A$4:$I$575,8,1))</f>
        <v>京セラTC</v>
      </c>
      <c r="E29" s="397"/>
      <c r="F29" s="397" t="s">
        <v>49</v>
      </c>
      <c r="G29" s="23"/>
      <c r="H29" s="23"/>
      <c r="I29" s="23"/>
      <c r="J29" s="23"/>
      <c r="K29" s="24"/>
      <c r="L29" s="23"/>
      <c r="M29" s="23"/>
      <c r="N29" s="23"/>
      <c r="O29" s="25"/>
    </row>
    <row r="30" spans="2:15" ht="7.5" customHeight="1">
      <c r="B30" s="408"/>
      <c r="C30" s="411"/>
      <c r="D30" s="388"/>
      <c r="E30" s="388"/>
      <c r="F30" s="388"/>
      <c r="G30" s="26"/>
      <c r="H30" s="26"/>
      <c r="I30" s="26"/>
      <c r="J30" s="26"/>
      <c r="K30" s="27"/>
      <c r="L30" s="26"/>
      <c r="M30" s="26"/>
      <c r="N30" s="26"/>
      <c r="O30" s="28"/>
    </row>
    <row r="31" spans="2:15" ht="7.5" customHeight="1">
      <c r="B31" s="407" t="s">
        <v>1487</v>
      </c>
      <c r="C31" s="415" t="s">
        <v>1486</v>
      </c>
      <c r="D31" s="388"/>
      <c r="E31" s="388"/>
      <c r="F31" s="388"/>
      <c r="G31" s="26"/>
      <c r="H31" s="26"/>
      <c r="I31" s="26"/>
      <c r="J31" s="388"/>
      <c r="K31" s="389"/>
      <c r="L31" s="26"/>
      <c r="M31" s="26"/>
      <c r="N31" s="388"/>
      <c r="O31" s="390"/>
    </row>
    <row r="32" spans="2:15" ht="7.5" customHeight="1">
      <c r="B32" s="408"/>
      <c r="C32" s="411"/>
      <c r="D32" s="388"/>
      <c r="E32" s="388"/>
      <c r="F32" s="388"/>
      <c r="G32" s="26"/>
      <c r="H32" s="26"/>
      <c r="I32" s="26"/>
      <c r="J32" s="388"/>
      <c r="K32" s="389"/>
      <c r="L32" s="26"/>
      <c r="M32" s="26"/>
      <c r="N32" s="388"/>
      <c r="O32" s="390"/>
    </row>
    <row r="33" spans="2:18" ht="7.5" customHeight="1">
      <c r="B33" s="407" t="s">
        <v>1483</v>
      </c>
      <c r="C33" s="415"/>
      <c r="D33" s="388" t="str">
        <f>IF(B29="ここに","",VLOOKUP(B29,'登録ナンバー'!$A$1:$G$620,7,0))</f>
        <v>赤木　拓</v>
      </c>
      <c r="E33" s="388"/>
      <c r="F33" s="388" t="str">
        <f>IF(B31="ここに","",VLOOKUP(B31,'登録ナンバー'!$A$1:$G$620,7,0))</f>
        <v>石田文彦</v>
      </c>
      <c r="G33" s="388"/>
      <c r="H33" s="388" t="str">
        <f>IF(B33="ここに","",VLOOKUP(B33,'登録ナンバー'!$A$1:$G$620,7,0))</f>
        <v>吉本泰二</v>
      </c>
      <c r="I33" s="388"/>
      <c r="J33" s="388" t="str">
        <f>IF(B35="ここに","",VLOOKUP(B35,'登録ナンバー'!$A$1:$G$620,7,0))</f>
        <v>曽我卓矢</v>
      </c>
      <c r="K33" s="388"/>
      <c r="L33" s="388" t="str">
        <f>IF(C29="ここに","",VLOOKUP(C29,'登録ナンバー'!$A$1:$G$620,7,0))</f>
        <v>清水陽介</v>
      </c>
      <c r="M33" s="388"/>
      <c r="N33" s="388" t="str">
        <f>IF(C31="ここに","",VLOOKUP(C31,'登録ナンバー'!$A$1:$G$620,7,0))</f>
        <v>中元寺功貴</v>
      </c>
      <c r="O33" s="388"/>
      <c r="R33" s="387">
        <v>6</v>
      </c>
    </row>
    <row r="34" spans="2:18" ht="7.5" customHeight="1">
      <c r="B34" s="408"/>
      <c r="C34" s="411"/>
      <c r="D34" s="388"/>
      <c r="E34" s="388"/>
      <c r="F34" s="388"/>
      <c r="G34" s="388"/>
      <c r="H34" s="388"/>
      <c r="I34" s="388"/>
      <c r="J34" s="388"/>
      <c r="K34" s="388"/>
      <c r="L34" s="388"/>
      <c r="M34" s="388"/>
      <c r="N34" s="388"/>
      <c r="O34" s="388"/>
      <c r="R34" s="387"/>
    </row>
    <row r="35" spans="2:18" ht="7.5" customHeight="1">
      <c r="B35" s="407" t="s">
        <v>1484</v>
      </c>
      <c r="C35" s="415"/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N35" s="388"/>
      <c r="O35" s="388"/>
      <c r="R35" s="387"/>
    </row>
    <row r="36" spans="2:18" ht="7.5" customHeight="1" thickBot="1">
      <c r="B36" s="408"/>
      <c r="C36" s="416"/>
      <c r="D36" s="388"/>
      <c r="E36" s="388"/>
      <c r="F36" s="388"/>
      <c r="G36" s="388"/>
      <c r="H36" s="388"/>
      <c r="I36" s="388"/>
      <c r="J36" s="388"/>
      <c r="K36" s="388"/>
      <c r="L36" s="388"/>
      <c r="M36" s="388"/>
      <c r="N36" s="388"/>
      <c r="O36" s="388"/>
      <c r="R36" s="387"/>
    </row>
    <row r="37" spans="2:15" ht="7.5" customHeight="1" thickTop="1">
      <c r="B37" s="412" t="s">
        <v>1581</v>
      </c>
      <c r="C37" s="406" t="s">
        <v>1491</v>
      </c>
      <c r="D37" s="397" t="str">
        <f>IF(B37="","",VLOOKUP(B37,'登録ナンバー'!$A$4:$I$575,8,1))</f>
        <v>京セラTC</v>
      </c>
      <c r="E37" s="397"/>
      <c r="F37" s="397" t="s">
        <v>1493</v>
      </c>
      <c r="G37" s="23"/>
      <c r="H37" s="23"/>
      <c r="I37" s="23"/>
      <c r="J37" s="23"/>
      <c r="K37" s="24"/>
      <c r="L37" s="23"/>
      <c r="M37" s="23"/>
      <c r="N37" s="23"/>
      <c r="O37" s="25"/>
    </row>
    <row r="38" spans="2:15" ht="7.5" customHeight="1">
      <c r="B38" s="400"/>
      <c r="C38" s="401"/>
      <c r="D38" s="388"/>
      <c r="E38" s="388"/>
      <c r="F38" s="388"/>
      <c r="G38" s="26"/>
      <c r="H38" s="26"/>
      <c r="I38" s="26"/>
      <c r="J38" s="26"/>
      <c r="K38" s="27"/>
      <c r="L38" s="26"/>
      <c r="M38" s="26"/>
      <c r="N38" s="26"/>
      <c r="O38" s="28"/>
    </row>
    <row r="39" spans="2:15" ht="7.5" customHeight="1">
      <c r="B39" s="393" t="s">
        <v>1488</v>
      </c>
      <c r="C39" s="394" t="s">
        <v>1492</v>
      </c>
      <c r="D39" s="388"/>
      <c r="E39" s="388"/>
      <c r="F39" s="388"/>
      <c r="G39" s="26"/>
      <c r="H39" s="26"/>
      <c r="I39" s="26"/>
      <c r="J39" s="388"/>
      <c r="K39" s="389"/>
      <c r="L39" s="26"/>
      <c r="M39" s="26"/>
      <c r="N39" s="388"/>
      <c r="O39" s="390"/>
    </row>
    <row r="40" spans="2:15" ht="7.5" customHeight="1">
      <c r="B40" s="400"/>
      <c r="C40" s="401"/>
      <c r="D40" s="388"/>
      <c r="E40" s="388"/>
      <c r="F40" s="388"/>
      <c r="G40" s="26"/>
      <c r="H40" s="26"/>
      <c r="I40" s="26"/>
      <c r="J40" s="388"/>
      <c r="K40" s="389"/>
      <c r="L40" s="26"/>
      <c r="M40" s="26"/>
      <c r="N40" s="388"/>
      <c r="O40" s="390"/>
    </row>
    <row r="41" spans="2:18" ht="7.5" customHeight="1">
      <c r="B41" s="393" t="s">
        <v>1489</v>
      </c>
      <c r="C41" s="394"/>
      <c r="D41" s="388" t="str">
        <f>IF(B37="ここに","",VLOOKUP(B37,'登録ナンバー'!$A$1:$G$620,7,0))</f>
        <v>廣瀬智也</v>
      </c>
      <c r="E41" s="388"/>
      <c r="F41" s="388" t="str">
        <f>IF(B39="ここに","",VLOOKUP(B39,'登録ナンバー'!$A$1:$G$620,7,0))</f>
        <v>馬場英年</v>
      </c>
      <c r="G41" s="388"/>
      <c r="H41" s="388" t="str">
        <f>IF(B41="ここに","",VLOOKUP(B41,'登録ナンバー'!$A$1:$G$620,7,0))</f>
        <v>澤田啓一</v>
      </c>
      <c r="I41" s="388"/>
      <c r="J41" s="388" t="str">
        <f>IF(B43="ここに","",VLOOKUP(B43,'登録ナンバー'!$A$1:$G$620,7,0))</f>
        <v>薮内陸久</v>
      </c>
      <c r="K41" s="388"/>
      <c r="L41" s="388" t="str">
        <f>IF(C37="ここに","",VLOOKUP(C37,'登録ナンバー'!$A$1:$G$620,7,0))</f>
        <v>山本和樹</v>
      </c>
      <c r="M41" s="388"/>
      <c r="N41" s="388" t="str">
        <f>IF(C39="ここに","",VLOOKUP(C39,'登録ナンバー'!$A$1:$G$620,7,0))</f>
        <v>兼古翔太</v>
      </c>
      <c r="O41" s="388"/>
      <c r="R41" s="387">
        <v>6</v>
      </c>
    </row>
    <row r="42" spans="2:18" ht="7.5" customHeight="1">
      <c r="B42" s="400"/>
      <c r="C42" s="401"/>
      <c r="D42" s="388"/>
      <c r="E42" s="388"/>
      <c r="F42" s="388"/>
      <c r="G42" s="388"/>
      <c r="H42" s="388"/>
      <c r="I42" s="388"/>
      <c r="J42" s="388"/>
      <c r="K42" s="388"/>
      <c r="L42" s="388"/>
      <c r="M42" s="388"/>
      <c r="N42" s="388"/>
      <c r="O42" s="388"/>
      <c r="R42" s="387"/>
    </row>
    <row r="43" spans="2:18" ht="7.5" customHeight="1">
      <c r="B43" s="393" t="s">
        <v>1490</v>
      </c>
      <c r="C43" s="394"/>
      <c r="D43" s="388"/>
      <c r="E43" s="388"/>
      <c r="F43" s="388"/>
      <c r="G43" s="388"/>
      <c r="H43" s="388"/>
      <c r="I43" s="388"/>
      <c r="J43" s="388"/>
      <c r="K43" s="388"/>
      <c r="L43" s="388"/>
      <c r="M43" s="388"/>
      <c r="N43" s="388"/>
      <c r="O43" s="388"/>
      <c r="R43" s="387"/>
    </row>
    <row r="44" spans="2:18" ht="7.5" customHeight="1" thickBot="1">
      <c r="B44" s="400"/>
      <c r="C44" s="406"/>
      <c r="D44" s="388"/>
      <c r="E44" s="388"/>
      <c r="F44" s="388"/>
      <c r="G44" s="388"/>
      <c r="H44" s="388"/>
      <c r="I44" s="388"/>
      <c r="J44" s="388"/>
      <c r="K44" s="388"/>
      <c r="L44" s="388"/>
      <c r="M44" s="388"/>
      <c r="N44" s="388"/>
      <c r="O44" s="388"/>
      <c r="R44" s="387"/>
    </row>
    <row r="45" spans="2:15" ht="7.5" customHeight="1" thickTop="1">
      <c r="B45" s="409" t="s">
        <v>1494</v>
      </c>
      <c r="C45" s="410"/>
      <c r="D45" s="397" t="s">
        <v>1497</v>
      </c>
      <c r="E45" s="397"/>
      <c r="F45" s="397" t="s">
        <v>49</v>
      </c>
      <c r="G45" s="23"/>
      <c r="H45" s="23"/>
      <c r="I45" s="23"/>
      <c r="J45" s="23"/>
      <c r="K45" s="24"/>
      <c r="L45" s="23"/>
      <c r="M45" s="23"/>
      <c r="N45" s="23"/>
      <c r="O45" s="25"/>
    </row>
    <row r="46" spans="2:15" ht="7.5" customHeight="1">
      <c r="B46" s="408"/>
      <c r="C46" s="411"/>
      <c r="D46" s="388"/>
      <c r="E46" s="388"/>
      <c r="F46" s="388"/>
      <c r="G46" s="26"/>
      <c r="H46" s="26"/>
      <c r="I46" s="26"/>
      <c r="J46" s="26"/>
      <c r="K46" s="27"/>
      <c r="L46" s="26"/>
      <c r="M46" s="26"/>
      <c r="N46" s="26"/>
      <c r="O46" s="28"/>
    </row>
    <row r="47" spans="2:15" ht="7.5" customHeight="1">
      <c r="B47" s="407" t="s">
        <v>1498</v>
      </c>
      <c r="C47" s="415"/>
      <c r="D47" s="388"/>
      <c r="E47" s="388"/>
      <c r="F47" s="388"/>
      <c r="G47" s="26"/>
      <c r="H47" s="26"/>
      <c r="I47" s="26"/>
      <c r="J47" s="388"/>
      <c r="K47" s="389"/>
      <c r="L47" s="26"/>
      <c r="M47" s="26"/>
      <c r="N47" s="388"/>
      <c r="O47" s="390"/>
    </row>
    <row r="48" spans="2:15" ht="7.5" customHeight="1">
      <c r="B48" s="408"/>
      <c r="C48" s="411"/>
      <c r="D48" s="388"/>
      <c r="E48" s="388"/>
      <c r="F48" s="388"/>
      <c r="G48" s="26"/>
      <c r="H48" s="26"/>
      <c r="I48" s="26"/>
      <c r="J48" s="388"/>
      <c r="K48" s="389"/>
      <c r="L48" s="26"/>
      <c r="M48" s="26"/>
      <c r="N48" s="388"/>
      <c r="O48" s="390"/>
    </row>
    <row r="49" spans="2:18" ht="7.5" customHeight="1">
      <c r="B49" s="407" t="s">
        <v>1495</v>
      </c>
      <c r="C49" s="415"/>
      <c r="D49" s="388" t="str">
        <f>IF(B45="ここに","",VLOOKUP(B45,'登録ナンバー'!$A$1:$G$620,7,0))</f>
        <v>三代康成</v>
      </c>
      <c r="E49" s="388"/>
      <c r="F49" s="388" t="str">
        <f>IF(B47="ここに","",VLOOKUP(B47,'登録ナンバー'!$A$1:$G$620,7,0))</f>
        <v>水本淳史</v>
      </c>
      <c r="G49" s="388"/>
      <c r="H49" s="388" t="str">
        <f>IF(B49="ここに","",VLOOKUP(B49,'登録ナンバー'!$A$1:$G$620,7,0))</f>
        <v>清水善弘</v>
      </c>
      <c r="I49" s="388"/>
      <c r="J49" s="388" t="str">
        <f>IF(B51="ここに","",VLOOKUP(B51,'登録ナンバー'!$A$1:$G$620,7,0))</f>
        <v>長谷出 浩</v>
      </c>
      <c r="K49" s="388"/>
      <c r="L49" s="388"/>
      <c r="M49" s="388"/>
      <c r="N49" s="388"/>
      <c r="O49" s="388"/>
      <c r="R49" s="387">
        <v>4</v>
      </c>
    </row>
    <row r="50" spans="2:18" ht="7.5" customHeight="1">
      <c r="B50" s="408"/>
      <c r="C50" s="411"/>
      <c r="D50" s="388"/>
      <c r="E50" s="388"/>
      <c r="F50" s="388"/>
      <c r="G50" s="388"/>
      <c r="H50" s="388"/>
      <c r="I50" s="388"/>
      <c r="J50" s="388"/>
      <c r="K50" s="388"/>
      <c r="L50" s="388"/>
      <c r="M50" s="388"/>
      <c r="N50" s="388"/>
      <c r="O50" s="388"/>
      <c r="R50" s="387"/>
    </row>
    <row r="51" spans="2:18" ht="7.5" customHeight="1">
      <c r="B51" s="407" t="s">
        <v>1496</v>
      </c>
      <c r="C51" s="415"/>
      <c r="D51" s="388"/>
      <c r="E51" s="388"/>
      <c r="F51" s="388"/>
      <c r="G51" s="388"/>
      <c r="H51" s="388"/>
      <c r="I51" s="388"/>
      <c r="J51" s="388"/>
      <c r="K51" s="388"/>
      <c r="L51" s="388"/>
      <c r="M51" s="388"/>
      <c r="N51" s="388"/>
      <c r="O51" s="388"/>
      <c r="R51" s="387"/>
    </row>
    <row r="52" spans="2:18" ht="7.5" customHeight="1" thickBot="1">
      <c r="B52" s="408"/>
      <c r="C52" s="416"/>
      <c r="D52" s="388"/>
      <c r="E52" s="388"/>
      <c r="F52" s="388"/>
      <c r="G52" s="388"/>
      <c r="H52" s="388"/>
      <c r="I52" s="388"/>
      <c r="J52" s="388"/>
      <c r="K52" s="388"/>
      <c r="L52" s="388"/>
      <c r="M52" s="388"/>
      <c r="N52" s="388"/>
      <c r="O52" s="388"/>
      <c r="R52" s="387"/>
    </row>
    <row r="53" spans="2:15" ht="7.5" customHeight="1" thickTop="1">
      <c r="B53" s="412" t="s">
        <v>1504</v>
      </c>
      <c r="C53" s="406"/>
      <c r="D53" s="397" t="s">
        <v>1508</v>
      </c>
      <c r="E53" s="397"/>
      <c r="F53" s="397"/>
      <c r="G53" s="23"/>
      <c r="H53" s="23"/>
      <c r="I53" s="23"/>
      <c r="J53" s="23"/>
      <c r="K53" s="24"/>
      <c r="L53" s="23"/>
      <c r="M53" s="23"/>
      <c r="N53" s="23"/>
      <c r="O53" s="25"/>
    </row>
    <row r="54" spans="2:15" ht="7.5" customHeight="1">
      <c r="B54" s="400"/>
      <c r="C54" s="401"/>
      <c r="D54" s="388"/>
      <c r="E54" s="388"/>
      <c r="F54" s="388"/>
      <c r="G54" s="26"/>
      <c r="H54" s="26"/>
      <c r="I54" s="26"/>
      <c r="J54" s="26"/>
      <c r="K54" s="27"/>
      <c r="L54" s="26"/>
      <c r="M54" s="26"/>
      <c r="N54" s="26"/>
      <c r="O54" s="28"/>
    </row>
    <row r="55" spans="2:15" ht="7.5" customHeight="1">
      <c r="B55" s="393" t="s">
        <v>1505</v>
      </c>
      <c r="C55" s="394"/>
      <c r="D55" s="388"/>
      <c r="E55" s="388"/>
      <c r="F55" s="388"/>
      <c r="G55" s="26"/>
      <c r="H55" s="26"/>
      <c r="I55" s="26"/>
      <c r="J55" s="388"/>
      <c r="K55" s="389"/>
      <c r="L55" s="26"/>
      <c r="M55" s="26"/>
      <c r="N55" s="388"/>
      <c r="O55" s="390"/>
    </row>
    <row r="56" spans="2:15" ht="7.5" customHeight="1">
      <c r="B56" s="400"/>
      <c r="C56" s="401"/>
      <c r="D56" s="388"/>
      <c r="E56" s="388"/>
      <c r="F56" s="388"/>
      <c r="G56" s="26"/>
      <c r="H56" s="26"/>
      <c r="I56" s="26"/>
      <c r="J56" s="388"/>
      <c r="K56" s="389"/>
      <c r="L56" s="26"/>
      <c r="M56" s="26"/>
      <c r="N56" s="388"/>
      <c r="O56" s="390"/>
    </row>
    <row r="57" spans="2:18" ht="7.5" customHeight="1">
      <c r="B57" s="393" t="s">
        <v>1506</v>
      </c>
      <c r="C57" s="394"/>
      <c r="D57" s="388" t="str">
        <f>IF(B53="ここに","",VLOOKUP(B53,'登録ナンバー'!$A$1:$G$620,7,0))</f>
        <v>国村昌生</v>
      </c>
      <c r="E57" s="388"/>
      <c r="F57" s="388" t="str">
        <f>IF(B55="ここに","",VLOOKUP(B55,'登録ナンバー'!$A$1:$G$620,7,0))</f>
        <v>宮崎大悟</v>
      </c>
      <c r="G57" s="388"/>
      <c r="H57" s="388" t="str">
        <f>IF(B57="ここに","",VLOOKUP(B57,'登録ナンバー'!$A$1:$G$620,7,0))</f>
        <v>上原　悠</v>
      </c>
      <c r="I57" s="388"/>
      <c r="J57" s="388" t="str">
        <f>IF(B59="ここに","",VLOOKUP(B59,'登録ナンバー'!$A$1:$G$620,7,0))</f>
        <v>平野和也</v>
      </c>
      <c r="K57" s="388"/>
      <c r="L57" s="388"/>
      <c r="M57" s="388"/>
      <c r="N57" s="388"/>
      <c r="O57" s="388"/>
      <c r="R57" s="387">
        <v>4</v>
      </c>
    </row>
    <row r="58" spans="2:18" ht="7.5" customHeight="1">
      <c r="B58" s="400"/>
      <c r="C58" s="401"/>
      <c r="D58" s="388"/>
      <c r="E58" s="388"/>
      <c r="F58" s="388"/>
      <c r="G58" s="388"/>
      <c r="H58" s="388"/>
      <c r="I58" s="388"/>
      <c r="J58" s="388"/>
      <c r="K58" s="388"/>
      <c r="L58" s="388"/>
      <c r="M58" s="388"/>
      <c r="N58" s="388"/>
      <c r="O58" s="388"/>
      <c r="R58" s="387"/>
    </row>
    <row r="59" spans="2:18" ht="7.5" customHeight="1">
      <c r="B59" s="393" t="s">
        <v>1507</v>
      </c>
      <c r="C59" s="394"/>
      <c r="D59" s="388"/>
      <c r="E59" s="388"/>
      <c r="F59" s="388"/>
      <c r="G59" s="388"/>
      <c r="H59" s="388"/>
      <c r="I59" s="388"/>
      <c r="J59" s="388"/>
      <c r="K59" s="388"/>
      <c r="L59" s="388"/>
      <c r="M59" s="388"/>
      <c r="N59" s="388"/>
      <c r="O59" s="388"/>
      <c r="R59" s="387"/>
    </row>
    <row r="60" spans="2:18" ht="7.5" customHeight="1" thickBot="1">
      <c r="B60" s="405"/>
      <c r="C60" s="406"/>
      <c r="D60" s="388"/>
      <c r="E60" s="388"/>
      <c r="F60" s="388"/>
      <c r="G60" s="388"/>
      <c r="H60" s="388"/>
      <c r="I60" s="388"/>
      <c r="J60" s="388"/>
      <c r="K60" s="388"/>
      <c r="L60" s="388"/>
      <c r="M60" s="388"/>
      <c r="N60" s="388"/>
      <c r="O60" s="388"/>
      <c r="R60" s="387"/>
    </row>
    <row r="61" spans="2:15" ht="7.5" customHeight="1" thickTop="1">
      <c r="B61" s="413" t="s">
        <v>1509</v>
      </c>
      <c r="C61" s="417"/>
      <c r="D61" s="397" t="str">
        <f>IF(B61="","",VLOOKUP(B61,'登録ナンバー'!$A$4:$I$575,8,1))</f>
        <v>アビックＢＢ</v>
      </c>
      <c r="E61" s="397"/>
      <c r="F61" s="397"/>
      <c r="G61" s="23"/>
      <c r="H61" s="23"/>
      <c r="I61" s="23"/>
      <c r="J61" s="23"/>
      <c r="K61" s="24"/>
      <c r="L61" s="23"/>
      <c r="M61" s="23"/>
      <c r="N61" s="23"/>
      <c r="O61" s="25"/>
    </row>
    <row r="62" spans="2:15" ht="7.5" customHeight="1">
      <c r="B62" s="414"/>
      <c r="C62" s="418"/>
      <c r="D62" s="388"/>
      <c r="E62" s="388"/>
      <c r="F62" s="388"/>
      <c r="G62" s="26"/>
      <c r="H62" s="26"/>
      <c r="I62" s="26"/>
      <c r="J62" s="26"/>
      <c r="K62" s="27"/>
      <c r="L62" s="26"/>
      <c r="M62" s="26"/>
      <c r="N62" s="26"/>
      <c r="O62" s="28"/>
    </row>
    <row r="63" spans="2:15" ht="7.5" customHeight="1">
      <c r="B63" s="414" t="s">
        <v>1510</v>
      </c>
      <c r="C63" s="418"/>
      <c r="D63" s="388"/>
      <c r="E63" s="388"/>
      <c r="F63" s="388"/>
      <c r="G63" s="26"/>
      <c r="H63" s="26"/>
      <c r="I63" s="26"/>
      <c r="J63" s="388"/>
      <c r="K63" s="389"/>
      <c r="L63" s="26"/>
      <c r="M63" s="26"/>
      <c r="N63" s="388"/>
      <c r="O63" s="390"/>
    </row>
    <row r="64" spans="2:15" ht="7.5" customHeight="1" thickBot="1">
      <c r="B64" s="414"/>
      <c r="C64" s="419"/>
      <c r="D64" s="388"/>
      <c r="E64" s="388"/>
      <c r="F64" s="388"/>
      <c r="G64" s="26"/>
      <c r="H64" s="26"/>
      <c r="I64" s="26"/>
      <c r="J64" s="388"/>
      <c r="K64" s="389"/>
      <c r="L64" s="26"/>
      <c r="M64" s="26"/>
      <c r="N64" s="388"/>
      <c r="O64" s="390"/>
    </row>
    <row r="65" spans="2:15" ht="7.5" customHeight="1" thickTop="1">
      <c r="B65" s="391" t="s">
        <v>1511</v>
      </c>
      <c r="C65" s="401"/>
      <c r="D65" s="388" t="str">
        <f>IF(B61="ここに","",VLOOKUP(B61,'登録ナンバー'!$A$1:$G$620,7,0))</f>
        <v>青木重之</v>
      </c>
      <c r="E65" s="388"/>
      <c r="F65" s="388" t="str">
        <f>IF(B63="ここに","",VLOOKUP(B63,'登録ナンバー'!$A$1:$G$620,7,0))</f>
        <v>佐藤政之</v>
      </c>
      <c r="G65" s="388"/>
      <c r="H65" s="388" t="str">
        <f>IF(B65="ここに","",VLOOKUP(B65,'登録ナンバー'!$A$1:$G$620,7,0))</f>
        <v>中村　亨</v>
      </c>
      <c r="I65" s="388"/>
      <c r="J65" s="388" t="str">
        <f>IF(B67="ここに","",VLOOKUP(B67,'登録ナンバー'!$A$1:$G$620,7,0))</f>
        <v>落合良弘</v>
      </c>
      <c r="K65" s="388"/>
      <c r="L65" s="388"/>
      <c r="M65" s="388"/>
      <c r="N65" s="388"/>
      <c r="O65" s="388"/>
    </row>
    <row r="66" spans="2:18" ht="7.5" customHeight="1">
      <c r="B66" s="391"/>
      <c r="C66" s="392"/>
      <c r="D66" s="388"/>
      <c r="E66" s="388"/>
      <c r="F66" s="388"/>
      <c r="G66" s="388"/>
      <c r="H66" s="388"/>
      <c r="I66" s="388"/>
      <c r="J66" s="388"/>
      <c r="K66" s="388"/>
      <c r="L66" s="388"/>
      <c r="M66" s="388"/>
      <c r="N66" s="388"/>
      <c r="O66" s="388"/>
      <c r="R66" s="387">
        <v>4</v>
      </c>
    </row>
    <row r="67" spans="2:18" ht="7.5" customHeight="1">
      <c r="B67" s="391" t="s">
        <v>1512</v>
      </c>
      <c r="C67" s="392"/>
      <c r="D67" s="388"/>
      <c r="E67" s="388"/>
      <c r="F67" s="388"/>
      <c r="G67" s="388"/>
      <c r="H67" s="388"/>
      <c r="I67" s="388"/>
      <c r="J67" s="388"/>
      <c r="K67" s="388"/>
      <c r="L67" s="388"/>
      <c r="M67" s="388"/>
      <c r="N67" s="388"/>
      <c r="O67" s="388"/>
      <c r="R67" s="387"/>
    </row>
    <row r="68" spans="2:18" ht="7.5" customHeight="1" thickBot="1">
      <c r="B68" s="398"/>
      <c r="C68" s="399"/>
      <c r="D68" s="388"/>
      <c r="E68" s="388"/>
      <c r="F68" s="388"/>
      <c r="G68" s="388"/>
      <c r="H68" s="388"/>
      <c r="I68" s="388"/>
      <c r="J68" s="388"/>
      <c r="K68" s="388"/>
      <c r="L68" s="388"/>
      <c r="M68" s="388"/>
      <c r="N68" s="388"/>
      <c r="O68" s="388"/>
      <c r="R68" s="387"/>
    </row>
    <row r="69" spans="2:18" ht="7.5" customHeight="1" thickTop="1">
      <c r="B69" s="400" t="s">
        <v>1513</v>
      </c>
      <c r="C69" s="401" t="s">
        <v>1517</v>
      </c>
      <c r="D69" s="397" t="s">
        <v>1519</v>
      </c>
      <c r="E69" s="397"/>
      <c r="F69" s="397" t="s">
        <v>49</v>
      </c>
      <c r="G69" s="23"/>
      <c r="H69" s="23"/>
      <c r="I69" s="23"/>
      <c r="J69" s="23"/>
      <c r="K69" s="24"/>
      <c r="L69" s="23"/>
      <c r="M69" s="23"/>
      <c r="N69" s="23"/>
      <c r="O69" s="25"/>
      <c r="R69" s="387"/>
    </row>
    <row r="70" spans="2:15" ht="7.5" customHeight="1">
      <c r="B70" s="391"/>
      <c r="C70" s="392"/>
      <c r="D70" s="388"/>
      <c r="E70" s="388"/>
      <c r="F70" s="388"/>
      <c r="G70" s="26"/>
      <c r="H70" s="26"/>
      <c r="I70" s="26"/>
      <c r="J70" s="26"/>
      <c r="K70" s="27"/>
      <c r="L70" s="26"/>
      <c r="M70" s="26"/>
      <c r="N70" s="26"/>
      <c r="O70" s="28"/>
    </row>
    <row r="71" spans="2:15" ht="7.5" customHeight="1">
      <c r="B71" s="391" t="s">
        <v>1514</v>
      </c>
      <c r="C71" s="392" t="s">
        <v>1518</v>
      </c>
      <c r="D71" s="388"/>
      <c r="E71" s="388"/>
      <c r="F71" s="388"/>
      <c r="G71" s="26"/>
      <c r="H71" s="26"/>
      <c r="I71" s="26"/>
      <c r="J71" s="388"/>
      <c r="K71" s="389"/>
      <c r="L71" s="26"/>
      <c r="M71" s="26"/>
      <c r="N71" s="388"/>
      <c r="O71" s="390"/>
    </row>
    <row r="72" spans="2:15" ht="7.5" customHeight="1">
      <c r="B72" s="391"/>
      <c r="C72" s="392"/>
      <c r="D72" s="388"/>
      <c r="E72" s="388"/>
      <c r="F72" s="388"/>
      <c r="G72" s="26"/>
      <c r="H72" s="26"/>
      <c r="I72" s="26"/>
      <c r="J72" s="388"/>
      <c r="K72" s="389"/>
      <c r="L72" s="26"/>
      <c r="M72" s="26"/>
      <c r="N72" s="388"/>
      <c r="O72" s="390"/>
    </row>
    <row r="73" spans="2:18" ht="7.5" customHeight="1">
      <c r="B73" s="391" t="s">
        <v>1515</v>
      </c>
      <c r="C73" s="392"/>
      <c r="D73" s="388" t="str">
        <f>IF(B69="ここに","",VLOOKUP(B69,'登録ナンバー'!$A$1:$G$620,7,0))</f>
        <v>上津慶和</v>
      </c>
      <c r="E73" s="388"/>
      <c r="F73" s="388" t="str">
        <f>IF(B71="ここに","",VLOOKUP(B71,'登録ナンバー'!$A$1:$G$620,7,0))</f>
        <v>猪飼尚輝</v>
      </c>
      <c r="G73" s="388"/>
      <c r="H73" s="388" t="str">
        <f>IF(B73="ここに","",VLOOKUP(B73,'登録ナンバー'!$A$1:$G$620,7,0))</f>
        <v>苅和　司</v>
      </c>
      <c r="I73" s="388"/>
      <c r="J73" s="388" t="str">
        <f>IF(B75="ここに","",VLOOKUP(B75,'登録ナンバー'!$A$1:$G$620,7,0))</f>
        <v>山本竜平</v>
      </c>
      <c r="K73" s="388"/>
      <c r="L73" s="388" t="str">
        <f>IF(C69="ここに","",VLOOKUP(C69,'登録ナンバー'!$A$1:$G$620,7,0))</f>
        <v>西嶌達也</v>
      </c>
      <c r="M73" s="388"/>
      <c r="N73" s="388" t="str">
        <f>IF(C71="ここに","",VLOOKUP(C71,'登録ナンバー'!$A$1:$G$620,7,0))</f>
        <v>澤村拓哉</v>
      </c>
      <c r="O73" s="388"/>
      <c r="R73" s="387">
        <v>6</v>
      </c>
    </row>
    <row r="74" spans="2:18" ht="7.5" customHeight="1">
      <c r="B74" s="391"/>
      <c r="C74" s="392"/>
      <c r="D74" s="388"/>
      <c r="E74" s="388"/>
      <c r="F74" s="388"/>
      <c r="G74" s="388"/>
      <c r="H74" s="388"/>
      <c r="I74" s="388"/>
      <c r="J74" s="388"/>
      <c r="K74" s="388"/>
      <c r="L74" s="388"/>
      <c r="M74" s="388"/>
      <c r="N74" s="388"/>
      <c r="O74" s="388"/>
      <c r="R74" s="387"/>
    </row>
    <row r="75" spans="2:18" ht="7.5" customHeight="1">
      <c r="B75" s="391" t="s">
        <v>1516</v>
      </c>
      <c r="C75" s="392"/>
      <c r="D75" s="388"/>
      <c r="E75" s="388"/>
      <c r="F75" s="388"/>
      <c r="G75" s="388"/>
      <c r="H75" s="388"/>
      <c r="I75" s="388"/>
      <c r="J75" s="388"/>
      <c r="K75" s="388"/>
      <c r="L75" s="388"/>
      <c r="M75" s="388"/>
      <c r="N75" s="388"/>
      <c r="O75" s="388"/>
      <c r="R75" s="387"/>
    </row>
    <row r="76" spans="2:18" ht="7.5" customHeight="1" thickBot="1">
      <c r="B76" s="393"/>
      <c r="C76" s="394"/>
      <c r="D76" s="388"/>
      <c r="E76" s="388"/>
      <c r="F76" s="388"/>
      <c r="G76" s="388"/>
      <c r="H76" s="388"/>
      <c r="I76" s="388"/>
      <c r="J76" s="388"/>
      <c r="K76" s="388"/>
      <c r="L76" s="388"/>
      <c r="M76" s="388"/>
      <c r="N76" s="388"/>
      <c r="O76" s="388"/>
      <c r="R76" s="387"/>
    </row>
    <row r="77" spans="2:15" ht="7.5" customHeight="1" thickTop="1">
      <c r="B77" s="395" t="s">
        <v>1520</v>
      </c>
      <c r="C77" s="396" t="s">
        <v>1523</v>
      </c>
      <c r="D77" s="397" t="s">
        <v>1519</v>
      </c>
      <c r="E77" s="397"/>
      <c r="F77" s="397" t="s">
        <v>50</v>
      </c>
      <c r="G77" s="23"/>
      <c r="H77" s="23"/>
      <c r="I77" s="23"/>
      <c r="J77" s="23"/>
      <c r="K77" s="24"/>
      <c r="L77" s="23"/>
      <c r="M77" s="23"/>
      <c r="N77" s="23"/>
      <c r="O77" s="25"/>
    </row>
    <row r="78" spans="2:15" ht="7.5" customHeight="1">
      <c r="B78" s="391"/>
      <c r="C78" s="392"/>
      <c r="D78" s="388"/>
      <c r="E78" s="388"/>
      <c r="F78" s="388"/>
      <c r="G78" s="26"/>
      <c r="H78" s="26"/>
      <c r="I78" s="26"/>
      <c r="J78" s="26"/>
      <c r="K78" s="27"/>
      <c r="L78" s="26"/>
      <c r="M78" s="26"/>
      <c r="N78" s="26"/>
      <c r="O78" s="28"/>
    </row>
    <row r="79" spans="2:15" ht="7.5" customHeight="1">
      <c r="B79" s="391" t="s">
        <v>1521</v>
      </c>
      <c r="C79" s="392" t="s">
        <v>1524</v>
      </c>
      <c r="D79" s="388"/>
      <c r="E79" s="388"/>
      <c r="F79" s="388"/>
      <c r="G79" s="26"/>
      <c r="H79" s="26"/>
      <c r="I79" s="26"/>
      <c r="J79" s="388"/>
      <c r="K79" s="389"/>
      <c r="L79" s="26"/>
      <c r="M79" s="26"/>
      <c r="N79" s="388"/>
      <c r="O79" s="390"/>
    </row>
    <row r="80" spans="2:18" ht="7.5" customHeight="1">
      <c r="B80" s="391"/>
      <c r="C80" s="392"/>
      <c r="D80" s="388"/>
      <c r="E80" s="388"/>
      <c r="F80" s="388"/>
      <c r="G80" s="26"/>
      <c r="H80" s="26"/>
      <c r="I80" s="26"/>
      <c r="J80" s="388"/>
      <c r="K80" s="389"/>
      <c r="L80" s="26"/>
      <c r="M80" s="26"/>
      <c r="N80" s="388"/>
      <c r="O80" s="390"/>
      <c r="R80" s="387">
        <v>6</v>
      </c>
    </row>
    <row r="81" spans="2:18" ht="7.5" customHeight="1">
      <c r="B81" s="391" t="s">
        <v>1525</v>
      </c>
      <c r="C81" s="392"/>
      <c r="D81" s="388" t="str">
        <f>IF(B77="ここに","",VLOOKUP(B77,'登録ナンバー'!$A$1:$G$620,7,0))</f>
        <v>津曲崇志</v>
      </c>
      <c r="E81" s="388"/>
      <c r="F81" s="388" t="str">
        <f>IF(B79="ここに","",VLOOKUP(B79,'登録ナンバー'!$A$1:$G$620,7,0))</f>
        <v>山口稔貴</v>
      </c>
      <c r="G81" s="388"/>
      <c r="H81" s="388" t="str">
        <f>IF(B81="ここに","",VLOOKUP(B81,'登録ナンバー'!$A$1:$G$620,7,0))</f>
        <v>越智友基</v>
      </c>
      <c r="I81" s="388"/>
      <c r="J81" s="388" t="str">
        <f>IF(B83="ここに","",VLOOKUP(B83,'登録ナンバー'!$A$1:$G$620,7,0))</f>
        <v>辻本将士</v>
      </c>
      <c r="K81" s="388"/>
      <c r="L81" s="388" t="str">
        <f>IF(C77="ここに","",VLOOKUP(C77,'登録ナンバー'!$A$1:$G$620,7,0))</f>
        <v>原智則</v>
      </c>
      <c r="M81" s="388"/>
      <c r="N81" s="388" t="str">
        <f>IF(C79="ここに","",VLOOKUP(C79,'登録ナンバー'!$A$1:$G$620,7,0))</f>
        <v>ピーターリーダー</v>
      </c>
      <c r="O81" s="388"/>
      <c r="R81" s="387"/>
    </row>
    <row r="82" spans="2:18" ht="7.5" customHeight="1">
      <c r="B82" s="391"/>
      <c r="C82" s="392"/>
      <c r="D82" s="388"/>
      <c r="E82" s="388"/>
      <c r="F82" s="388"/>
      <c r="G82" s="388"/>
      <c r="H82" s="388"/>
      <c r="I82" s="388"/>
      <c r="J82" s="388"/>
      <c r="K82" s="388"/>
      <c r="L82" s="388"/>
      <c r="M82" s="388"/>
      <c r="N82" s="388"/>
      <c r="O82" s="388"/>
      <c r="R82" s="387"/>
    </row>
    <row r="83" spans="2:18" ht="7.5" customHeight="1">
      <c r="B83" s="391" t="s">
        <v>1522</v>
      </c>
      <c r="C83" s="392"/>
      <c r="D83" s="388"/>
      <c r="E83" s="388"/>
      <c r="F83" s="388"/>
      <c r="G83" s="388"/>
      <c r="H83" s="388"/>
      <c r="I83" s="388"/>
      <c r="J83" s="388"/>
      <c r="K83" s="388"/>
      <c r="L83" s="388"/>
      <c r="M83" s="388"/>
      <c r="N83" s="388"/>
      <c r="O83" s="388"/>
      <c r="R83" s="387"/>
    </row>
    <row r="84" spans="2:15" ht="7.5" customHeight="1" thickBot="1">
      <c r="B84" s="398"/>
      <c r="C84" s="399"/>
      <c r="D84" s="388"/>
      <c r="E84" s="388"/>
      <c r="F84" s="388"/>
      <c r="G84" s="388"/>
      <c r="H84" s="388"/>
      <c r="I84" s="388"/>
      <c r="J84" s="388"/>
      <c r="K84" s="388"/>
      <c r="L84" s="388"/>
      <c r="M84" s="388"/>
      <c r="N84" s="388"/>
      <c r="O84" s="388"/>
    </row>
    <row r="85" spans="2:15" ht="7.5" customHeight="1" thickTop="1">
      <c r="B85" s="400" t="s">
        <v>1526</v>
      </c>
      <c r="C85" s="401" t="s">
        <v>1530</v>
      </c>
      <c r="D85" s="397" t="s">
        <v>1519</v>
      </c>
      <c r="E85" s="397"/>
      <c r="F85" s="397" t="s">
        <v>1532</v>
      </c>
      <c r="G85" s="23"/>
      <c r="H85" s="23"/>
      <c r="I85" s="23"/>
      <c r="J85" s="23"/>
      <c r="K85" s="24"/>
      <c r="L85" s="23"/>
      <c r="M85" s="23"/>
      <c r="N85" s="23"/>
      <c r="O85" s="25"/>
    </row>
    <row r="86" spans="2:15" ht="7.5" customHeight="1">
      <c r="B86" s="391"/>
      <c r="C86" s="392"/>
      <c r="D86" s="388"/>
      <c r="E86" s="388"/>
      <c r="F86" s="388"/>
      <c r="G86" s="26"/>
      <c r="H86" s="26"/>
      <c r="I86" s="26"/>
      <c r="J86" s="26"/>
      <c r="K86" s="27"/>
      <c r="L86" s="26"/>
      <c r="M86" s="26"/>
      <c r="N86" s="26"/>
      <c r="O86" s="28"/>
    </row>
    <row r="87" spans="2:15" ht="7.5" customHeight="1">
      <c r="B87" s="391" t="s">
        <v>1527</v>
      </c>
      <c r="C87" s="392" t="s">
        <v>1531</v>
      </c>
      <c r="D87" s="388"/>
      <c r="E87" s="388"/>
      <c r="F87" s="388"/>
      <c r="G87" s="26"/>
      <c r="H87" s="26"/>
      <c r="I87" s="26"/>
      <c r="J87" s="388"/>
      <c r="K87" s="389"/>
      <c r="L87" s="26"/>
      <c r="M87" s="26"/>
      <c r="N87" s="388"/>
      <c r="O87" s="390"/>
    </row>
    <row r="88" spans="2:15" ht="7.5" customHeight="1">
      <c r="B88" s="391"/>
      <c r="C88" s="392"/>
      <c r="D88" s="388"/>
      <c r="E88" s="388"/>
      <c r="F88" s="388"/>
      <c r="G88" s="26"/>
      <c r="H88" s="26"/>
      <c r="I88" s="26"/>
      <c r="J88" s="388"/>
      <c r="K88" s="389"/>
      <c r="L88" s="26"/>
      <c r="M88" s="26"/>
      <c r="N88" s="388"/>
      <c r="O88" s="390"/>
    </row>
    <row r="89" spans="2:18" ht="7.5" customHeight="1">
      <c r="B89" s="391" t="s">
        <v>1528</v>
      </c>
      <c r="C89" s="392"/>
      <c r="D89" s="388" t="str">
        <f>IF(B85="ここに","",VLOOKUP(B85,'登録ナンバー'!$A$1:$G$620,7,0))</f>
        <v>松本遼太郎</v>
      </c>
      <c r="E89" s="388"/>
      <c r="F89" s="388" t="str">
        <f>IF(B87="ここに","",VLOOKUP(B87,'登録ナンバー'!$A$1:$G$620,7,0))</f>
        <v>鹿野雄大</v>
      </c>
      <c r="G89" s="388"/>
      <c r="H89" s="388" t="str">
        <f>IF(B89="ここに","",VLOOKUP(B89,'登録ナンバー'!$A$1:$G$620,7,0))</f>
        <v>片桐靖之</v>
      </c>
      <c r="I89" s="388"/>
      <c r="J89" s="388" t="str">
        <f>IF(B91="ここに","",VLOOKUP(B91,'登録ナンバー'!$A$1:$G$620,7,0))</f>
        <v>川合　優</v>
      </c>
      <c r="K89" s="388"/>
      <c r="L89" s="388" t="str">
        <f>IF(C85="ここに","",VLOOKUP(C85,'登録ナンバー'!$A$1:$G$620,7,0))</f>
        <v>嶋村和彦</v>
      </c>
      <c r="M89" s="388"/>
      <c r="N89" s="388" t="str">
        <f>IF(C87="ここに","",VLOOKUP(C87,'登録ナンバー'!$A$1:$G$620,7,0))</f>
        <v>谷口　孟</v>
      </c>
      <c r="O89" s="388"/>
      <c r="R89" s="387">
        <v>6</v>
      </c>
    </row>
    <row r="90" spans="2:18" ht="7.5" customHeight="1">
      <c r="B90" s="391"/>
      <c r="C90" s="392"/>
      <c r="D90" s="388"/>
      <c r="E90" s="388"/>
      <c r="F90" s="388"/>
      <c r="G90" s="388"/>
      <c r="H90" s="388"/>
      <c r="I90" s="388"/>
      <c r="J90" s="388"/>
      <c r="K90" s="388"/>
      <c r="L90" s="388"/>
      <c r="M90" s="388"/>
      <c r="N90" s="388"/>
      <c r="O90" s="388"/>
      <c r="R90" s="387"/>
    </row>
    <row r="91" spans="2:18" ht="7.5" customHeight="1">
      <c r="B91" s="391" t="s">
        <v>1529</v>
      </c>
      <c r="C91" s="392"/>
      <c r="D91" s="388"/>
      <c r="E91" s="388"/>
      <c r="F91" s="388"/>
      <c r="G91" s="388"/>
      <c r="H91" s="388"/>
      <c r="I91" s="388"/>
      <c r="J91" s="388"/>
      <c r="K91" s="388"/>
      <c r="L91" s="388"/>
      <c r="M91" s="388"/>
      <c r="N91" s="388"/>
      <c r="O91" s="388"/>
      <c r="R91" s="387"/>
    </row>
    <row r="92" spans="2:18" ht="7.5" customHeight="1" thickBot="1">
      <c r="B92" s="393"/>
      <c r="C92" s="394"/>
      <c r="D92" s="388"/>
      <c r="E92" s="388"/>
      <c r="F92" s="388"/>
      <c r="G92" s="388"/>
      <c r="H92" s="388"/>
      <c r="I92" s="388"/>
      <c r="J92" s="388"/>
      <c r="K92" s="388"/>
      <c r="L92" s="388"/>
      <c r="M92" s="388"/>
      <c r="N92" s="388"/>
      <c r="O92" s="388"/>
      <c r="R92" s="387"/>
    </row>
    <row r="93" spans="2:15" ht="7.5" customHeight="1" thickTop="1">
      <c r="B93" s="395" t="s">
        <v>1540</v>
      </c>
      <c r="C93" s="396" t="s">
        <v>1544</v>
      </c>
      <c r="D93" s="397" t="s">
        <v>1546</v>
      </c>
      <c r="E93" s="397"/>
      <c r="F93" s="397"/>
      <c r="G93" s="23"/>
      <c r="H93" s="23"/>
      <c r="I93" s="23"/>
      <c r="J93" s="23"/>
      <c r="K93" s="24"/>
      <c r="L93" s="23"/>
      <c r="M93" s="23"/>
      <c r="N93" s="23"/>
      <c r="O93" s="25"/>
    </row>
    <row r="94" spans="2:15" ht="7.5" customHeight="1">
      <c r="B94" s="391"/>
      <c r="C94" s="392"/>
      <c r="D94" s="388"/>
      <c r="E94" s="388"/>
      <c r="F94" s="388"/>
      <c r="G94" s="26"/>
      <c r="H94" s="26"/>
      <c r="I94" s="26"/>
      <c r="J94" s="26"/>
      <c r="K94" s="27"/>
      <c r="L94" s="26"/>
      <c r="M94" s="26"/>
      <c r="N94" s="26"/>
      <c r="O94" s="28"/>
    </row>
    <row r="95" spans="2:15" ht="7.5" customHeight="1">
      <c r="B95" s="391" t="s">
        <v>1541</v>
      </c>
      <c r="C95" s="392" t="s">
        <v>1545</v>
      </c>
      <c r="D95" s="388"/>
      <c r="E95" s="388"/>
      <c r="F95" s="388"/>
      <c r="G95" s="26"/>
      <c r="H95" s="26"/>
      <c r="I95" s="26"/>
      <c r="J95" s="388"/>
      <c r="K95" s="389"/>
      <c r="L95" s="26"/>
      <c r="M95" s="26"/>
      <c r="N95" s="388"/>
      <c r="O95" s="390"/>
    </row>
    <row r="96" spans="2:15" ht="7.5" customHeight="1">
      <c r="B96" s="391"/>
      <c r="C96" s="392"/>
      <c r="D96" s="388"/>
      <c r="E96" s="388"/>
      <c r="F96" s="388"/>
      <c r="G96" s="26"/>
      <c r="H96" s="26"/>
      <c r="I96" s="26"/>
      <c r="J96" s="388"/>
      <c r="K96" s="389"/>
      <c r="L96" s="26"/>
      <c r="M96" s="26"/>
      <c r="N96" s="388"/>
      <c r="O96" s="390"/>
    </row>
    <row r="97" spans="2:18" ht="7.5" customHeight="1">
      <c r="B97" s="391" t="s">
        <v>1542</v>
      </c>
      <c r="C97" s="392"/>
      <c r="D97" s="388" t="str">
        <f>IF(B93="ここに","",VLOOKUP(B93,'登録ナンバー'!$A$1:$G$620,7,0))</f>
        <v>川上英二</v>
      </c>
      <c r="E97" s="388"/>
      <c r="F97" s="388" t="str">
        <f>IF(B95="ここに","",VLOOKUP(B95,'登録ナンバー'!$A$1:$G$620,7,0))</f>
        <v>岡川謙二</v>
      </c>
      <c r="G97" s="388"/>
      <c r="H97" s="388" t="str">
        <f>IF(B97="ここに","",VLOOKUP(B97,'登録ナンバー'!$A$1:$G$620,7,0))</f>
        <v>森永洋介</v>
      </c>
      <c r="I97" s="388"/>
      <c r="J97" s="388" t="str">
        <f>IF(B99="ここに","",VLOOKUP(B99,'登録ナンバー'!$A$1:$G$620,7,0))</f>
        <v>杉山邦夫</v>
      </c>
      <c r="K97" s="388"/>
      <c r="L97" s="388" t="str">
        <f>IF(C93="ここに","",VLOOKUP(C93,'登録ナンバー'!$A$1:$G$620,7,0))</f>
        <v>二ツ井裕也</v>
      </c>
      <c r="M97" s="388"/>
      <c r="N97" s="388" t="str">
        <f>IF(C95="ここに","",VLOOKUP(C95,'登録ナンバー'!$A$1:$G$620,7,0))</f>
        <v>安久智之</v>
      </c>
      <c r="O97" s="388"/>
      <c r="R97" s="387">
        <v>6</v>
      </c>
    </row>
    <row r="98" spans="2:18" ht="7.5" customHeight="1">
      <c r="B98" s="391"/>
      <c r="C98" s="392"/>
      <c r="D98" s="388"/>
      <c r="E98" s="388"/>
      <c r="F98" s="388"/>
      <c r="G98" s="388"/>
      <c r="H98" s="388"/>
      <c r="I98" s="388"/>
      <c r="J98" s="388"/>
      <c r="K98" s="388"/>
      <c r="L98" s="388"/>
      <c r="M98" s="388"/>
      <c r="N98" s="388"/>
      <c r="O98" s="388"/>
      <c r="R98" s="387"/>
    </row>
    <row r="99" spans="2:18" ht="7.5" customHeight="1">
      <c r="B99" s="391" t="s">
        <v>1543</v>
      </c>
      <c r="C99" s="392"/>
      <c r="D99" s="388"/>
      <c r="E99" s="388"/>
      <c r="F99" s="388"/>
      <c r="G99" s="388"/>
      <c r="H99" s="388"/>
      <c r="I99" s="388"/>
      <c r="J99" s="388"/>
      <c r="K99" s="388"/>
      <c r="L99" s="388"/>
      <c r="M99" s="388"/>
      <c r="N99" s="388"/>
      <c r="O99" s="388"/>
      <c r="R99" s="387"/>
    </row>
    <row r="100" spans="2:18" ht="7.5" customHeight="1" thickBot="1">
      <c r="B100" s="420"/>
      <c r="C100" s="421"/>
      <c r="D100" s="388"/>
      <c r="E100" s="388"/>
      <c r="F100" s="388"/>
      <c r="G100" s="388"/>
      <c r="H100" s="388"/>
      <c r="I100" s="388"/>
      <c r="J100" s="388"/>
      <c r="K100" s="388"/>
      <c r="L100" s="388"/>
      <c r="M100" s="388"/>
      <c r="N100" s="388"/>
      <c r="O100" s="388"/>
      <c r="R100" s="387"/>
    </row>
    <row r="101" spans="2:15" ht="7.5" customHeight="1">
      <c r="B101" s="400" t="s">
        <v>1553</v>
      </c>
      <c r="C101" s="401"/>
      <c r="D101" s="397" t="s">
        <v>1557</v>
      </c>
      <c r="E101" s="397"/>
      <c r="F101" s="397"/>
      <c r="G101" s="23"/>
      <c r="H101" s="23"/>
      <c r="I101" s="23"/>
      <c r="J101" s="23"/>
      <c r="K101" s="24"/>
      <c r="L101" s="23"/>
      <c r="M101" s="23"/>
      <c r="N101" s="23"/>
      <c r="O101" s="25"/>
    </row>
    <row r="102" spans="2:15" ht="7.5" customHeight="1">
      <c r="B102" s="391"/>
      <c r="C102" s="392"/>
      <c r="D102" s="388"/>
      <c r="E102" s="388"/>
      <c r="F102" s="388"/>
      <c r="G102" s="26"/>
      <c r="H102" s="26"/>
      <c r="I102" s="26"/>
      <c r="J102" s="26"/>
      <c r="K102" s="27"/>
      <c r="L102" s="26"/>
      <c r="M102" s="26"/>
      <c r="N102" s="26"/>
      <c r="O102" s="28"/>
    </row>
    <row r="103" spans="2:15" ht="7.5" customHeight="1">
      <c r="B103" s="391" t="s">
        <v>1554</v>
      </c>
      <c r="C103" s="392"/>
      <c r="D103" s="388"/>
      <c r="E103" s="388"/>
      <c r="F103" s="388"/>
      <c r="G103" s="26"/>
      <c r="H103" s="26"/>
      <c r="I103" s="26"/>
      <c r="J103" s="388"/>
      <c r="K103" s="389"/>
      <c r="L103" s="26"/>
      <c r="M103" s="26"/>
      <c r="N103" s="388"/>
      <c r="O103" s="390"/>
    </row>
    <row r="104" spans="2:15" ht="7.5" customHeight="1">
      <c r="B104" s="391"/>
      <c r="C104" s="392"/>
      <c r="D104" s="388"/>
      <c r="E104" s="388"/>
      <c r="F104" s="388"/>
      <c r="G104" s="26"/>
      <c r="H104" s="26"/>
      <c r="I104" s="26"/>
      <c r="J104" s="388"/>
      <c r="K104" s="389"/>
      <c r="L104" s="26"/>
      <c r="M104" s="26"/>
      <c r="N104" s="388"/>
      <c r="O104" s="390"/>
    </row>
    <row r="105" spans="2:18" ht="7.5" customHeight="1">
      <c r="B105" s="391" t="s">
        <v>1555</v>
      </c>
      <c r="C105" s="392"/>
      <c r="D105" s="388" t="str">
        <f>IF(B101="ここに","",VLOOKUP(B101,'登録ナンバー'!$A$1:$G$620,7,0))</f>
        <v>金谷太郎</v>
      </c>
      <c r="E105" s="388"/>
      <c r="F105" s="388" t="str">
        <f>IF(B103="ここに","",VLOOKUP(B103,'登録ナンバー'!$A$1:$G$620,7,0))</f>
        <v>佐野望</v>
      </c>
      <c r="G105" s="388"/>
      <c r="H105" s="388" t="str">
        <f>IF(B105="ここに","",VLOOKUP(B105,'登録ナンバー'!$A$1:$G$620,7,0))</f>
        <v>土田哲也</v>
      </c>
      <c r="I105" s="388"/>
      <c r="J105" s="388" t="str">
        <f>IF(B107="ここに","",VLOOKUP(B107,'登録ナンバー'!$A$1:$G$620,7,0))</f>
        <v>古市卓志</v>
      </c>
      <c r="K105" s="388"/>
      <c r="L105" s="388"/>
      <c r="M105" s="388"/>
      <c r="N105" s="388"/>
      <c r="O105" s="388"/>
      <c r="R105" s="387">
        <v>4</v>
      </c>
    </row>
    <row r="106" spans="2:18" ht="7.5" customHeight="1">
      <c r="B106" s="391"/>
      <c r="C106" s="392"/>
      <c r="D106" s="388"/>
      <c r="E106" s="388"/>
      <c r="F106" s="388"/>
      <c r="G106" s="388"/>
      <c r="H106" s="388"/>
      <c r="I106" s="388"/>
      <c r="J106" s="388"/>
      <c r="K106" s="388"/>
      <c r="L106" s="388"/>
      <c r="M106" s="388"/>
      <c r="N106" s="388"/>
      <c r="O106" s="388"/>
      <c r="R106" s="387"/>
    </row>
    <row r="107" spans="2:18" ht="7.5" customHeight="1">
      <c r="B107" s="391" t="s">
        <v>1556</v>
      </c>
      <c r="C107" s="392"/>
      <c r="D107" s="388"/>
      <c r="E107" s="388"/>
      <c r="F107" s="388"/>
      <c r="G107" s="388"/>
      <c r="H107" s="388"/>
      <c r="I107" s="388"/>
      <c r="J107" s="388"/>
      <c r="K107" s="388"/>
      <c r="L107" s="388"/>
      <c r="M107" s="388"/>
      <c r="N107" s="388"/>
      <c r="O107" s="388"/>
      <c r="R107" s="387"/>
    </row>
    <row r="108" spans="2:18" ht="7.5" customHeight="1" thickBot="1">
      <c r="B108" s="393"/>
      <c r="C108" s="394"/>
      <c r="D108" s="388"/>
      <c r="E108" s="388"/>
      <c r="F108" s="388"/>
      <c r="G108" s="388"/>
      <c r="H108" s="388"/>
      <c r="I108" s="388"/>
      <c r="J108" s="388"/>
      <c r="K108" s="388"/>
      <c r="L108" s="388"/>
      <c r="M108" s="388"/>
      <c r="N108" s="388"/>
      <c r="O108" s="388"/>
      <c r="R108" s="387"/>
    </row>
    <row r="109" spans="2:15" ht="7.5" customHeight="1" thickTop="1">
      <c r="B109" s="395" t="s">
        <v>1558</v>
      </c>
      <c r="C109" s="396" t="s">
        <v>1562</v>
      </c>
      <c r="D109" s="397" t="s">
        <v>1564</v>
      </c>
      <c r="E109" s="397"/>
      <c r="F109" s="397"/>
      <c r="G109" s="23"/>
      <c r="H109" s="23"/>
      <c r="I109" s="23"/>
      <c r="J109" s="23"/>
      <c r="K109" s="24"/>
      <c r="L109" s="23"/>
      <c r="M109" s="23"/>
      <c r="N109" s="23"/>
      <c r="O109" s="25"/>
    </row>
    <row r="110" spans="2:15" ht="7.5" customHeight="1">
      <c r="B110" s="391"/>
      <c r="C110" s="392"/>
      <c r="D110" s="388"/>
      <c r="E110" s="388"/>
      <c r="F110" s="388"/>
      <c r="G110" s="26"/>
      <c r="H110" s="26"/>
      <c r="I110" s="26"/>
      <c r="J110" s="26"/>
      <c r="K110" s="27"/>
      <c r="L110" s="26"/>
      <c r="M110" s="26"/>
      <c r="N110" s="26"/>
      <c r="O110" s="28"/>
    </row>
    <row r="111" spans="2:15" ht="7.5" customHeight="1">
      <c r="B111" s="391" t="s">
        <v>1559</v>
      </c>
      <c r="C111" s="392" t="s">
        <v>1563</v>
      </c>
      <c r="D111" s="388"/>
      <c r="E111" s="388"/>
      <c r="F111" s="388"/>
      <c r="G111" s="26"/>
      <c r="H111" s="26"/>
      <c r="I111" s="26"/>
      <c r="J111" s="388"/>
      <c r="K111" s="389"/>
      <c r="L111" s="26"/>
      <c r="M111" s="26"/>
      <c r="N111" s="388"/>
      <c r="O111" s="390"/>
    </row>
    <row r="112" spans="2:15" ht="7.5" customHeight="1">
      <c r="B112" s="391"/>
      <c r="C112" s="392"/>
      <c r="D112" s="388"/>
      <c r="E112" s="388"/>
      <c r="F112" s="388"/>
      <c r="G112" s="26"/>
      <c r="H112" s="26"/>
      <c r="I112" s="26"/>
      <c r="J112" s="388"/>
      <c r="K112" s="389"/>
      <c r="L112" s="26"/>
      <c r="M112" s="26"/>
      <c r="N112" s="388"/>
      <c r="O112" s="390"/>
    </row>
    <row r="113" spans="2:18" ht="7.5" customHeight="1">
      <c r="B113" s="391" t="s">
        <v>1560</v>
      </c>
      <c r="C113" s="392"/>
      <c r="D113" s="388" t="str">
        <f>IF(B109="ここに","",VLOOKUP(B109,'登録ナンバー'!$A$1:$G$620,7,0))</f>
        <v>北村　健</v>
      </c>
      <c r="E113" s="388"/>
      <c r="F113" s="388" t="str">
        <f>IF(B111="ここに","",VLOOKUP(B111,'登録ナンバー'!$A$1:$G$620,7,0))</f>
        <v>浅田恵亮</v>
      </c>
      <c r="G113" s="388"/>
      <c r="H113" s="388" t="str">
        <f>IF(B113="ここに","",VLOOKUP(B113,'登録ナンバー'!$A$1:$G$620,7,0))</f>
        <v>鍵谷浩太</v>
      </c>
      <c r="I113" s="388"/>
      <c r="J113" s="388" t="str">
        <f>IF(B115="ここに","",VLOOKUP(B115,'登録ナンバー'!$A$1:$G$620,7,0))</f>
        <v>遠池建介</v>
      </c>
      <c r="K113" s="388"/>
      <c r="L113" s="388" t="str">
        <f>IF(C109="ここに","",VLOOKUP(C109,'登録ナンバー'!$A$1:$G$620,7,0))</f>
        <v>岩渕光紀</v>
      </c>
      <c r="M113" s="388"/>
      <c r="N113" s="388" t="str">
        <f>IF(C111="ここに","",VLOOKUP(C111,'登録ナンバー'!$A$1:$G$620,7,0))</f>
        <v>岩切佑磨</v>
      </c>
      <c r="O113" s="388"/>
      <c r="R113" s="387">
        <v>6</v>
      </c>
    </row>
    <row r="114" spans="2:18" ht="7.5" customHeight="1">
      <c r="B114" s="391"/>
      <c r="C114" s="392"/>
      <c r="D114" s="388"/>
      <c r="E114" s="388"/>
      <c r="F114" s="388"/>
      <c r="G114" s="388"/>
      <c r="H114" s="388"/>
      <c r="I114" s="388"/>
      <c r="J114" s="388"/>
      <c r="K114" s="388"/>
      <c r="L114" s="388"/>
      <c r="M114" s="388"/>
      <c r="N114" s="388"/>
      <c r="O114" s="388"/>
      <c r="R114" s="387"/>
    </row>
    <row r="115" spans="2:18" ht="7.5" customHeight="1">
      <c r="B115" s="391" t="s">
        <v>1561</v>
      </c>
      <c r="C115" s="392"/>
      <c r="D115" s="388"/>
      <c r="E115" s="388"/>
      <c r="F115" s="388"/>
      <c r="G115" s="388"/>
      <c r="H115" s="388"/>
      <c r="I115" s="388"/>
      <c r="J115" s="388"/>
      <c r="K115" s="388"/>
      <c r="L115" s="388"/>
      <c r="M115" s="388"/>
      <c r="N115" s="388"/>
      <c r="O115" s="388"/>
      <c r="R115" s="387"/>
    </row>
    <row r="116" spans="2:18" ht="7.5" customHeight="1" thickBot="1">
      <c r="B116" s="398"/>
      <c r="C116" s="399"/>
      <c r="D116" s="388"/>
      <c r="E116" s="388"/>
      <c r="F116" s="388"/>
      <c r="G116" s="388"/>
      <c r="H116" s="388"/>
      <c r="I116" s="388"/>
      <c r="J116" s="388"/>
      <c r="K116" s="388"/>
      <c r="L116" s="388"/>
      <c r="M116" s="388"/>
      <c r="N116" s="388"/>
      <c r="O116" s="388"/>
      <c r="R116" s="387"/>
    </row>
    <row r="117" spans="2:15" ht="7.5" customHeight="1" thickTop="1">
      <c r="B117" s="400" t="s">
        <v>1568</v>
      </c>
      <c r="C117" s="401" t="s">
        <v>1572</v>
      </c>
      <c r="D117" s="397" t="s">
        <v>1575</v>
      </c>
      <c r="E117" s="397"/>
      <c r="F117" s="397" t="s">
        <v>1576</v>
      </c>
      <c r="G117" s="23"/>
      <c r="H117" s="23"/>
      <c r="I117" s="23"/>
      <c r="J117" s="23"/>
      <c r="K117" s="24"/>
      <c r="L117" s="23"/>
      <c r="M117" s="23"/>
      <c r="N117" s="23"/>
      <c r="O117" s="25"/>
    </row>
    <row r="118" spans="2:15" ht="7.5" customHeight="1">
      <c r="B118" s="391"/>
      <c r="C118" s="392"/>
      <c r="D118" s="388"/>
      <c r="E118" s="388"/>
      <c r="F118" s="388"/>
      <c r="G118" s="26"/>
      <c r="H118" s="26"/>
      <c r="I118" s="26"/>
      <c r="J118" s="26"/>
      <c r="K118" s="27"/>
      <c r="L118" s="26"/>
      <c r="M118" s="26"/>
      <c r="N118" s="26"/>
      <c r="O118" s="28"/>
    </row>
    <row r="119" spans="2:15" ht="7.5" customHeight="1">
      <c r="B119" s="391" t="s">
        <v>1569</v>
      </c>
      <c r="C119" s="392" t="s">
        <v>1573</v>
      </c>
      <c r="D119" s="388"/>
      <c r="E119" s="388"/>
      <c r="F119" s="388"/>
      <c r="G119" s="26"/>
      <c r="H119" s="26"/>
      <c r="I119" s="26"/>
      <c r="J119" s="388"/>
      <c r="K119" s="389"/>
      <c r="L119" s="26"/>
      <c r="M119" s="26"/>
      <c r="N119" s="388"/>
      <c r="O119" s="390"/>
    </row>
    <row r="120" spans="2:15" ht="7.5" customHeight="1">
      <c r="B120" s="391"/>
      <c r="C120" s="392"/>
      <c r="D120" s="388"/>
      <c r="E120" s="388"/>
      <c r="F120" s="388"/>
      <c r="G120" s="26"/>
      <c r="H120" s="26"/>
      <c r="I120" s="26"/>
      <c r="J120" s="388"/>
      <c r="K120" s="389"/>
      <c r="L120" s="26"/>
      <c r="M120" s="26"/>
      <c r="N120" s="388"/>
      <c r="O120" s="390"/>
    </row>
    <row r="121" spans="2:18" ht="7.5" customHeight="1">
      <c r="B121" s="391" t="s">
        <v>1570</v>
      </c>
      <c r="C121" s="392" t="s">
        <v>1574</v>
      </c>
      <c r="D121" s="388" t="str">
        <f>IF(B117="ここに","",VLOOKUP(B117,'登録ナンバー'!$A$1:$G$620,7,0))</f>
        <v>片岡一寿</v>
      </c>
      <c r="E121" s="388"/>
      <c r="F121" s="388" t="str">
        <f>IF(B119="ここに","",VLOOKUP(B119,'登録ナンバー'!$A$1:$G$620,7,0))</f>
        <v>亀井雅嗣</v>
      </c>
      <c r="G121" s="388"/>
      <c r="H121" s="388" t="str">
        <f>IF(B121="ここに","",VLOOKUP(B121,'登録ナンバー'!$A$1:$G$620,7,0))</f>
        <v>亀井皓太</v>
      </c>
      <c r="I121" s="388"/>
      <c r="J121" s="388" t="str">
        <f>IF(B123="ここに","",VLOOKUP(B123,'登録ナンバー'!$A$1:$G$620,7,0))</f>
        <v>竹田圭佑</v>
      </c>
      <c r="K121" s="388"/>
      <c r="L121" s="388" t="str">
        <f>IF(C117="ここに","",VLOOKUP(C117,'登録ナンバー'!$A$1:$G$620,7,0))</f>
        <v>中田富憲</v>
      </c>
      <c r="M121" s="388"/>
      <c r="N121" s="388" t="str">
        <f>IF(C119="ここに","",VLOOKUP(C119,'登録ナンバー'!$A$1:$G$620,7,0))</f>
        <v>山本昌紀</v>
      </c>
      <c r="O121" s="388"/>
      <c r="P121" s="388" t="str">
        <f>IF(C121="ここに","",VLOOKUP(C121,'登録ナンバー'!$A$1:$G$620,7,0))</f>
        <v>山本浩之</v>
      </c>
      <c r="Q121" s="388"/>
      <c r="R121" s="387">
        <v>7</v>
      </c>
    </row>
    <row r="122" spans="2:18" ht="7.5" customHeight="1">
      <c r="B122" s="391"/>
      <c r="C122" s="392"/>
      <c r="D122" s="388"/>
      <c r="E122" s="388"/>
      <c r="F122" s="388"/>
      <c r="G122" s="388"/>
      <c r="H122" s="388"/>
      <c r="I122" s="388"/>
      <c r="J122" s="388"/>
      <c r="K122" s="388"/>
      <c r="L122" s="388"/>
      <c r="M122" s="388"/>
      <c r="N122" s="388"/>
      <c r="O122" s="388"/>
      <c r="P122" s="388"/>
      <c r="Q122" s="388"/>
      <c r="R122" s="387"/>
    </row>
    <row r="123" spans="2:18" ht="7.5" customHeight="1">
      <c r="B123" s="391" t="s">
        <v>1571</v>
      </c>
      <c r="C123" s="392"/>
      <c r="D123" s="388"/>
      <c r="E123" s="388"/>
      <c r="F123" s="388"/>
      <c r="G123" s="388"/>
      <c r="H123" s="388"/>
      <c r="I123" s="388"/>
      <c r="J123" s="388"/>
      <c r="K123" s="388"/>
      <c r="L123" s="388"/>
      <c r="M123" s="388"/>
      <c r="N123" s="388"/>
      <c r="O123" s="388"/>
      <c r="P123" s="388"/>
      <c r="Q123" s="388"/>
      <c r="R123" s="387"/>
    </row>
    <row r="124" spans="2:18" ht="7.5" customHeight="1" thickBot="1">
      <c r="B124" s="393"/>
      <c r="C124" s="394"/>
      <c r="D124" s="388"/>
      <c r="E124" s="388"/>
      <c r="F124" s="388"/>
      <c r="G124" s="388"/>
      <c r="H124" s="388"/>
      <c r="I124" s="388"/>
      <c r="J124" s="388"/>
      <c r="K124" s="388"/>
      <c r="L124" s="388"/>
      <c r="M124" s="388"/>
      <c r="N124" s="388"/>
      <c r="O124" s="388"/>
      <c r="P124" s="388"/>
      <c r="Q124" s="388"/>
      <c r="R124" s="387"/>
    </row>
    <row r="125" spans="2:17" ht="7.5" customHeight="1" thickTop="1">
      <c r="B125" s="395" t="s">
        <v>1577</v>
      </c>
      <c r="C125" s="396"/>
      <c r="D125" s="397" t="s">
        <v>1546</v>
      </c>
      <c r="E125" s="397"/>
      <c r="F125" s="397"/>
      <c r="G125" s="23"/>
      <c r="H125" s="23"/>
      <c r="I125" s="23"/>
      <c r="J125" s="23"/>
      <c r="K125" s="24"/>
      <c r="L125" s="23"/>
      <c r="M125" s="23"/>
      <c r="N125" s="23"/>
      <c r="O125" s="25"/>
      <c r="P125" s="20"/>
      <c r="Q125" s="20"/>
    </row>
    <row r="126" spans="2:15" ht="7.5" customHeight="1">
      <c r="B126" s="391"/>
      <c r="C126" s="392"/>
      <c r="D126" s="388"/>
      <c r="E126" s="388"/>
      <c r="F126" s="388"/>
      <c r="G126" s="26"/>
      <c r="H126" s="26"/>
      <c r="I126" s="26"/>
      <c r="J126" s="26"/>
      <c r="K126" s="27"/>
      <c r="L126" s="26"/>
      <c r="M126" s="26"/>
      <c r="N126" s="26"/>
      <c r="O126" s="28"/>
    </row>
    <row r="127" spans="2:15" ht="7.5" customHeight="1">
      <c r="B127" s="391" t="s">
        <v>1578</v>
      </c>
      <c r="C127" s="392"/>
      <c r="D127" s="388"/>
      <c r="E127" s="388"/>
      <c r="F127" s="388"/>
      <c r="G127" s="26"/>
      <c r="H127" s="26"/>
      <c r="I127" s="26"/>
      <c r="J127" s="388"/>
      <c r="K127" s="389"/>
      <c r="L127" s="26"/>
      <c r="M127" s="26"/>
      <c r="N127" s="388"/>
      <c r="O127" s="390"/>
    </row>
    <row r="128" spans="2:15" ht="7.5" customHeight="1">
      <c r="B128" s="391"/>
      <c r="C128" s="392"/>
      <c r="D128" s="388"/>
      <c r="E128" s="388"/>
      <c r="F128" s="388"/>
      <c r="G128" s="26"/>
      <c r="H128" s="26"/>
      <c r="I128" s="26"/>
      <c r="J128" s="388"/>
      <c r="K128" s="389"/>
      <c r="L128" s="26"/>
      <c r="M128" s="26"/>
      <c r="N128" s="388"/>
      <c r="O128" s="390"/>
    </row>
    <row r="129" spans="2:18" ht="7.5" customHeight="1">
      <c r="B129" s="391" t="s">
        <v>1579</v>
      </c>
      <c r="C129" s="392"/>
      <c r="D129" s="388" t="str">
        <f>IF(B125="ここに","",VLOOKUP(B125,'登録ナンバー'!$A$1:$G$620,7,0))</f>
        <v>稙田優也</v>
      </c>
      <c r="E129" s="388"/>
      <c r="F129" s="388" t="str">
        <f>IF(B127="ここに","",VLOOKUP(B127,'登録ナンバー'!$A$1:$G$620,7,0))</f>
        <v>井内一博</v>
      </c>
      <c r="G129" s="388"/>
      <c r="H129" s="388" t="str">
        <f>IF(B129="ここに","",VLOOKUP(B129,'登録ナンバー'!$A$1:$G$620,7,0))</f>
        <v>舘形和典</v>
      </c>
      <c r="I129" s="388"/>
      <c r="J129" s="388" t="str">
        <f>IF(B131="ここに","",VLOOKUP(B131,'登録ナンバー'!$A$1:$G$620,7,0))</f>
        <v>竹下英伸</v>
      </c>
      <c r="K129" s="388"/>
      <c r="L129" s="388"/>
      <c r="M129" s="388"/>
      <c r="N129" s="388"/>
      <c r="O129" s="388"/>
      <c r="R129" s="387">
        <v>4</v>
      </c>
    </row>
    <row r="130" spans="2:18" ht="7.5" customHeight="1">
      <c r="B130" s="391"/>
      <c r="C130" s="392"/>
      <c r="D130" s="388"/>
      <c r="E130" s="388"/>
      <c r="F130" s="388"/>
      <c r="G130" s="388"/>
      <c r="H130" s="388"/>
      <c r="I130" s="388"/>
      <c r="J130" s="388"/>
      <c r="K130" s="388"/>
      <c r="L130" s="388"/>
      <c r="M130" s="388"/>
      <c r="N130" s="388"/>
      <c r="O130" s="388"/>
      <c r="R130" s="387"/>
    </row>
    <row r="131" spans="2:18" ht="15.75" customHeight="1">
      <c r="B131" s="254" t="s">
        <v>1580</v>
      </c>
      <c r="C131" s="139"/>
      <c r="D131" s="388"/>
      <c r="E131" s="388"/>
      <c r="F131" s="388"/>
      <c r="G131" s="388"/>
      <c r="H131" s="388"/>
      <c r="I131" s="388"/>
      <c r="J131" s="388"/>
      <c r="K131" s="388"/>
      <c r="L131" s="388"/>
      <c r="M131" s="388"/>
      <c r="N131" s="388"/>
      <c r="O131" s="388"/>
      <c r="R131" s="387"/>
    </row>
    <row r="132" spans="2:18" ht="7.5" customHeight="1">
      <c r="B132" s="388" t="s">
        <v>48</v>
      </c>
      <c r="C132" s="388"/>
      <c r="D132" s="388"/>
      <c r="E132" s="388"/>
      <c r="F132" s="388"/>
      <c r="G132" s="388"/>
      <c r="H132" s="388"/>
      <c r="I132" s="388"/>
      <c r="J132" s="388"/>
      <c r="K132" s="388"/>
      <c r="L132" s="388"/>
      <c r="M132" s="388"/>
      <c r="N132" s="388"/>
      <c r="O132" s="388"/>
      <c r="R132" s="387"/>
    </row>
    <row r="133" spans="1:11" ht="14.25" thickBot="1">
      <c r="A133" s="20"/>
      <c r="B133" s="388"/>
      <c r="C133" s="388"/>
      <c r="D133" s="21"/>
      <c r="E133" s="21"/>
      <c r="F133" s="21"/>
      <c r="G133" s="21"/>
      <c r="H133" s="21"/>
      <c r="I133" s="21"/>
      <c r="J133" s="22"/>
      <c r="K133" s="22"/>
    </row>
    <row r="134" spans="2:17" ht="7.5" customHeight="1" thickTop="1">
      <c r="B134" s="395" t="s">
        <v>1478</v>
      </c>
      <c r="C134" s="396"/>
      <c r="D134" s="397" t="str">
        <f>IF(B134="","",VLOOKUP(B134,'登録ナンバー'!$A$4:$I$575,8,1))</f>
        <v>Ｋテニスカレッジ</v>
      </c>
      <c r="E134" s="397"/>
      <c r="F134" s="397"/>
      <c r="G134" s="23"/>
      <c r="H134" s="23"/>
      <c r="I134" s="23"/>
      <c r="J134" s="23"/>
      <c r="K134" s="24"/>
      <c r="L134" s="23"/>
      <c r="M134" s="23"/>
      <c r="N134" s="23"/>
      <c r="O134" s="25"/>
      <c r="P134" s="23"/>
      <c r="Q134" s="25"/>
    </row>
    <row r="135" spans="2:17" ht="7.5" customHeight="1">
      <c r="B135" s="391"/>
      <c r="C135" s="392"/>
      <c r="D135" s="388"/>
      <c r="E135" s="388"/>
      <c r="F135" s="388"/>
      <c r="G135" s="26"/>
      <c r="H135" s="26"/>
      <c r="I135" s="26"/>
      <c r="J135" s="26"/>
      <c r="K135" s="27"/>
      <c r="L135" s="26"/>
      <c r="M135" s="26"/>
      <c r="N135" s="26"/>
      <c r="O135" s="28"/>
      <c r="P135" s="26"/>
      <c r="Q135" s="28"/>
    </row>
    <row r="136" spans="2:17" ht="7.5" customHeight="1">
      <c r="B136" s="391" t="s">
        <v>1479</v>
      </c>
      <c r="C136" s="392"/>
      <c r="D136" s="388"/>
      <c r="E136" s="388"/>
      <c r="F136" s="388"/>
      <c r="G136" s="26"/>
      <c r="H136" s="26"/>
      <c r="I136" s="26"/>
      <c r="J136" s="388"/>
      <c r="K136" s="389"/>
      <c r="L136" s="26"/>
      <c r="M136" s="26"/>
      <c r="N136" s="388"/>
      <c r="O136" s="390"/>
      <c r="P136" s="388"/>
      <c r="Q136" s="390"/>
    </row>
    <row r="137" spans="2:17" ht="7.5" customHeight="1">
      <c r="B137" s="391"/>
      <c r="C137" s="392"/>
      <c r="D137" s="388"/>
      <c r="E137" s="388"/>
      <c r="F137" s="388"/>
      <c r="G137" s="26"/>
      <c r="H137" s="26"/>
      <c r="I137" s="26"/>
      <c r="J137" s="388"/>
      <c r="K137" s="389"/>
      <c r="L137" s="26"/>
      <c r="M137" s="26"/>
      <c r="N137" s="388"/>
      <c r="O137" s="390"/>
      <c r="P137" s="388"/>
      <c r="Q137" s="390"/>
    </row>
    <row r="138" spans="2:18" ht="7.5" customHeight="1">
      <c r="B138" s="391" t="s">
        <v>1480</v>
      </c>
      <c r="C138" s="392"/>
      <c r="D138" s="388" t="str">
        <f>IF(B134="ここに","",VLOOKUP(B134,'登録ナンバー'!$A$1:$G$620,7,0))</f>
        <v>福永裕美</v>
      </c>
      <c r="E138" s="388"/>
      <c r="F138" s="388" t="str">
        <f>IF(B136="ここに","",VLOOKUP(B136,'登録ナンバー'!$A$1:$G$620,7,0))</f>
        <v>梅田順子</v>
      </c>
      <c r="G138" s="388"/>
      <c r="H138" s="388" t="str">
        <f>IF(B138="ここに","",VLOOKUP(B138,'登録ナンバー'!$A$1:$G$620,7,0))</f>
        <v>竹内早苗</v>
      </c>
      <c r="I138" s="388"/>
      <c r="J138" s="388" t="str">
        <f>IF(B140="ここに","",VLOOKUP(B140,'登録ナンバー'!$A$1:$G$620,7,0))</f>
        <v>川上美弥子</v>
      </c>
      <c r="K138" s="388"/>
      <c r="L138" s="388"/>
      <c r="M138" s="388"/>
      <c r="N138" s="388"/>
      <c r="O138" s="388"/>
      <c r="P138" s="388"/>
      <c r="Q138" s="388"/>
      <c r="R138" s="387">
        <v>4</v>
      </c>
    </row>
    <row r="139" spans="2:18" ht="7.5" customHeight="1">
      <c r="B139" s="391"/>
      <c r="C139" s="392"/>
      <c r="D139" s="388"/>
      <c r="E139" s="388"/>
      <c r="F139" s="388"/>
      <c r="G139" s="388"/>
      <c r="H139" s="388"/>
      <c r="I139" s="388"/>
      <c r="J139" s="388"/>
      <c r="K139" s="388"/>
      <c r="L139" s="388"/>
      <c r="M139" s="388"/>
      <c r="N139" s="388"/>
      <c r="O139" s="388"/>
      <c r="P139" s="388"/>
      <c r="Q139" s="388"/>
      <c r="R139" s="387"/>
    </row>
    <row r="140" spans="2:18" ht="7.5" customHeight="1">
      <c r="B140" s="391" t="s">
        <v>1481</v>
      </c>
      <c r="C140" s="392"/>
      <c r="D140" s="388"/>
      <c r="E140" s="388"/>
      <c r="F140" s="388"/>
      <c r="G140" s="388"/>
      <c r="H140" s="388"/>
      <c r="I140" s="388"/>
      <c r="J140" s="388"/>
      <c r="K140" s="388"/>
      <c r="L140" s="388"/>
      <c r="M140" s="388"/>
      <c r="N140" s="388"/>
      <c r="O140" s="388"/>
      <c r="P140" s="388"/>
      <c r="Q140" s="388"/>
      <c r="R140" s="387"/>
    </row>
    <row r="141" spans="2:18" ht="7.5" customHeight="1" thickBot="1">
      <c r="B141" s="420"/>
      <c r="C141" s="421"/>
      <c r="D141" s="388"/>
      <c r="E141" s="388"/>
      <c r="F141" s="388"/>
      <c r="G141" s="388"/>
      <c r="H141" s="388"/>
      <c r="I141" s="388"/>
      <c r="J141" s="388"/>
      <c r="K141" s="388"/>
      <c r="L141" s="388"/>
      <c r="M141" s="388"/>
      <c r="N141" s="388"/>
      <c r="O141" s="388"/>
      <c r="P141" s="388"/>
      <c r="Q141" s="388"/>
      <c r="R141" s="387"/>
    </row>
    <row r="142" spans="2:17" ht="7.5" customHeight="1" thickTop="1">
      <c r="B142" s="395" t="s">
        <v>1499</v>
      </c>
      <c r="C142" s="396" t="s">
        <v>1503</v>
      </c>
      <c r="D142" s="397" t="s">
        <v>1497</v>
      </c>
      <c r="E142" s="397"/>
      <c r="F142" s="397"/>
      <c r="G142" s="23"/>
      <c r="H142" s="23"/>
      <c r="I142" s="23"/>
      <c r="J142" s="23"/>
      <c r="K142" s="24"/>
      <c r="L142" s="23"/>
      <c r="M142" s="23"/>
      <c r="N142" s="23"/>
      <c r="O142" s="25"/>
      <c r="P142" s="23"/>
      <c r="Q142" s="25"/>
    </row>
    <row r="143" spans="2:17" ht="7.5" customHeight="1">
      <c r="B143" s="391"/>
      <c r="C143" s="392"/>
      <c r="D143" s="388"/>
      <c r="E143" s="388"/>
      <c r="F143" s="388"/>
      <c r="G143" s="26"/>
      <c r="H143" s="26"/>
      <c r="I143" s="26"/>
      <c r="J143" s="26"/>
      <c r="K143" s="27"/>
      <c r="L143" s="26"/>
      <c r="M143" s="26"/>
      <c r="N143" s="26"/>
      <c r="O143" s="28"/>
      <c r="P143" s="26"/>
      <c r="Q143" s="28"/>
    </row>
    <row r="144" spans="2:17" ht="7.5" customHeight="1">
      <c r="B144" s="391" t="s">
        <v>1500</v>
      </c>
      <c r="C144" s="392"/>
      <c r="D144" s="388"/>
      <c r="E144" s="388"/>
      <c r="F144" s="388"/>
      <c r="G144" s="26"/>
      <c r="H144" s="26"/>
      <c r="I144" s="26"/>
      <c r="J144" s="388"/>
      <c r="K144" s="389"/>
      <c r="L144" s="26"/>
      <c r="M144" s="26"/>
      <c r="N144" s="388"/>
      <c r="O144" s="390"/>
      <c r="P144" s="388"/>
      <c r="Q144" s="390"/>
    </row>
    <row r="145" spans="2:17" ht="7.5" customHeight="1">
      <c r="B145" s="391"/>
      <c r="C145" s="392"/>
      <c r="D145" s="388"/>
      <c r="E145" s="388"/>
      <c r="F145" s="388"/>
      <c r="G145" s="26"/>
      <c r="H145" s="26"/>
      <c r="I145" s="26"/>
      <c r="J145" s="388"/>
      <c r="K145" s="389"/>
      <c r="L145" s="26"/>
      <c r="M145" s="26"/>
      <c r="N145" s="388"/>
      <c r="O145" s="390"/>
      <c r="P145" s="388"/>
      <c r="Q145" s="390"/>
    </row>
    <row r="146" spans="2:18" ht="7.5" customHeight="1">
      <c r="B146" s="391" t="s">
        <v>1501</v>
      </c>
      <c r="C146" s="392"/>
      <c r="D146" s="388" t="str">
        <f>IF(B142="ここに","",VLOOKUP(B142,'登録ナンバー'!$A$1:$G$620,7,0))</f>
        <v>三代梨絵</v>
      </c>
      <c r="E146" s="388"/>
      <c r="F146" s="388" t="str">
        <f>IF(B144="ここに","",VLOOKUP(B144,'登録ナンバー'!$A$1:$G$620,7,0))</f>
        <v>土肥祐子</v>
      </c>
      <c r="G146" s="388"/>
      <c r="H146" s="388" t="str">
        <f>IF(B146="ここに","",VLOOKUP(B146,'登録ナンバー'!$A$1:$G$620,7,0))</f>
        <v>大野美南</v>
      </c>
      <c r="I146" s="388"/>
      <c r="J146" s="388" t="str">
        <f>IF(B148="ここに","",VLOOKUP(B148,'登録ナンバー'!$A$1:$G$620,7,0))</f>
        <v>鍵弥初美</v>
      </c>
      <c r="K146" s="388"/>
      <c r="L146" s="388" t="str">
        <f>IF(C142="ここに","",VLOOKUP(C142,'登録ナンバー'!$A$1:$G$620,7,0))</f>
        <v>吉岡京子</v>
      </c>
      <c r="M146" s="388"/>
      <c r="N146" s="388"/>
      <c r="O146" s="388"/>
      <c r="P146" s="388"/>
      <c r="Q146" s="388"/>
      <c r="R146" s="387">
        <v>5</v>
      </c>
    </row>
    <row r="147" spans="2:18" ht="7.5" customHeight="1">
      <c r="B147" s="391"/>
      <c r="C147" s="392"/>
      <c r="D147" s="388"/>
      <c r="E147" s="388"/>
      <c r="F147" s="388"/>
      <c r="G147" s="388"/>
      <c r="H147" s="388"/>
      <c r="I147" s="388"/>
      <c r="J147" s="388"/>
      <c r="K147" s="388"/>
      <c r="L147" s="388"/>
      <c r="M147" s="388"/>
      <c r="N147" s="388"/>
      <c r="O147" s="388"/>
      <c r="P147" s="388"/>
      <c r="Q147" s="388"/>
      <c r="R147" s="387"/>
    </row>
    <row r="148" spans="2:18" ht="7.5" customHeight="1">
      <c r="B148" s="391" t="s">
        <v>1502</v>
      </c>
      <c r="C148" s="392"/>
      <c r="D148" s="388"/>
      <c r="E148" s="388"/>
      <c r="F148" s="388"/>
      <c r="G148" s="388"/>
      <c r="H148" s="388"/>
      <c r="I148" s="388"/>
      <c r="J148" s="388"/>
      <c r="K148" s="388"/>
      <c r="L148" s="388"/>
      <c r="M148" s="388"/>
      <c r="N148" s="388"/>
      <c r="O148" s="388"/>
      <c r="P148" s="388"/>
      <c r="Q148" s="388"/>
      <c r="R148" s="387"/>
    </row>
    <row r="149" spans="2:18" ht="7.5" customHeight="1" thickBot="1">
      <c r="B149" s="420"/>
      <c r="C149" s="421"/>
      <c r="D149" s="388"/>
      <c r="E149" s="388"/>
      <c r="F149" s="388"/>
      <c r="G149" s="388"/>
      <c r="H149" s="388"/>
      <c r="I149" s="388"/>
      <c r="J149" s="388"/>
      <c r="K149" s="388"/>
      <c r="L149" s="388"/>
      <c r="M149" s="388"/>
      <c r="N149" s="388"/>
      <c r="O149" s="388"/>
      <c r="P149" s="388"/>
      <c r="Q149" s="388"/>
      <c r="R149" s="387"/>
    </row>
    <row r="150" spans="2:15" ht="7.5" customHeight="1" thickTop="1">
      <c r="B150" s="395" t="s">
        <v>1533</v>
      </c>
      <c r="C150" s="396"/>
      <c r="D150" s="397" t="s">
        <v>1536</v>
      </c>
      <c r="E150" s="397"/>
      <c r="F150" s="397" t="s">
        <v>49</v>
      </c>
      <c r="G150" s="23"/>
      <c r="H150" s="23"/>
      <c r="I150" s="23"/>
      <c r="J150" s="23"/>
      <c r="K150" s="24"/>
      <c r="L150" s="23"/>
      <c r="M150" s="23"/>
      <c r="N150" s="26"/>
      <c r="O150" s="28"/>
    </row>
    <row r="151" spans="2:15" ht="7.5" customHeight="1">
      <c r="B151" s="391"/>
      <c r="C151" s="392"/>
      <c r="D151" s="388"/>
      <c r="E151" s="388"/>
      <c r="F151" s="388"/>
      <c r="G151" s="26"/>
      <c r="H151" s="26"/>
      <c r="I151" s="26"/>
      <c r="J151" s="26"/>
      <c r="K151" s="27"/>
      <c r="L151" s="26"/>
      <c r="M151" s="26"/>
      <c r="N151" s="26"/>
      <c r="O151" s="28"/>
    </row>
    <row r="152" spans="2:15" ht="7.5" customHeight="1">
      <c r="B152" s="391" t="s">
        <v>1534</v>
      </c>
      <c r="C152" s="392"/>
      <c r="D152" s="388"/>
      <c r="E152" s="388"/>
      <c r="F152" s="388"/>
      <c r="G152" s="26"/>
      <c r="H152" s="26"/>
      <c r="I152" s="26"/>
      <c r="J152" s="388"/>
      <c r="K152" s="389"/>
      <c r="L152" s="26"/>
      <c r="M152" s="26"/>
      <c r="N152" s="388"/>
      <c r="O152" s="390"/>
    </row>
    <row r="153" spans="2:15" ht="7.5" customHeight="1">
      <c r="B153" s="391"/>
      <c r="C153" s="392"/>
      <c r="D153" s="388"/>
      <c r="E153" s="388"/>
      <c r="F153" s="388"/>
      <c r="G153" s="26"/>
      <c r="H153" s="26"/>
      <c r="I153" s="26"/>
      <c r="J153" s="388"/>
      <c r="K153" s="389"/>
      <c r="L153" s="26"/>
      <c r="M153" s="26"/>
      <c r="N153" s="388"/>
      <c r="O153" s="390"/>
    </row>
    <row r="154" spans="2:18" ht="7.5" customHeight="1">
      <c r="B154" s="391" t="s">
        <v>1535</v>
      </c>
      <c r="C154" s="392"/>
      <c r="D154" s="388" t="str">
        <f>IF(B150="ここに","",VLOOKUP(B150,'登録ナンバー'!$A$1:$G$620,7,0))</f>
        <v>片桐美里</v>
      </c>
      <c r="E154" s="388"/>
      <c r="F154" s="388" t="str">
        <f>IF(B152="ここに","",VLOOKUP(B152,'登録ナンバー'!$A$1:$G$620,7,0))</f>
        <v>北川円香</v>
      </c>
      <c r="G154" s="388"/>
      <c r="H154" s="388" t="str">
        <f>IF(B154="ここに","",VLOOKUP(B154,'登録ナンバー'!$A$1:$G$620,7,0))</f>
        <v>小林　羽</v>
      </c>
      <c r="I154" s="388"/>
      <c r="J154" s="388"/>
      <c r="K154" s="388"/>
      <c r="L154" s="388"/>
      <c r="M154" s="388"/>
      <c r="N154" s="388">
        <f>IF(C152="","",VLOOKUP(C152,'登録ナンバー'!$A$3:$M$654,7,1))</f>
      </c>
      <c r="O154" s="390"/>
      <c r="R154" s="387">
        <v>3</v>
      </c>
    </row>
    <row r="155" spans="2:18" ht="7.5" customHeight="1">
      <c r="B155" s="391"/>
      <c r="C155" s="392"/>
      <c r="D155" s="388"/>
      <c r="E155" s="388"/>
      <c r="F155" s="388"/>
      <c r="G155" s="388"/>
      <c r="H155" s="388"/>
      <c r="I155" s="388"/>
      <c r="J155" s="388"/>
      <c r="K155" s="388"/>
      <c r="L155" s="388"/>
      <c r="M155" s="388"/>
      <c r="N155" s="388"/>
      <c r="O155" s="390"/>
      <c r="R155" s="387"/>
    </row>
    <row r="156" spans="2:18" ht="7.5" customHeight="1">
      <c r="B156" s="391"/>
      <c r="C156" s="392"/>
      <c r="D156" s="388"/>
      <c r="E156" s="388"/>
      <c r="F156" s="388"/>
      <c r="G156" s="388"/>
      <c r="H156" s="388"/>
      <c r="I156" s="388"/>
      <c r="J156" s="388"/>
      <c r="K156" s="388"/>
      <c r="L156" s="388"/>
      <c r="M156" s="388"/>
      <c r="N156" s="388"/>
      <c r="O156" s="390"/>
      <c r="R156" s="387"/>
    </row>
    <row r="157" spans="2:18" ht="7.5" customHeight="1" thickBot="1">
      <c r="B157" s="420"/>
      <c r="C157" s="421"/>
      <c r="D157" s="388"/>
      <c r="E157" s="388"/>
      <c r="F157" s="388"/>
      <c r="G157" s="388"/>
      <c r="H157" s="388"/>
      <c r="I157" s="388"/>
      <c r="J157" s="388"/>
      <c r="K157" s="388"/>
      <c r="L157" s="388"/>
      <c r="M157" s="388"/>
      <c r="N157" s="388"/>
      <c r="O157" s="390"/>
      <c r="R157" s="387"/>
    </row>
    <row r="158" spans="2:15" ht="7.5" customHeight="1" thickTop="1">
      <c r="B158" s="409" t="s">
        <v>1537</v>
      </c>
      <c r="C158" s="410"/>
      <c r="D158" s="397" t="s">
        <v>1536</v>
      </c>
      <c r="E158" s="397"/>
      <c r="F158" s="397" t="s">
        <v>50</v>
      </c>
      <c r="G158" s="23"/>
      <c r="H158" s="23"/>
      <c r="I158" s="23"/>
      <c r="J158" s="23"/>
      <c r="K158" s="24"/>
      <c r="L158" s="23"/>
      <c r="M158" s="23"/>
      <c r="N158" s="29"/>
      <c r="O158" s="31"/>
    </row>
    <row r="159" spans="2:15" ht="7.5" customHeight="1">
      <c r="B159" s="408"/>
      <c r="C159" s="411"/>
      <c r="D159" s="388"/>
      <c r="E159" s="388"/>
      <c r="F159" s="388"/>
      <c r="G159" s="26"/>
      <c r="H159" s="26"/>
      <c r="I159" s="26"/>
      <c r="J159" s="26"/>
      <c r="K159" s="27"/>
      <c r="L159" s="26"/>
      <c r="M159" s="26"/>
      <c r="N159" s="26"/>
      <c r="O159" s="28"/>
    </row>
    <row r="160" spans="2:15" ht="7.5" customHeight="1">
      <c r="B160" s="407" t="s">
        <v>1538</v>
      </c>
      <c r="C160" s="415"/>
      <c r="D160" s="388"/>
      <c r="E160" s="388"/>
      <c r="F160" s="388"/>
      <c r="G160" s="26"/>
      <c r="H160" s="26"/>
      <c r="I160" s="26"/>
      <c r="J160" s="388"/>
      <c r="K160" s="389"/>
      <c r="L160" s="26"/>
      <c r="M160" s="26"/>
      <c r="N160" s="388"/>
      <c r="O160" s="390"/>
    </row>
    <row r="161" spans="2:15" ht="7.5" customHeight="1">
      <c r="B161" s="408"/>
      <c r="C161" s="411"/>
      <c r="D161" s="388"/>
      <c r="E161" s="388"/>
      <c r="F161" s="388"/>
      <c r="G161" s="26"/>
      <c r="H161" s="26"/>
      <c r="I161" s="26"/>
      <c r="J161" s="388"/>
      <c r="K161" s="389"/>
      <c r="L161" s="26"/>
      <c r="M161" s="26"/>
      <c r="N161" s="388"/>
      <c r="O161" s="390"/>
    </row>
    <row r="162" spans="2:18" ht="7.5" customHeight="1">
      <c r="B162" s="407" t="s">
        <v>1539</v>
      </c>
      <c r="C162" s="415"/>
      <c r="D162" s="388" t="str">
        <f>IF(B158="ここに","",VLOOKUP(B158,'登録ナンバー'!$A$1:$G$620,7,0))</f>
        <v>武田亜加梨</v>
      </c>
      <c r="E162" s="388"/>
      <c r="F162" s="388" t="str">
        <f>IF(B160="ここに","",VLOOKUP(B160,'登録ナンバー'!$A$1:$G$620,7,0))</f>
        <v>姫井亜利沙</v>
      </c>
      <c r="G162" s="388"/>
      <c r="H162" s="388" t="str">
        <f>IF(B162="ここに","",VLOOKUP(B162,'登録ナンバー'!$A$1:$G$620,7,0))</f>
        <v>山岡千春</v>
      </c>
      <c r="I162" s="388"/>
      <c r="J162" s="388"/>
      <c r="K162" s="388"/>
      <c r="L162" s="388"/>
      <c r="M162" s="388"/>
      <c r="N162" s="388">
        <f>IF(C160="","",VLOOKUP(C160,'登録ナンバー'!$A$3:$M$654,7,1))</f>
      </c>
      <c r="O162" s="390"/>
      <c r="R162" s="387">
        <v>3</v>
      </c>
    </row>
    <row r="163" spans="2:18" ht="7.5" customHeight="1">
      <c r="B163" s="408"/>
      <c r="C163" s="411"/>
      <c r="D163" s="388"/>
      <c r="E163" s="388"/>
      <c r="F163" s="388"/>
      <c r="G163" s="388"/>
      <c r="H163" s="388"/>
      <c r="I163" s="388"/>
      <c r="J163" s="388"/>
      <c r="K163" s="388"/>
      <c r="L163" s="388"/>
      <c r="M163" s="388"/>
      <c r="N163" s="388"/>
      <c r="O163" s="390"/>
      <c r="R163" s="387"/>
    </row>
    <row r="164" spans="2:18" ht="7.5" customHeight="1">
      <c r="B164" s="407"/>
      <c r="C164" s="415"/>
      <c r="D164" s="388"/>
      <c r="E164" s="388"/>
      <c r="F164" s="388"/>
      <c r="G164" s="388"/>
      <c r="H164" s="388"/>
      <c r="I164" s="388"/>
      <c r="J164" s="388"/>
      <c r="K164" s="388"/>
      <c r="L164" s="388"/>
      <c r="M164" s="388"/>
      <c r="N164" s="388"/>
      <c r="O164" s="390"/>
      <c r="R164" s="387"/>
    </row>
    <row r="165" spans="2:18" ht="7.5" customHeight="1" thickBot="1">
      <c r="B165" s="408"/>
      <c r="C165" s="416"/>
      <c r="D165" s="388"/>
      <c r="E165" s="388"/>
      <c r="F165" s="388"/>
      <c r="G165" s="388"/>
      <c r="H165" s="388"/>
      <c r="I165" s="388"/>
      <c r="J165" s="388"/>
      <c r="K165" s="388"/>
      <c r="L165" s="388"/>
      <c r="M165" s="388"/>
      <c r="N165" s="388"/>
      <c r="O165" s="390"/>
      <c r="R165" s="387"/>
    </row>
    <row r="166" spans="2:15" ht="7.5" customHeight="1" thickTop="1">
      <c r="B166" s="412" t="s">
        <v>1547</v>
      </c>
      <c r="C166" s="406"/>
      <c r="D166" s="397" t="s">
        <v>1546</v>
      </c>
      <c r="E166" s="397"/>
      <c r="F166" s="397" t="s">
        <v>1550</v>
      </c>
      <c r="G166" s="23"/>
      <c r="H166" s="23"/>
      <c r="I166" s="23"/>
      <c r="J166" s="26"/>
      <c r="K166" s="32"/>
      <c r="L166" s="33"/>
      <c r="M166" s="32"/>
      <c r="N166" s="26"/>
      <c r="O166" s="28"/>
    </row>
    <row r="167" spans="2:15" ht="7.5" customHeight="1">
      <c r="B167" s="400"/>
      <c r="C167" s="401"/>
      <c r="D167" s="388"/>
      <c r="E167" s="388"/>
      <c r="F167" s="388"/>
      <c r="G167" s="26"/>
      <c r="H167" s="26"/>
      <c r="I167" s="26"/>
      <c r="J167" s="26"/>
      <c r="K167" s="32"/>
      <c r="L167" s="33"/>
      <c r="M167" s="32"/>
      <c r="N167" s="26"/>
      <c r="O167" s="28"/>
    </row>
    <row r="168" spans="2:15" ht="7.5" customHeight="1">
      <c r="B168" s="393" t="s">
        <v>1548</v>
      </c>
      <c r="C168" s="394"/>
      <c r="D168" s="388"/>
      <c r="E168" s="388"/>
      <c r="F168" s="388"/>
      <c r="G168" s="26"/>
      <c r="H168" s="26"/>
      <c r="I168" s="26"/>
      <c r="J168" s="388"/>
      <c r="K168" s="422"/>
      <c r="L168" s="26"/>
      <c r="M168" s="32"/>
      <c r="N168" s="388"/>
      <c r="O168" s="390"/>
    </row>
    <row r="169" spans="2:15" ht="7.5" customHeight="1">
      <c r="B169" s="400"/>
      <c r="C169" s="401"/>
      <c r="D169" s="388"/>
      <c r="E169" s="388"/>
      <c r="F169" s="388"/>
      <c r="G169" s="26"/>
      <c r="H169" s="26"/>
      <c r="I169" s="26"/>
      <c r="J169" s="388"/>
      <c r="K169" s="422"/>
      <c r="L169" s="26"/>
      <c r="M169" s="32"/>
      <c r="N169" s="388"/>
      <c r="O169" s="390"/>
    </row>
    <row r="170" spans="2:18" ht="7.5" customHeight="1">
      <c r="B170" s="393" t="s">
        <v>1549</v>
      </c>
      <c r="C170" s="394"/>
      <c r="D170" s="388" t="str">
        <f>IF(B166="ここに","",VLOOKUP(B166,'登録ナンバー'!$A$1:$G$620,7,0))</f>
        <v>村田朋子</v>
      </c>
      <c r="E170" s="388"/>
      <c r="F170" s="388" t="str">
        <f>IF(B168="ここに","",VLOOKUP(B168,'登録ナンバー'!$A$1:$G$620,7,0))</f>
        <v>速水直美</v>
      </c>
      <c r="G170" s="388"/>
      <c r="H170" s="388" t="str">
        <f>IF(B170="ここに","",VLOOKUP(B170,'登録ナンバー'!$A$1:$G$620,7,0))</f>
        <v>西村文代</v>
      </c>
      <c r="I170" s="388"/>
      <c r="J170" s="423">
        <f>IF(B172="","",VLOOKUP(B172,'[1]０'!$A$4:$I$575,7,1))</f>
      </c>
      <c r="K170" s="422"/>
      <c r="L170" s="388">
        <f>IF(C166="","",VLOOKUP(C166,'登録ナンバー'!$A$3:$M$654,7,1))</f>
      </c>
      <c r="M170" s="422"/>
      <c r="N170" s="388">
        <f>IF(C168="","",VLOOKUP(C168,'登録ナンバー'!$A$3:$M$654,7,1))</f>
      </c>
      <c r="O170" s="390"/>
      <c r="R170" s="387">
        <v>3</v>
      </c>
    </row>
    <row r="171" spans="2:18" ht="7.5" customHeight="1">
      <c r="B171" s="400"/>
      <c r="C171" s="401"/>
      <c r="D171" s="388"/>
      <c r="E171" s="388"/>
      <c r="F171" s="388"/>
      <c r="G171" s="388"/>
      <c r="H171" s="388"/>
      <c r="I171" s="388"/>
      <c r="J171" s="423"/>
      <c r="K171" s="422"/>
      <c r="L171" s="388"/>
      <c r="M171" s="422"/>
      <c r="N171" s="388"/>
      <c r="O171" s="390"/>
      <c r="R171" s="387"/>
    </row>
    <row r="172" spans="2:18" ht="7.5" customHeight="1">
      <c r="B172" s="393"/>
      <c r="C172" s="394"/>
      <c r="D172" s="388"/>
      <c r="E172" s="388"/>
      <c r="F172" s="388"/>
      <c r="G172" s="388"/>
      <c r="H172" s="388"/>
      <c r="I172" s="388"/>
      <c r="J172" s="423"/>
      <c r="K172" s="422"/>
      <c r="L172" s="388"/>
      <c r="M172" s="422"/>
      <c r="N172" s="388"/>
      <c r="O172" s="390"/>
      <c r="R172" s="387"/>
    </row>
    <row r="173" spans="2:18" ht="7.5" customHeight="1" thickBot="1">
      <c r="B173" s="400"/>
      <c r="C173" s="406"/>
      <c r="D173" s="388"/>
      <c r="E173" s="388"/>
      <c r="F173" s="388"/>
      <c r="G173" s="388"/>
      <c r="H173" s="388"/>
      <c r="I173" s="388"/>
      <c r="J173" s="423"/>
      <c r="K173" s="422"/>
      <c r="L173" s="388"/>
      <c r="M173" s="422"/>
      <c r="N173" s="388"/>
      <c r="O173" s="390"/>
      <c r="R173" s="387"/>
    </row>
    <row r="174" spans="2:15" ht="7.5" customHeight="1" thickTop="1">
      <c r="B174" s="409" t="s">
        <v>1551</v>
      </c>
      <c r="C174" s="410"/>
      <c r="D174" s="397" t="s">
        <v>1546</v>
      </c>
      <c r="E174" s="397"/>
      <c r="F174" s="397" t="s">
        <v>1466</v>
      </c>
      <c r="G174" s="23"/>
      <c r="H174" s="23"/>
      <c r="I174" s="23"/>
      <c r="J174" s="29"/>
      <c r="K174" s="30"/>
      <c r="L174" s="29"/>
      <c r="M174" s="30"/>
      <c r="N174" s="29"/>
      <c r="O174" s="31"/>
    </row>
    <row r="175" spans="2:15" ht="7.5" customHeight="1">
      <c r="B175" s="408"/>
      <c r="C175" s="411"/>
      <c r="D175" s="388"/>
      <c r="E175" s="388"/>
      <c r="F175" s="388"/>
      <c r="G175" s="26"/>
      <c r="H175" s="26"/>
      <c r="I175" s="26"/>
      <c r="J175" s="26"/>
      <c r="K175" s="32"/>
      <c r="L175" s="26"/>
      <c r="M175" s="32"/>
      <c r="N175" s="26"/>
      <c r="O175" s="28"/>
    </row>
    <row r="176" spans="2:15" ht="7.5" customHeight="1">
      <c r="B176" s="407" t="s">
        <v>1608</v>
      </c>
      <c r="C176" s="415"/>
      <c r="D176" s="388"/>
      <c r="E176" s="388"/>
      <c r="F176" s="388"/>
      <c r="G176" s="26"/>
      <c r="H176" s="26"/>
      <c r="I176" s="26"/>
      <c r="J176" s="388"/>
      <c r="K176" s="422"/>
      <c r="L176" s="26"/>
      <c r="M176" s="32"/>
      <c r="N176" s="388"/>
      <c r="O176" s="390"/>
    </row>
    <row r="177" spans="2:15" ht="7.5" customHeight="1">
      <c r="B177" s="408"/>
      <c r="C177" s="411"/>
      <c r="D177" s="388"/>
      <c r="E177" s="388"/>
      <c r="F177" s="388"/>
      <c r="G177" s="26"/>
      <c r="H177" s="26"/>
      <c r="I177" s="26"/>
      <c r="J177" s="388"/>
      <c r="K177" s="422"/>
      <c r="L177" s="26"/>
      <c r="M177" s="32"/>
      <c r="N177" s="388"/>
      <c r="O177" s="390"/>
    </row>
    <row r="178" spans="2:18" ht="7.5" customHeight="1">
      <c r="B178" s="407" t="s">
        <v>1552</v>
      </c>
      <c r="C178" s="415"/>
      <c r="D178" s="388" t="str">
        <f>IF(B174="ここに","",VLOOKUP(B174,'登録ナンバー'!$A$1:$G$620,7,0))</f>
        <v>堀田明子</v>
      </c>
      <c r="E178" s="388"/>
      <c r="F178" s="388" t="str">
        <f>IF(B176="ここに","",VLOOKUP(B176,'登録ナンバー'!$A$1:$G$620,7,0))</f>
        <v>村川庸子</v>
      </c>
      <c r="G178" s="388"/>
      <c r="H178" s="388" t="str">
        <f>IF(B178="ここに","",VLOOKUP(B178,'登録ナンバー'!$A$1:$G$620,7,0))</f>
        <v>大脇和世</v>
      </c>
      <c r="I178" s="388"/>
      <c r="J178" s="423">
        <f>IF(B180="","",VLOOKUP(B180,'[1]０'!$A$4:$I$575,7,1))</f>
      </c>
      <c r="K178" s="422"/>
      <c r="L178" s="388">
        <f>IF(C174="","",VLOOKUP(C174,'登録ナンバー'!$A$3:$M$654,7,1))</f>
      </c>
      <c r="M178" s="422"/>
      <c r="N178" s="388">
        <f>IF(C176="","",VLOOKUP(C176,'登録ナンバー'!$A$3:$M$654,7,1))</f>
      </c>
      <c r="O178" s="390"/>
      <c r="R178" s="387">
        <v>3</v>
      </c>
    </row>
    <row r="179" spans="2:18" ht="7.5" customHeight="1">
      <c r="B179" s="408"/>
      <c r="C179" s="411"/>
      <c r="D179" s="388"/>
      <c r="E179" s="388"/>
      <c r="F179" s="388"/>
      <c r="G179" s="388"/>
      <c r="H179" s="388"/>
      <c r="I179" s="388"/>
      <c r="J179" s="423"/>
      <c r="K179" s="422"/>
      <c r="L179" s="388"/>
      <c r="M179" s="422"/>
      <c r="N179" s="388"/>
      <c r="O179" s="390"/>
      <c r="R179" s="387"/>
    </row>
    <row r="180" spans="2:18" ht="7.5" customHeight="1">
      <c r="B180" s="407"/>
      <c r="C180" s="415"/>
      <c r="D180" s="388"/>
      <c r="E180" s="388"/>
      <c r="F180" s="388"/>
      <c r="G180" s="388"/>
      <c r="H180" s="388"/>
      <c r="I180" s="388"/>
      <c r="J180" s="423"/>
      <c r="K180" s="422"/>
      <c r="L180" s="388"/>
      <c r="M180" s="422"/>
      <c r="N180" s="388"/>
      <c r="O180" s="390"/>
      <c r="R180" s="387"/>
    </row>
    <row r="181" spans="2:18" ht="7.5" customHeight="1" thickBot="1">
      <c r="B181" s="408"/>
      <c r="C181" s="416"/>
      <c r="D181" s="388"/>
      <c r="E181" s="388"/>
      <c r="F181" s="388"/>
      <c r="G181" s="388"/>
      <c r="H181" s="388"/>
      <c r="I181" s="388"/>
      <c r="J181" s="424"/>
      <c r="K181" s="425"/>
      <c r="L181" s="388"/>
      <c r="M181" s="422"/>
      <c r="N181" s="388"/>
      <c r="O181" s="390"/>
      <c r="R181" s="387"/>
    </row>
    <row r="182" spans="2:15" ht="7.5" customHeight="1" thickTop="1">
      <c r="B182" s="412" t="s">
        <v>1565</v>
      </c>
      <c r="C182" s="406"/>
      <c r="D182" s="397" t="s">
        <v>1567</v>
      </c>
      <c r="E182" s="397"/>
      <c r="F182" s="397"/>
      <c r="G182" s="23"/>
      <c r="H182" s="23"/>
      <c r="I182" s="23"/>
      <c r="J182" s="26"/>
      <c r="K182" s="32"/>
      <c r="L182" s="26"/>
      <c r="M182" s="32"/>
      <c r="N182" s="26"/>
      <c r="O182" s="28"/>
    </row>
    <row r="183" spans="2:15" ht="7.5" customHeight="1">
      <c r="B183" s="400"/>
      <c r="C183" s="401"/>
      <c r="D183" s="388"/>
      <c r="E183" s="388"/>
      <c r="F183" s="388"/>
      <c r="G183" s="26"/>
      <c r="H183" s="26"/>
      <c r="I183" s="26"/>
      <c r="J183" s="26"/>
      <c r="K183" s="32"/>
      <c r="L183" s="26"/>
      <c r="M183" s="32"/>
      <c r="N183" s="26"/>
      <c r="O183" s="28"/>
    </row>
    <row r="184" spans="2:15" ht="7.5" customHeight="1">
      <c r="B184" s="393" t="s">
        <v>1566</v>
      </c>
      <c r="C184" s="394"/>
      <c r="D184" s="388"/>
      <c r="E184" s="388"/>
      <c r="F184" s="388"/>
      <c r="G184" s="26"/>
      <c r="H184" s="26"/>
      <c r="I184" s="26"/>
      <c r="J184" s="388"/>
      <c r="K184" s="422"/>
      <c r="L184" s="26"/>
      <c r="M184" s="32"/>
      <c r="N184" s="388"/>
      <c r="O184" s="390"/>
    </row>
    <row r="185" spans="2:18" ht="7.5" customHeight="1">
      <c r="B185" s="400"/>
      <c r="C185" s="401"/>
      <c r="D185" s="388"/>
      <c r="E185" s="388"/>
      <c r="F185" s="388"/>
      <c r="G185" s="26"/>
      <c r="H185" s="26"/>
      <c r="I185" s="26"/>
      <c r="J185" s="388"/>
      <c r="K185" s="422"/>
      <c r="L185" s="26"/>
      <c r="M185" s="32"/>
      <c r="N185" s="388"/>
      <c r="O185" s="390"/>
      <c r="R185" s="387">
        <v>2</v>
      </c>
    </row>
    <row r="186" spans="2:18" ht="7.5" customHeight="1">
      <c r="B186" s="393"/>
      <c r="C186" s="394"/>
      <c r="D186" s="388" t="str">
        <f>IF(B182="ここに","",VLOOKUP(B182,'登録ナンバー'!$A$1:$G$620,7,0))</f>
        <v>和田桃子</v>
      </c>
      <c r="E186" s="388"/>
      <c r="F186" s="388" t="str">
        <f>IF(B184="ここに","",VLOOKUP(B184,'登録ナンバー'!$A$1:$G$620,7,0))</f>
        <v>藤岡美智子</v>
      </c>
      <c r="G186" s="388"/>
      <c r="H186" s="388"/>
      <c r="I186" s="388"/>
      <c r="J186" s="423">
        <f>IF(B188="","",VLOOKUP(B188,'[1]０'!$A$4:$I$575,7,1))</f>
      </c>
      <c r="K186" s="422"/>
      <c r="L186" s="388">
        <f>IF(C182="","",VLOOKUP(C182,'登録ナンバー'!$A$3:$M$654,7,1))</f>
      </c>
      <c r="M186" s="422"/>
      <c r="N186" s="388">
        <f>IF(C184="","",VLOOKUP(C184,'登録ナンバー'!$A$3:$M$654,7,1))</f>
      </c>
      <c r="O186" s="390"/>
      <c r="R186" s="387"/>
    </row>
    <row r="187" spans="2:18" ht="7.5" customHeight="1">
      <c r="B187" s="400"/>
      <c r="C187" s="401"/>
      <c r="D187" s="388"/>
      <c r="E187" s="388"/>
      <c r="F187" s="388"/>
      <c r="G187" s="388"/>
      <c r="H187" s="388"/>
      <c r="I187" s="388"/>
      <c r="J187" s="423"/>
      <c r="K187" s="422"/>
      <c r="L187" s="388"/>
      <c r="M187" s="422"/>
      <c r="N187" s="388"/>
      <c r="O187" s="390"/>
      <c r="R187" s="387"/>
    </row>
    <row r="188" spans="2:18" ht="7.5" customHeight="1">
      <c r="B188" s="393"/>
      <c r="C188" s="394"/>
      <c r="D188" s="388"/>
      <c r="E188" s="388"/>
      <c r="F188" s="388"/>
      <c r="G188" s="388"/>
      <c r="H188" s="388"/>
      <c r="I188" s="388"/>
      <c r="J188" s="423"/>
      <c r="K188" s="422"/>
      <c r="L188" s="388"/>
      <c r="M188" s="422"/>
      <c r="N188" s="388"/>
      <c r="O188" s="390"/>
      <c r="R188" s="387"/>
    </row>
    <row r="189" spans="2:15" ht="7.5" customHeight="1">
      <c r="B189" s="405"/>
      <c r="C189" s="406"/>
      <c r="D189" s="388"/>
      <c r="E189" s="388"/>
      <c r="F189" s="388"/>
      <c r="G189" s="388"/>
      <c r="H189" s="388"/>
      <c r="I189" s="388"/>
      <c r="J189" s="423"/>
      <c r="K189" s="422"/>
      <c r="L189" s="388"/>
      <c r="M189" s="422"/>
      <c r="N189" s="388"/>
      <c r="O189" s="390"/>
    </row>
    <row r="190" ht="13.5">
      <c r="R190" s="387">
        <f>SUM(R9:R188)</f>
        <v>107</v>
      </c>
    </row>
    <row r="191" ht="13.5">
      <c r="R191" s="387"/>
    </row>
    <row r="192" ht="13.5">
      <c r="R192" s="387"/>
    </row>
  </sheetData>
  <sheetProtection/>
  <mergeCells count="444">
    <mergeCell ref="B186:B187"/>
    <mergeCell ref="C186:C187"/>
    <mergeCell ref="D186:E189"/>
    <mergeCell ref="F186:G189"/>
    <mergeCell ref="H186:I189"/>
    <mergeCell ref="J186:K189"/>
    <mergeCell ref="L186:M189"/>
    <mergeCell ref="N186:O189"/>
    <mergeCell ref="D182:E185"/>
    <mergeCell ref="F182:F185"/>
    <mergeCell ref="B184:B185"/>
    <mergeCell ref="C184:C185"/>
    <mergeCell ref="B188:B189"/>
    <mergeCell ref="C188:C189"/>
    <mergeCell ref="J184:K185"/>
    <mergeCell ref="N184:O185"/>
    <mergeCell ref="B180:B181"/>
    <mergeCell ref="C180:C181"/>
    <mergeCell ref="B182:B183"/>
    <mergeCell ref="C182:C183"/>
    <mergeCell ref="J176:K177"/>
    <mergeCell ref="N176:O177"/>
    <mergeCell ref="B178:B179"/>
    <mergeCell ref="C178:C179"/>
    <mergeCell ref="D178:E181"/>
    <mergeCell ref="F178:G181"/>
    <mergeCell ref="H178:I181"/>
    <mergeCell ref="J178:K181"/>
    <mergeCell ref="L178:M181"/>
    <mergeCell ref="N178:O181"/>
    <mergeCell ref="D174:E177"/>
    <mergeCell ref="F174:F177"/>
    <mergeCell ref="B176:B177"/>
    <mergeCell ref="C176:C177"/>
    <mergeCell ref="B172:B173"/>
    <mergeCell ref="C172:C173"/>
    <mergeCell ref="B174:B175"/>
    <mergeCell ref="C174:C175"/>
    <mergeCell ref="J168:K169"/>
    <mergeCell ref="N168:O169"/>
    <mergeCell ref="B170:B171"/>
    <mergeCell ref="C170:C171"/>
    <mergeCell ref="D170:E173"/>
    <mergeCell ref="F170:G173"/>
    <mergeCell ref="H170:I173"/>
    <mergeCell ref="J170:K173"/>
    <mergeCell ref="L170:M173"/>
    <mergeCell ref="N170:O173"/>
    <mergeCell ref="D166:E169"/>
    <mergeCell ref="F166:F169"/>
    <mergeCell ref="B168:B169"/>
    <mergeCell ref="C168:C169"/>
    <mergeCell ref="B164:B165"/>
    <mergeCell ref="C164:C165"/>
    <mergeCell ref="B166:B167"/>
    <mergeCell ref="C166:C167"/>
    <mergeCell ref="J160:K161"/>
    <mergeCell ref="N160:O161"/>
    <mergeCell ref="B162:B163"/>
    <mergeCell ref="C162:C163"/>
    <mergeCell ref="D162:E165"/>
    <mergeCell ref="F162:G165"/>
    <mergeCell ref="H162:I165"/>
    <mergeCell ref="J162:K165"/>
    <mergeCell ref="L162:M165"/>
    <mergeCell ref="N162:O165"/>
    <mergeCell ref="D158:E161"/>
    <mergeCell ref="F158:F161"/>
    <mergeCell ref="B160:B161"/>
    <mergeCell ref="C160:C161"/>
    <mergeCell ref="B156:B157"/>
    <mergeCell ref="C156:C157"/>
    <mergeCell ref="B158:B159"/>
    <mergeCell ref="C158:C159"/>
    <mergeCell ref="J152:K153"/>
    <mergeCell ref="N152:O153"/>
    <mergeCell ref="B154:B155"/>
    <mergeCell ref="C154:C155"/>
    <mergeCell ref="D154:E157"/>
    <mergeCell ref="F154:G157"/>
    <mergeCell ref="H154:I157"/>
    <mergeCell ref="J154:K157"/>
    <mergeCell ref="L154:M157"/>
    <mergeCell ref="N154:O157"/>
    <mergeCell ref="D150:E153"/>
    <mergeCell ref="F150:F153"/>
    <mergeCell ref="B152:B153"/>
    <mergeCell ref="C152:C153"/>
    <mergeCell ref="B148:B149"/>
    <mergeCell ref="C148:C149"/>
    <mergeCell ref="B150:B151"/>
    <mergeCell ref="C150:C151"/>
    <mergeCell ref="J144:K145"/>
    <mergeCell ref="N144:O145"/>
    <mergeCell ref="B146:B147"/>
    <mergeCell ref="C146:C147"/>
    <mergeCell ref="D146:E149"/>
    <mergeCell ref="F146:G149"/>
    <mergeCell ref="H146:I149"/>
    <mergeCell ref="J146:K149"/>
    <mergeCell ref="L146:M149"/>
    <mergeCell ref="N146:O149"/>
    <mergeCell ref="D142:E145"/>
    <mergeCell ref="F142:F145"/>
    <mergeCell ref="B144:B145"/>
    <mergeCell ref="C144:C145"/>
    <mergeCell ref="B140:B141"/>
    <mergeCell ref="C140:C141"/>
    <mergeCell ref="B142:B143"/>
    <mergeCell ref="C142:C143"/>
    <mergeCell ref="J136:K137"/>
    <mergeCell ref="N136:O137"/>
    <mergeCell ref="B138:B139"/>
    <mergeCell ref="C138:C139"/>
    <mergeCell ref="D138:E141"/>
    <mergeCell ref="F138:G141"/>
    <mergeCell ref="H138:I141"/>
    <mergeCell ref="J138:K141"/>
    <mergeCell ref="L138:M141"/>
    <mergeCell ref="N138:O141"/>
    <mergeCell ref="B134:B135"/>
    <mergeCell ref="C134:C135"/>
    <mergeCell ref="D134:E137"/>
    <mergeCell ref="F134:F137"/>
    <mergeCell ref="B136:B137"/>
    <mergeCell ref="C136:C137"/>
    <mergeCell ref="B132:C133"/>
    <mergeCell ref="N95:O96"/>
    <mergeCell ref="J97:K100"/>
    <mergeCell ref="B97:B98"/>
    <mergeCell ref="C97:C98"/>
    <mergeCell ref="B99:B100"/>
    <mergeCell ref="C99:C100"/>
    <mergeCell ref="J95:K96"/>
    <mergeCell ref="D97:E100"/>
    <mergeCell ref="L97:M100"/>
    <mergeCell ref="N97:O100"/>
    <mergeCell ref="B93:B94"/>
    <mergeCell ref="C93:C94"/>
    <mergeCell ref="D93:E96"/>
    <mergeCell ref="F93:F96"/>
    <mergeCell ref="B95:B96"/>
    <mergeCell ref="C95:C96"/>
    <mergeCell ref="F97:G100"/>
    <mergeCell ref="H97:I100"/>
    <mergeCell ref="N87:O88"/>
    <mergeCell ref="B89:B90"/>
    <mergeCell ref="C89:C90"/>
    <mergeCell ref="D89:E92"/>
    <mergeCell ref="F89:G92"/>
    <mergeCell ref="L89:M92"/>
    <mergeCell ref="N89:O92"/>
    <mergeCell ref="B87:B88"/>
    <mergeCell ref="B91:B92"/>
    <mergeCell ref="C91:C92"/>
    <mergeCell ref="J89:K92"/>
    <mergeCell ref="D85:E88"/>
    <mergeCell ref="F85:F88"/>
    <mergeCell ref="J87:K88"/>
    <mergeCell ref="B77:B78"/>
    <mergeCell ref="C77:C78"/>
    <mergeCell ref="B83:B84"/>
    <mergeCell ref="C83:C84"/>
    <mergeCell ref="B81:B82"/>
    <mergeCell ref="B79:B80"/>
    <mergeCell ref="C79:C80"/>
    <mergeCell ref="B85:B86"/>
    <mergeCell ref="C85:C86"/>
    <mergeCell ref="C87:C88"/>
    <mergeCell ref="H89:I92"/>
    <mergeCell ref="D77:E80"/>
    <mergeCell ref="F77:F80"/>
    <mergeCell ref="J63:K64"/>
    <mergeCell ref="J65:K68"/>
    <mergeCell ref="H65:I68"/>
    <mergeCell ref="C81:C82"/>
    <mergeCell ref="D73:E76"/>
    <mergeCell ref="N17:O20"/>
    <mergeCell ref="N63:O64"/>
    <mergeCell ref="L65:M68"/>
    <mergeCell ref="N65:O68"/>
    <mergeCell ref="N25:O28"/>
    <mergeCell ref="N81:O84"/>
    <mergeCell ref="J79:K80"/>
    <mergeCell ref="N79:O80"/>
    <mergeCell ref="C23:C24"/>
    <mergeCell ref="J23:K24"/>
    <mergeCell ref="C35:C36"/>
    <mergeCell ref="N71:O72"/>
    <mergeCell ref="L73:M76"/>
    <mergeCell ref="D81:E84"/>
    <mergeCell ref="F81:G84"/>
    <mergeCell ref="D17:E20"/>
    <mergeCell ref="F17:G20"/>
    <mergeCell ref="H17:I20"/>
    <mergeCell ref="J17:K20"/>
    <mergeCell ref="L17:M20"/>
    <mergeCell ref="J81:K84"/>
    <mergeCell ref="L81:M84"/>
    <mergeCell ref="H81:I84"/>
    <mergeCell ref="F73:G76"/>
    <mergeCell ref="H73:I76"/>
    <mergeCell ref="B19:B20"/>
    <mergeCell ref="C19:C20"/>
    <mergeCell ref="B17:B18"/>
    <mergeCell ref="C13:C14"/>
    <mergeCell ref="B15:B16"/>
    <mergeCell ref="C15:C16"/>
    <mergeCell ref="C17:C18"/>
    <mergeCell ref="B13:B14"/>
    <mergeCell ref="B31:B32"/>
    <mergeCell ref="C31:C32"/>
    <mergeCell ref="B33:B34"/>
    <mergeCell ref="C33:C34"/>
    <mergeCell ref="B55:B56"/>
    <mergeCell ref="C65:C66"/>
    <mergeCell ref="C45:C46"/>
    <mergeCell ref="B53:B54"/>
    <mergeCell ref="B49:B50"/>
    <mergeCell ref="C49:C50"/>
    <mergeCell ref="B51:B52"/>
    <mergeCell ref="C51:C52"/>
    <mergeCell ref="C61:C62"/>
    <mergeCell ref="C47:C48"/>
    <mergeCell ref="B69:B70"/>
    <mergeCell ref="B63:B64"/>
    <mergeCell ref="C63:C64"/>
    <mergeCell ref="B67:B68"/>
    <mergeCell ref="C53:C54"/>
    <mergeCell ref="C57:C58"/>
    <mergeCell ref="B73:B74"/>
    <mergeCell ref="C73:C74"/>
    <mergeCell ref="B75:B76"/>
    <mergeCell ref="C75:C76"/>
    <mergeCell ref="C55:C56"/>
    <mergeCell ref="C71:C72"/>
    <mergeCell ref="C67:C68"/>
    <mergeCell ref="B65:B66"/>
    <mergeCell ref="B61:B62"/>
    <mergeCell ref="B59:B60"/>
    <mergeCell ref="N73:O76"/>
    <mergeCell ref="J71:K72"/>
    <mergeCell ref="J73:K76"/>
    <mergeCell ref="L25:M28"/>
    <mergeCell ref="L49:M52"/>
    <mergeCell ref="B71:B72"/>
    <mergeCell ref="D69:E72"/>
    <mergeCell ref="B47:B48"/>
    <mergeCell ref="C69:C70"/>
    <mergeCell ref="C59:C60"/>
    <mergeCell ref="B57:B58"/>
    <mergeCell ref="N31:O32"/>
    <mergeCell ref="N47:O48"/>
    <mergeCell ref="D65:E68"/>
    <mergeCell ref="F65:G68"/>
    <mergeCell ref="D57:E60"/>
    <mergeCell ref="F53:F56"/>
    <mergeCell ref="D61:E64"/>
    <mergeCell ref="D53:E56"/>
    <mergeCell ref="J49:K52"/>
    <mergeCell ref="F69:F72"/>
    <mergeCell ref="N23:O24"/>
    <mergeCell ref="J47:K48"/>
    <mergeCell ref="N49:O52"/>
    <mergeCell ref="N55:O56"/>
    <mergeCell ref="L57:M60"/>
    <mergeCell ref="N57:O60"/>
    <mergeCell ref="J55:K56"/>
    <mergeCell ref="F57:G60"/>
    <mergeCell ref="J57:K60"/>
    <mergeCell ref="N7:O8"/>
    <mergeCell ref="L9:M12"/>
    <mergeCell ref="N9:O12"/>
    <mergeCell ref="F61:F64"/>
    <mergeCell ref="L33:M36"/>
    <mergeCell ref="N33:O36"/>
    <mergeCell ref="N39:O40"/>
    <mergeCell ref="L41:M44"/>
    <mergeCell ref="N41:O44"/>
    <mergeCell ref="N15:O16"/>
    <mergeCell ref="F49:G52"/>
    <mergeCell ref="D37:E40"/>
    <mergeCell ref="H49:I52"/>
    <mergeCell ref="F45:F48"/>
    <mergeCell ref="F37:F40"/>
    <mergeCell ref="D45:E48"/>
    <mergeCell ref="D41:E44"/>
    <mergeCell ref="C43:C44"/>
    <mergeCell ref="H57:I60"/>
    <mergeCell ref="D49:E52"/>
    <mergeCell ref="J33:K36"/>
    <mergeCell ref="F41:G44"/>
    <mergeCell ref="J39:K40"/>
    <mergeCell ref="H41:I44"/>
    <mergeCell ref="J41:K44"/>
    <mergeCell ref="F33:G36"/>
    <mergeCell ref="H33:I36"/>
    <mergeCell ref="F25:G28"/>
    <mergeCell ref="F21:F24"/>
    <mergeCell ref="B45:B46"/>
    <mergeCell ref="B37:B38"/>
    <mergeCell ref="C37:C38"/>
    <mergeCell ref="B39:B40"/>
    <mergeCell ref="C39:C40"/>
    <mergeCell ref="B41:B42"/>
    <mergeCell ref="C41:C42"/>
    <mergeCell ref="B43:B44"/>
    <mergeCell ref="B29:B30"/>
    <mergeCell ref="C29:C30"/>
    <mergeCell ref="J9:K12"/>
    <mergeCell ref="F29:F32"/>
    <mergeCell ref="J31:K32"/>
    <mergeCell ref="D29:E32"/>
    <mergeCell ref="D21:E24"/>
    <mergeCell ref="D13:E16"/>
    <mergeCell ref="J15:K16"/>
    <mergeCell ref="J25:K28"/>
    <mergeCell ref="B21:B22"/>
    <mergeCell ref="C21:C22"/>
    <mergeCell ref="B23:B24"/>
    <mergeCell ref="C25:C26"/>
    <mergeCell ref="D33:E36"/>
    <mergeCell ref="B35:B36"/>
    <mergeCell ref="D25:E28"/>
    <mergeCell ref="B25:B26"/>
    <mergeCell ref="B27:B28"/>
    <mergeCell ref="C27:C28"/>
    <mergeCell ref="B7:B8"/>
    <mergeCell ref="C7:C8"/>
    <mergeCell ref="C11:C12"/>
    <mergeCell ref="B11:B12"/>
    <mergeCell ref="H25:I28"/>
    <mergeCell ref="F9:G12"/>
    <mergeCell ref="H9:I12"/>
    <mergeCell ref="F13:F16"/>
    <mergeCell ref="B9:B10"/>
    <mergeCell ref="C9:C10"/>
    <mergeCell ref="P136:Q137"/>
    <mergeCell ref="P138:Q141"/>
    <mergeCell ref="J7:K8"/>
    <mergeCell ref="D9:E12"/>
    <mergeCell ref="B1:I2"/>
    <mergeCell ref="B3:C4"/>
    <mergeCell ref="B5:B6"/>
    <mergeCell ref="C5:C6"/>
    <mergeCell ref="D5:E8"/>
    <mergeCell ref="F5:F8"/>
    <mergeCell ref="P144:Q145"/>
    <mergeCell ref="P146:Q149"/>
    <mergeCell ref="B101:B102"/>
    <mergeCell ref="C101:C102"/>
    <mergeCell ref="D101:E104"/>
    <mergeCell ref="F101:F104"/>
    <mergeCell ref="B103:B104"/>
    <mergeCell ref="C103:C104"/>
    <mergeCell ref="J103:K104"/>
    <mergeCell ref="N103:O104"/>
    <mergeCell ref="B105:B106"/>
    <mergeCell ref="C105:C106"/>
    <mergeCell ref="D105:E108"/>
    <mergeCell ref="F105:G108"/>
    <mergeCell ref="H105:I108"/>
    <mergeCell ref="J105:K108"/>
    <mergeCell ref="L105:M108"/>
    <mergeCell ref="N105:O108"/>
    <mergeCell ref="B107:B108"/>
    <mergeCell ref="C107:C108"/>
    <mergeCell ref="B109:B110"/>
    <mergeCell ref="C109:C110"/>
    <mergeCell ref="D109:E112"/>
    <mergeCell ref="F109:F112"/>
    <mergeCell ref="B111:B112"/>
    <mergeCell ref="C111:C112"/>
    <mergeCell ref="J111:K112"/>
    <mergeCell ref="N111:O112"/>
    <mergeCell ref="B113:B114"/>
    <mergeCell ref="C113:C114"/>
    <mergeCell ref="D113:E116"/>
    <mergeCell ref="F113:G116"/>
    <mergeCell ref="H113:I116"/>
    <mergeCell ref="J113:K116"/>
    <mergeCell ref="L113:M116"/>
    <mergeCell ref="N113:O116"/>
    <mergeCell ref="B115:B116"/>
    <mergeCell ref="C115:C116"/>
    <mergeCell ref="B117:B118"/>
    <mergeCell ref="C117:C118"/>
    <mergeCell ref="D117:E120"/>
    <mergeCell ref="F117:F120"/>
    <mergeCell ref="B119:B120"/>
    <mergeCell ref="C119:C120"/>
    <mergeCell ref="J119:K120"/>
    <mergeCell ref="N119:O120"/>
    <mergeCell ref="B121:B122"/>
    <mergeCell ref="C121:C122"/>
    <mergeCell ref="D121:E124"/>
    <mergeCell ref="F121:G124"/>
    <mergeCell ref="H121:I124"/>
    <mergeCell ref="J121:K124"/>
    <mergeCell ref="L121:M124"/>
    <mergeCell ref="N121:O124"/>
    <mergeCell ref="B123:B124"/>
    <mergeCell ref="C123:C124"/>
    <mergeCell ref="B125:B126"/>
    <mergeCell ref="C125:C126"/>
    <mergeCell ref="D125:E128"/>
    <mergeCell ref="F125:F128"/>
    <mergeCell ref="B127:B128"/>
    <mergeCell ref="C127:C128"/>
    <mergeCell ref="J127:K128"/>
    <mergeCell ref="N127:O128"/>
    <mergeCell ref="B129:B130"/>
    <mergeCell ref="C129:C130"/>
    <mergeCell ref="D129:E132"/>
    <mergeCell ref="F129:G132"/>
    <mergeCell ref="H129:I132"/>
    <mergeCell ref="J129:K132"/>
    <mergeCell ref="L129:M132"/>
    <mergeCell ref="N129:O132"/>
    <mergeCell ref="P121:Q124"/>
    <mergeCell ref="R9:R12"/>
    <mergeCell ref="R17:R20"/>
    <mergeCell ref="R25:R28"/>
    <mergeCell ref="R33:R36"/>
    <mergeCell ref="R41:R44"/>
    <mergeCell ref="R49:R52"/>
    <mergeCell ref="R57:R60"/>
    <mergeCell ref="R66:R69"/>
    <mergeCell ref="R73:R76"/>
    <mergeCell ref="R80:R83"/>
    <mergeCell ref="R89:R92"/>
    <mergeCell ref="R97:R100"/>
    <mergeCell ref="R105:R108"/>
    <mergeCell ref="R113:R116"/>
    <mergeCell ref="R170:R173"/>
    <mergeCell ref="R178:R181"/>
    <mergeCell ref="R185:R188"/>
    <mergeCell ref="R190:R192"/>
    <mergeCell ref="R121:R124"/>
    <mergeCell ref="R129:R132"/>
    <mergeCell ref="R138:R141"/>
    <mergeCell ref="R146:R149"/>
    <mergeCell ref="R154:R157"/>
    <mergeCell ref="R162:R165"/>
  </mergeCells>
  <printOptions/>
  <pageMargins left="0" right="0" top="0" bottom="0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6">
      <selection activeCell="B41" sqref="B41"/>
    </sheetView>
  </sheetViews>
  <sheetFormatPr defaultColWidth="9.00390625" defaultRowHeight="27.75" customHeight="1"/>
  <cols>
    <col min="1" max="1" width="3.75390625" style="40" customWidth="1"/>
    <col min="2" max="2" width="18.00390625" style="40" customWidth="1"/>
    <col min="3" max="3" width="19.625" style="40" customWidth="1"/>
    <col min="4" max="4" width="16.375" style="40" customWidth="1"/>
    <col min="5" max="5" width="18.375" style="40" customWidth="1"/>
    <col min="6" max="6" width="16.625" style="40" customWidth="1"/>
    <col min="7" max="16384" width="9.00390625" style="40" customWidth="1"/>
  </cols>
  <sheetData>
    <row r="1" spans="2:3" ht="27.75" customHeight="1" thickBot="1">
      <c r="B1" s="426" t="s">
        <v>191</v>
      </c>
      <c r="C1" s="426"/>
    </row>
    <row r="2" spans="2:6" ht="27.75" customHeight="1">
      <c r="B2" s="41" t="s">
        <v>192</v>
      </c>
      <c r="C2" s="42" t="s">
        <v>193</v>
      </c>
      <c r="D2" s="43" t="s">
        <v>194</v>
      </c>
      <c r="E2" s="44" t="s">
        <v>195</v>
      </c>
      <c r="F2" s="45" t="s">
        <v>196</v>
      </c>
    </row>
    <row r="3" spans="1:6" ht="27.75" customHeight="1">
      <c r="A3" s="40" t="s">
        <v>197</v>
      </c>
      <c r="B3" s="46" t="s">
        <v>198</v>
      </c>
      <c r="C3" s="47" t="s">
        <v>199</v>
      </c>
      <c r="D3" s="48" t="s">
        <v>200</v>
      </c>
      <c r="E3" s="49" t="s">
        <v>201</v>
      </c>
      <c r="F3" s="50" t="s">
        <v>202</v>
      </c>
    </row>
    <row r="4" spans="1:6" ht="27.75" customHeight="1">
      <c r="A4" s="40" t="s">
        <v>203</v>
      </c>
      <c r="B4" s="46" t="s">
        <v>204</v>
      </c>
      <c r="C4" s="47" t="s">
        <v>205</v>
      </c>
      <c r="D4" s="48" t="s">
        <v>200</v>
      </c>
      <c r="E4" s="49" t="s">
        <v>206</v>
      </c>
      <c r="F4" s="50" t="s">
        <v>201</v>
      </c>
    </row>
    <row r="5" spans="1:6" ht="27.75" customHeight="1">
      <c r="A5" s="40" t="s">
        <v>207</v>
      </c>
      <c r="B5" s="46" t="s">
        <v>208</v>
      </c>
      <c r="C5" s="47" t="s">
        <v>200</v>
      </c>
      <c r="D5" s="48" t="s">
        <v>209</v>
      </c>
      <c r="E5" s="49" t="s">
        <v>210</v>
      </c>
      <c r="F5" s="50" t="s">
        <v>211</v>
      </c>
    </row>
    <row r="6" spans="1:6" ht="27.75" customHeight="1">
      <c r="A6" s="40" t="s">
        <v>207</v>
      </c>
      <c r="B6" s="46" t="s">
        <v>212</v>
      </c>
      <c r="C6" s="47" t="s">
        <v>201</v>
      </c>
      <c r="D6" s="48" t="s">
        <v>206</v>
      </c>
      <c r="E6" s="49" t="s">
        <v>213</v>
      </c>
      <c r="F6" s="50" t="s">
        <v>206</v>
      </c>
    </row>
    <row r="7" spans="2:6" ht="27.75" customHeight="1">
      <c r="B7" s="46" t="s">
        <v>214</v>
      </c>
      <c r="C7" s="47" t="s">
        <v>200</v>
      </c>
      <c r="D7" s="48" t="s">
        <v>184</v>
      </c>
      <c r="E7" s="49" t="s">
        <v>215</v>
      </c>
      <c r="F7" s="50" t="s">
        <v>210</v>
      </c>
    </row>
    <row r="8" spans="2:6" ht="27.75" customHeight="1">
      <c r="B8" s="46" t="s">
        <v>216</v>
      </c>
      <c r="C8" s="47" t="s">
        <v>201</v>
      </c>
      <c r="D8" s="48" t="s">
        <v>217</v>
      </c>
      <c r="E8" s="49" t="s">
        <v>218</v>
      </c>
      <c r="F8" s="50" t="s">
        <v>219</v>
      </c>
    </row>
    <row r="9" spans="2:6" ht="27.75" customHeight="1">
      <c r="B9" s="46" t="s">
        <v>220</v>
      </c>
      <c r="C9" s="47" t="s">
        <v>201</v>
      </c>
      <c r="D9" s="48" t="s">
        <v>199</v>
      </c>
      <c r="E9" s="49" t="s">
        <v>141</v>
      </c>
      <c r="F9" s="50" t="s">
        <v>219</v>
      </c>
    </row>
    <row r="10" spans="2:6" ht="27.75" customHeight="1">
      <c r="B10" s="46" t="s">
        <v>221</v>
      </c>
      <c r="C10" s="47" t="s">
        <v>201</v>
      </c>
      <c r="D10" s="48" t="s">
        <v>206</v>
      </c>
      <c r="E10" s="49" t="s">
        <v>219</v>
      </c>
      <c r="F10" s="50" t="s">
        <v>210</v>
      </c>
    </row>
    <row r="11" spans="2:6" ht="27.75" customHeight="1">
      <c r="B11" s="46" t="s">
        <v>222</v>
      </c>
      <c r="C11" s="47" t="s">
        <v>201</v>
      </c>
      <c r="D11" s="48" t="s">
        <v>217</v>
      </c>
      <c r="E11" s="49" t="s">
        <v>200</v>
      </c>
      <c r="F11" s="50" t="s">
        <v>184</v>
      </c>
    </row>
    <row r="12" spans="2:6" ht="27.75" customHeight="1">
      <c r="B12" s="46" t="s">
        <v>223</v>
      </c>
      <c r="C12" s="47" t="s">
        <v>201</v>
      </c>
      <c r="D12" s="48" t="s">
        <v>217</v>
      </c>
      <c r="E12" s="49" t="s">
        <v>218</v>
      </c>
      <c r="F12" s="50" t="s">
        <v>200</v>
      </c>
    </row>
    <row r="13" spans="2:6" ht="27.75" customHeight="1">
      <c r="B13" s="46" t="s">
        <v>224</v>
      </c>
      <c r="C13" s="47" t="s">
        <v>225</v>
      </c>
      <c r="D13" s="48" t="s">
        <v>201</v>
      </c>
      <c r="E13" s="49" t="s">
        <v>226</v>
      </c>
      <c r="F13" s="50" t="s">
        <v>184</v>
      </c>
    </row>
    <row r="14" spans="2:6" ht="27.75" customHeight="1">
      <c r="B14" s="46" t="s">
        <v>227</v>
      </c>
      <c r="C14" s="47" t="s">
        <v>201</v>
      </c>
      <c r="D14" s="48" t="s">
        <v>225</v>
      </c>
      <c r="E14" s="49" t="s">
        <v>226</v>
      </c>
      <c r="F14" s="50" t="s">
        <v>200</v>
      </c>
    </row>
    <row r="15" spans="2:6" ht="27.75" customHeight="1">
      <c r="B15" s="46" t="s">
        <v>228</v>
      </c>
      <c r="C15" s="47" t="s">
        <v>201</v>
      </c>
      <c r="D15" s="48" t="s">
        <v>229</v>
      </c>
      <c r="E15" s="49" t="s">
        <v>230</v>
      </c>
      <c r="F15" s="50" t="s">
        <v>231</v>
      </c>
    </row>
    <row r="16" spans="2:6" ht="27.75" customHeight="1">
      <c r="B16" s="46" t="s">
        <v>232</v>
      </c>
      <c r="C16" s="47" t="s">
        <v>229</v>
      </c>
      <c r="D16" s="48" t="s">
        <v>233</v>
      </c>
      <c r="E16" s="49" t="s">
        <v>234</v>
      </c>
      <c r="F16" s="50" t="s">
        <v>235</v>
      </c>
    </row>
    <row r="17" spans="2:6" ht="27.75" customHeight="1">
      <c r="B17" s="46" t="s">
        <v>236</v>
      </c>
      <c r="C17" s="47" t="s">
        <v>229</v>
      </c>
      <c r="D17" s="48" t="s">
        <v>235</v>
      </c>
      <c r="E17" s="49" t="s">
        <v>237</v>
      </c>
      <c r="F17" s="50" t="s">
        <v>238</v>
      </c>
    </row>
    <row r="18" spans="2:6" ht="27.75" customHeight="1">
      <c r="B18" s="46" t="s">
        <v>239</v>
      </c>
      <c r="C18" s="47" t="s">
        <v>240</v>
      </c>
      <c r="D18" s="48" t="s">
        <v>229</v>
      </c>
      <c r="E18" s="49" t="s">
        <v>235</v>
      </c>
      <c r="F18" s="50" t="s">
        <v>241</v>
      </c>
    </row>
    <row r="19" spans="2:6" ht="27.75" customHeight="1">
      <c r="B19" s="46" t="s">
        <v>242</v>
      </c>
      <c r="C19" s="47" t="s">
        <v>240</v>
      </c>
      <c r="D19" s="48" t="s">
        <v>243</v>
      </c>
      <c r="E19" s="49" t="s">
        <v>240</v>
      </c>
      <c r="F19" s="50" t="s">
        <v>244</v>
      </c>
    </row>
    <row r="20" spans="2:6" ht="27.75" customHeight="1">
      <c r="B20" s="46" t="s">
        <v>245</v>
      </c>
      <c r="C20" s="47" t="s">
        <v>235</v>
      </c>
      <c r="D20" s="48" t="s">
        <v>246</v>
      </c>
      <c r="E20" s="49" t="s">
        <v>247</v>
      </c>
      <c r="F20" s="50" t="s">
        <v>248</v>
      </c>
    </row>
    <row r="21" spans="2:6" ht="27.75" customHeight="1" thickBot="1">
      <c r="B21" s="51" t="s">
        <v>249</v>
      </c>
      <c r="C21" s="52" t="s">
        <v>240</v>
      </c>
      <c r="D21" s="53" t="s">
        <v>229</v>
      </c>
      <c r="E21" s="54" t="s">
        <v>250</v>
      </c>
      <c r="F21" s="55" t="s">
        <v>251</v>
      </c>
    </row>
    <row r="22" spans="2:6" ht="27.75" customHeight="1" thickBot="1" thickTop="1">
      <c r="B22" s="56"/>
      <c r="C22" s="42" t="s">
        <v>193</v>
      </c>
      <c r="D22" s="43" t="s">
        <v>194</v>
      </c>
      <c r="E22" s="44" t="s">
        <v>195</v>
      </c>
      <c r="F22" s="45" t="s">
        <v>196</v>
      </c>
    </row>
    <row r="23" spans="1:6" ht="27.75" customHeight="1" thickTop="1">
      <c r="A23" s="40" t="s">
        <v>252</v>
      </c>
      <c r="B23" s="57" t="s">
        <v>253</v>
      </c>
      <c r="C23" s="58" t="s">
        <v>254</v>
      </c>
      <c r="D23" s="59" t="s">
        <v>240</v>
      </c>
      <c r="E23" s="60" t="s">
        <v>255</v>
      </c>
      <c r="F23" s="61" t="s">
        <v>240</v>
      </c>
    </row>
    <row r="24" spans="1:6" ht="27.75" customHeight="1">
      <c r="A24" s="40" t="s">
        <v>256</v>
      </c>
      <c r="B24" s="46" t="s">
        <v>257</v>
      </c>
      <c r="C24" s="47" t="s">
        <v>258</v>
      </c>
      <c r="D24" s="48" t="s">
        <v>259</v>
      </c>
      <c r="E24" s="49" t="s">
        <v>260</v>
      </c>
      <c r="F24" s="50" t="s">
        <v>261</v>
      </c>
    </row>
    <row r="25" spans="1:6" ht="27.75" customHeight="1">
      <c r="A25" s="40" t="s">
        <v>262</v>
      </c>
      <c r="B25" s="46" t="s">
        <v>263</v>
      </c>
      <c r="C25" s="47" t="s">
        <v>264</v>
      </c>
      <c r="D25" s="48" t="s">
        <v>229</v>
      </c>
      <c r="E25" s="49" t="s">
        <v>265</v>
      </c>
      <c r="F25" s="50" t="s">
        <v>240</v>
      </c>
    </row>
    <row r="26" spans="1:6" ht="27.75" customHeight="1">
      <c r="A26" s="40" t="s">
        <v>266</v>
      </c>
      <c r="B26" s="46" t="s">
        <v>267</v>
      </c>
      <c r="C26" s="47" t="s">
        <v>264</v>
      </c>
      <c r="D26" s="48" t="s">
        <v>229</v>
      </c>
      <c r="E26" s="49" t="s">
        <v>265</v>
      </c>
      <c r="F26" s="50" t="s">
        <v>240</v>
      </c>
    </row>
    <row r="27" spans="2:6" ht="27.75" customHeight="1">
      <c r="B27" s="46" t="s">
        <v>268</v>
      </c>
      <c r="C27" s="47" t="s">
        <v>264</v>
      </c>
      <c r="D27" s="48" t="s">
        <v>229</v>
      </c>
      <c r="E27" s="49" t="s">
        <v>269</v>
      </c>
      <c r="F27" s="50" t="s">
        <v>270</v>
      </c>
    </row>
    <row r="28" spans="2:6" ht="27.75" customHeight="1">
      <c r="B28" s="46" t="s">
        <v>271</v>
      </c>
      <c r="C28" s="47" t="s">
        <v>264</v>
      </c>
      <c r="D28" s="48" t="s">
        <v>201</v>
      </c>
      <c r="E28" s="49" t="s">
        <v>235</v>
      </c>
      <c r="F28" s="50" t="s">
        <v>272</v>
      </c>
    </row>
    <row r="29" spans="2:6" ht="27.75" customHeight="1">
      <c r="B29" s="62" t="s">
        <v>273</v>
      </c>
      <c r="C29" s="63" t="s">
        <v>264</v>
      </c>
      <c r="D29" s="64" t="s">
        <v>278</v>
      </c>
      <c r="E29" s="65" t="s">
        <v>264</v>
      </c>
      <c r="F29" s="66" t="s">
        <v>272</v>
      </c>
    </row>
    <row r="30" spans="2:6" ht="27.75" customHeight="1" thickBot="1">
      <c r="B30" s="69" t="s">
        <v>274</v>
      </c>
      <c r="C30" s="70" t="s">
        <v>264</v>
      </c>
      <c r="D30" s="71" t="s">
        <v>275</v>
      </c>
      <c r="E30" s="72" t="s">
        <v>264</v>
      </c>
      <c r="F30" s="73" t="s">
        <v>276</v>
      </c>
    </row>
    <row r="31" spans="2:6" ht="27.75" customHeight="1" thickBot="1">
      <c r="B31" s="309" t="s">
        <v>279</v>
      </c>
      <c r="C31" s="70" t="s">
        <v>264</v>
      </c>
      <c r="D31" s="71" t="s">
        <v>275</v>
      </c>
      <c r="E31" s="72" t="s">
        <v>264</v>
      </c>
      <c r="F31" s="73" t="s">
        <v>43</v>
      </c>
    </row>
    <row r="32" spans="2:6" ht="27.75" customHeight="1" thickBot="1">
      <c r="B32" s="309" t="s">
        <v>1673</v>
      </c>
      <c r="C32" s="70" t="s">
        <v>264</v>
      </c>
      <c r="D32" s="71" t="s">
        <v>275</v>
      </c>
      <c r="E32" s="312" t="s">
        <v>43</v>
      </c>
      <c r="F32" s="308" t="s">
        <v>1677</v>
      </c>
    </row>
    <row r="33" spans="2:6" ht="27.75" customHeight="1" thickBot="1">
      <c r="B33" s="309" t="s">
        <v>1674</v>
      </c>
      <c r="C33" s="71" t="s">
        <v>275</v>
      </c>
      <c r="D33" s="310" t="s">
        <v>264</v>
      </c>
      <c r="E33" s="313" t="s">
        <v>1678</v>
      </c>
      <c r="F33" s="313" t="s">
        <v>1679</v>
      </c>
    </row>
    <row r="34" spans="2:6" ht="27.75" customHeight="1" thickBot="1">
      <c r="B34" s="309" t="s">
        <v>1675</v>
      </c>
      <c r="C34" s="70" t="s">
        <v>264</v>
      </c>
      <c r="D34" s="311" t="s">
        <v>275</v>
      </c>
      <c r="E34" s="313" t="s">
        <v>1680</v>
      </c>
      <c r="F34" s="313" t="s">
        <v>1681</v>
      </c>
    </row>
    <row r="35" spans="2:6" ht="27.75" customHeight="1" thickBot="1">
      <c r="B35" s="309" t="s">
        <v>1682</v>
      </c>
      <c r="C35" s="70" t="s">
        <v>264</v>
      </c>
      <c r="D35" s="311" t="s">
        <v>275</v>
      </c>
      <c r="E35" s="313" t="s">
        <v>1680</v>
      </c>
      <c r="F35" s="313" t="s">
        <v>1681</v>
      </c>
    </row>
    <row r="36" spans="2:6" ht="27.75" customHeight="1" thickBot="1">
      <c r="B36" s="309" t="s">
        <v>1683</v>
      </c>
      <c r="C36" s="70" t="s">
        <v>1676</v>
      </c>
      <c r="D36" s="311" t="s">
        <v>275</v>
      </c>
      <c r="E36" s="314" t="s">
        <v>1680</v>
      </c>
      <c r="F36" s="314" t="s">
        <v>1681</v>
      </c>
    </row>
    <row r="37" spans="2:6" ht="27.75" customHeight="1" thickBot="1">
      <c r="B37" s="309"/>
      <c r="C37" s="70"/>
      <c r="D37" s="311"/>
      <c r="E37" s="314"/>
      <c r="F37" s="314"/>
    </row>
    <row r="38" spans="2:6" ht="27.75" customHeight="1">
      <c r="B38" s="67" t="s">
        <v>277</v>
      </c>
      <c r="C38" s="68"/>
      <c r="D38" s="68"/>
      <c r="E38" s="68"/>
      <c r="F38" s="68"/>
    </row>
    <row r="39" spans="2:6" ht="27.75" customHeight="1">
      <c r="B39" s="427" t="s">
        <v>1684</v>
      </c>
      <c r="C39" s="427"/>
      <c r="D39" s="427"/>
      <c r="E39" s="427"/>
      <c r="F39" s="427"/>
    </row>
    <row r="40" spans="2:6" ht="27.75" customHeight="1">
      <c r="B40" s="427" t="s">
        <v>1685</v>
      </c>
      <c r="C40" s="427"/>
      <c r="D40" s="427"/>
      <c r="E40" s="427"/>
      <c r="F40" s="427"/>
    </row>
  </sheetData>
  <sheetProtection/>
  <mergeCells count="3">
    <mergeCell ref="B1:C1"/>
    <mergeCell ref="B39:F39"/>
    <mergeCell ref="B40:F40"/>
  </mergeCells>
  <printOptions/>
  <pageMargins left="0" right="0" top="0" bottom="0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02"/>
  <sheetViews>
    <sheetView zoomScaleSheetLayoutView="100" zoomScalePageLayoutView="0" workbookViewId="0" topLeftCell="A361">
      <selection activeCell="O361" sqref="C1:O16384"/>
    </sheetView>
  </sheetViews>
  <sheetFormatPr defaultColWidth="16.125" defaultRowHeight="13.5" customHeight="1"/>
  <cols>
    <col min="1" max="1" width="8.00390625" style="96" customWidth="1"/>
    <col min="2" max="2" width="4.75390625" style="96" customWidth="1"/>
    <col min="3" max="9" width="1.12109375" style="96" hidden="1" customWidth="1"/>
    <col min="10" max="11" width="1.12109375" style="98" hidden="1" customWidth="1"/>
    <col min="12" max="15" width="1.12109375" style="96" hidden="1" customWidth="1"/>
    <col min="16" max="19" width="4.75390625" style="96" customWidth="1"/>
    <col min="20" max="16384" width="16.125" style="96" customWidth="1"/>
  </cols>
  <sheetData>
    <row r="1" spans="2:12" ht="13.5">
      <c r="B1" s="437" t="s">
        <v>875</v>
      </c>
      <c r="C1" s="437"/>
      <c r="D1" s="438" t="s">
        <v>876</v>
      </c>
      <c r="E1" s="438"/>
      <c r="F1" s="438"/>
      <c r="G1" s="438"/>
      <c r="H1" s="96" t="s">
        <v>280</v>
      </c>
      <c r="I1" s="428" t="s">
        <v>281</v>
      </c>
      <c r="J1" s="428"/>
      <c r="K1" s="428"/>
      <c r="L1" s="92"/>
    </row>
    <row r="2" spans="2:12" ht="13.5">
      <c r="B2" s="437"/>
      <c r="C2" s="437"/>
      <c r="D2" s="438"/>
      <c r="E2" s="438"/>
      <c r="F2" s="438"/>
      <c r="G2" s="438"/>
      <c r="H2" s="74">
        <f>COUNTIF(M5:M22,"東近江市")</f>
        <v>1</v>
      </c>
      <c r="J2" s="96"/>
      <c r="K2" s="96"/>
      <c r="L2" s="92"/>
    </row>
    <row r="3" spans="2:12" ht="13.5">
      <c r="B3" s="79" t="s">
        <v>877</v>
      </c>
      <c r="C3" s="79"/>
      <c r="D3" s="34" t="s">
        <v>19</v>
      </c>
      <c r="F3" s="92"/>
      <c r="I3" s="434">
        <f>H2/COUNTA(M5:M24)</f>
        <v>0.05</v>
      </c>
      <c r="J3" s="434"/>
      <c r="K3" s="434"/>
      <c r="L3" s="92"/>
    </row>
    <row r="4" spans="2:12" ht="13.5">
      <c r="B4" s="430" t="s">
        <v>878</v>
      </c>
      <c r="C4" s="430"/>
      <c r="D4" s="96" t="s">
        <v>20</v>
      </c>
      <c r="F4" s="92"/>
      <c r="G4" s="96" t="str">
        <f>B4&amp;C4</f>
        <v>アビックＢＢ</v>
      </c>
      <c r="K4" s="94">
        <f>IF(J4="","",(2012-J4))</f>
      </c>
      <c r="L4" s="92"/>
    </row>
    <row r="5" spans="1:13" ht="13.5">
      <c r="A5" s="96" t="s">
        <v>879</v>
      </c>
      <c r="B5" s="79" t="s">
        <v>880</v>
      </c>
      <c r="C5" s="79" t="s">
        <v>881</v>
      </c>
      <c r="D5" s="96" t="str">
        <f>$B$3</f>
        <v>アビック</v>
      </c>
      <c r="F5" s="92" t="str">
        <f>A5</f>
        <v>あ０１</v>
      </c>
      <c r="G5" s="96" t="str">
        <f>B5&amp;C5</f>
        <v>水野圭補</v>
      </c>
      <c r="H5" s="97" t="str">
        <f>$B$4</f>
        <v>アビックＢＢ</v>
      </c>
      <c r="I5" s="97" t="s">
        <v>51</v>
      </c>
      <c r="J5" s="36">
        <v>1973</v>
      </c>
      <c r="K5" s="94">
        <f aca="true" t="shared" si="0" ref="K5:K24">IF(J5="","",(2018-J5))</f>
        <v>45</v>
      </c>
      <c r="L5" s="92" t="str">
        <f aca="true" t="shared" si="1" ref="L5:L68">IF(G5="","",IF(COUNTIF($G$6:$G$594,G5)&gt;1,"2重登録","OK"))</f>
        <v>OK</v>
      </c>
      <c r="M5" s="79" t="s">
        <v>882</v>
      </c>
    </row>
    <row r="6" spans="1:13" ht="13.5">
      <c r="A6" s="96" t="s">
        <v>883</v>
      </c>
      <c r="B6" s="96" t="s">
        <v>884</v>
      </c>
      <c r="C6" s="96" t="s">
        <v>885</v>
      </c>
      <c r="D6" s="96" t="str">
        <f aca="true" t="shared" si="2" ref="D6:D24">$B$3</f>
        <v>アビック</v>
      </c>
      <c r="F6" s="96" t="str">
        <f>A6</f>
        <v>あ０２</v>
      </c>
      <c r="G6" s="96" t="str">
        <f>B6&amp;C6</f>
        <v>青木重之</v>
      </c>
      <c r="H6" s="97" t="str">
        <f aca="true" t="shared" si="3" ref="H6:H24">$B$4</f>
        <v>アビックＢＢ</v>
      </c>
      <c r="I6" s="97" t="s">
        <v>51</v>
      </c>
      <c r="J6" s="98">
        <v>1971</v>
      </c>
      <c r="K6" s="94">
        <f t="shared" si="0"/>
        <v>47</v>
      </c>
      <c r="L6" s="92" t="str">
        <f t="shared" si="1"/>
        <v>OK</v>
      </c>
      <c r="M6" s="79" t="s">
        <v>0</v>
      </c>
    </row>
    <row r="7" spans="1:13" ht="13.5">
      <c r="A7" s="96" t="s">
        <v>886</v>
      </c>
      <c r="B7" s="79" t="s">
        <v>887</v>
      </c>
      <c r="C7" s="79" t="s">
        <v>888</v>
      </c>
      <c r="D7" s="96" t="str">
        <f t="shared" si="2"/>
        <v>アビック</v>
      </c>
      <c r="F7" s="92" t="str">
        <f>A7</f>
        <v>あ０３</v>
      </c>
      <c r="G7" s="96" t="str">
        <f>B7&amp;C7</f>
        <v>乾　勝彦</v>
      </c>
      <c r="H7" s="97" t="str">
        <f t="shared" si="3"/>
        <v>アビックＢＢ</v>
      </c>
      <c r="I7" s="97" t="s">
        <v>51</v>
      </c>
      <c r="J7" s="36">
        <v>1970</v>
      </c>
      <c r="K7" s="94">
        <f t="shared" si="0"/>
        <v>48</v>
      </c>
      <c r="L7" s="92" t="str">
        <f t="shared" si="1"/>
        <v>OK</v>
      </c>
      <c r="M7" s="79" t="s">
        <v>889</v>
      </c>
    </row>
    <row r="8" spans="1:13" ht="13.5">
      <c r="A8" s="96" t="s">
        <v>890</v>
      </c>
      <c r="B8" s="79" t="s">
        <v>188</v>
      </c>
      <c r="C8" s="79" t="s">
        <v>891</v>
      </c>
      <c r="D8" s="96" t="str">
        <f t="shared" si="2"/>
        <v>アビック</v>
      </c>
      <c r="F8" s="92" t="str">
        <f aca="true" t="shared" si="4" ref="F8:F24">A8</f>
        <v>あ０４</v>
      </c>
      <c r="G8" s="96" t="str">
        <f aca="true" t="shared" si="5" ref="G8:G20">B8&amp;C8</f>
        <v>佐藤政之</v>
      </c>
      <c r="H8" s="97" t="str">
        <f t="shared" si="3"/>
        <v>アビックＢＢ</v>
      </c>
      <c r="I8" s="97" t="s">
        <v>51</v>
      </c>
      <c r="J8" s="36">
        <v>1972</v>
      </c>
      <c r="K8" s="94">
        <f t="shared" si="0"/>
        <v>46</v>
      </c>
      <c r="L8" s="92" t="str">
        <f t="shared" si="1"/>
        <v>OK</v>
      </c>
      <c r="M8" s="79" t="s">
        <v>889</v>
      </c>
    </row>
    <row r="9" spans="1:13" ht="13.5">
      <c r="A9" s="96" t="s">
        <v>892</v>
      </c>
      <c r="B9" s="79" t="s">
        <v>893</v>
      </c>
      <c r="C9" s="79" t="s">
        <v>894</v>
      </c>
      <c r="D9" s="96" t="str">
        <f t="shared" si="2"/>
        <v>アビック</v>
      </c>
      <c r="F9" s="92" t="str">
        <f t="shared" si="4"/>
        <v>あ０５</v>
      </c>
      <c r="G9" s="96" t="str">
        <f t="shared" si="5"/>
        <v>中村　亨</v>
      </c>
      <c r="H9" s="97" t="str">
        <f t="shared" si="3"/>
        <v>アビックＢＢ</v>
      </c>
      <c r="I9" s="97" t="s">
        <v>51</v>
      </c>
      <c r="J9" s="36">
        <v>1969</v>
      </c>
      <c r="K9" s="94">
        <f t="shared" si="0"/>
        <v>49</v>
      </c>
      <c r="L9" s="92" t="str">
        <f t="shared" si="1"/>
        <v>OK</v>
      </c>
      <c r="M9" s="79" t="s">
        <v>889</v>
      </c>
    </row>
    <row r="10" spans="1:13" ht="13.5">
      <c r="A10" s="96" t="s">
        <v>895</v>
      </c>
      <c r="B10" s="79" t="s">
        <v>896</v>
      </c>
      <c r="C10" s="79" t="s">
        <v>897</v>
      </c>
      <c r="D10" s="96" t="str">
        <f t="shared" si="2"/>
        <v>アビック</v>
      </c>
      <c r="F10" s="92" t="str">
        <f t="shared" si="4"/>
        <v>あ０６</v>
      </c>
      <c r="G10" s="96" t="str">
        <f t="shared" si="5"/>
        <v>谷崎真也</v>
      </c>
      <c r="H10" s="97" t="str">
        <f t="shared" si="3"/>
        <v>アビックＢＢ</v>
      </c>
      <c r="I10" s="97" t="s">
        <v>51</v>
      </c>
      <c r="J10" s="36">
        <v>1972</v>
      </c>
      <c r="K10" s="94">
        <f t="shared" si="0"/>
        <v>46</v>
      </c>
      <c r="L10" s="92" t="str">
        <f t="shared" si="1"/>
        <v>OK</v>
      </c>
      <c r="M10" s="79" t="s">
        <v>898</v>
      </c>
    </row>
    <row r="11" spans="1:13" ht="13.5">
      <c r="A11" s="96" t="s">
        <v>899</v>
      </c>
      <c r="B11" s="79" t="s">
        <v>900</v>
      </c>
      <c r="C11" s="79" t="s">
        <v>901</v>
      </c>
      <c r="D11" s="96" t="str">
        <f t="shared" si="2"/>
        <v>アビック</v>
      </c>
      <c r="F11" s="92" t="str">
        <f t="shared" si="4"/>
        <v>あ０７</v>
      </c>
      <c r="G11" s="96" t="str">
        <f t="shared" si="5"/>
        <v>齋田至</v>
      </c>
      <c r="H11" s="97" t="str">
        <f t="shared" si="3"/>
        <v>アビックＢＢ</v>
      </c>
      <c r="I11" s="97" t="s">
        <v>51</v>
      </c>
      <c r="J11" s="36">
        <v>1970</v>
      </c>
      <c r="K11" s="94">
        <f t="shared" si="0"/>
        <v>48</v>
      </c>
      <c r="L11" s="92" t="str">
        <f t="shared" si="1"/>
        <v>OK</v>
      </c>
      <c r="M11" s="79" t="s">
        <v>882</v>
      </c>
    </row>
    <row r="12" spans="1:13" ht="13.5">
      <c r="A12" s="96" t="s">
        <v>902</v>
      </c>
      <c r="B12" s="85" t="s">
        <v>900</v>
      </c>
      <c r="C12" s="85" t="s">
        <v>903</v>
      </c>
      <c r="D12" s="96" t="str">
        <f t="shared" si="2"/>
        <v>アビック</v>
      </c>
      <c r="F12" s="92" t="str">
        <f t="shared" si="4"/>
        <v>あ０８</v>
      </c>
      <c r="G12" s="96" t="str">
        <f t="shared" si="5"/>
        <v>齋田優子</v>
      </c>
      <c r="H12" s="97" t="str">
        <f t="shared" si="3"/>
        <v>アビックＢＢ</v>
      </c>
      <c r="I12" s="103" t="s">
        <v>284</v>
      </c>
      <c r="J12" s="36">
        <v>1970</v>
      </c>
      <c r="K12" s="94">
        <f t="shared" si="0"/>
        <v>48</v>
      </c>
      <c r="L12" s="92" t="str">
        <f t="shared" si="1"/>
        <v>OK</v>
      </c>
      <c r="M12" s="79" t="s">
        <v>882</v>
      </c>
    </row>
    <row r="13" spans="1:13" ht="13.5">
      <c r="A13" s="96" t="s">
        <v>904</v>
      </c>
      <c r="B13" s="79" t="s">
        <v>905</v>
      </c>
      <c r="C13" s="79" t="s">
        <v>906</v>
      </c>
      <c r="D13" s="96" t="str">
        <f t="shared" si="2"/>
        <v>アビック</v>
      </c>
      <c r="F13" s="92" t="str">
        <f t="shared" si="4"/>
        <v>あ０９</v>
      </c>
      <c r="G13" s="96" t="str">
        <f t="shared" si="5"/>
        <v>平居　崇</v>
      </c>
      <c r="H13" s="97" t="str">
        <f t="shared" si="3"/>
        <v>アビックＢＢ</v>
      </c>
      <c r="I13" s="97" t="s">
        <v>51</v>
      </c>
      <c r="J13" s="36">
        <v>1972</v>
      </c>
      <c r="K13" s="94">
        <f t="shared" si="0"/>
        <v>46</v>
      </c>
      <c r="L13" s="92" t="str">
        <f t="shared" si="1"/>
        <v>OK</v>
      </c>
      <c r="M13" s="79" t="s">
        <v>907</v>
      </c>
    </row>
    <row r="14" spans="1:13" ht="13.5">
      <c r="A14" s="96" t="s">
        <v>908</v>
      </c>
      <c r="B14" s="79" t="s">
        <v>909</v>
      </c>
      <c r="C14" s="79" t="s">
        <v>910</v>
      </c>
      <c r="D14" s="96" t="str">
        <f t="shared" si="2"/>
        <v>アビック</v>
      </c>
      <c r="F14" s="92" t="str">
        <f t="shared" si="4"/>
        <v>あ１０</v>
      </c>
      <c r="G14" s="96" t="str">
        <f t="shared" si="5"/>
        <v>土居　悟</v>
      </c>
      <c r="H14" s="97" t="str">
        <f t="shared" si="3"/>
        <v>アビックＢＢ</v>
      </c>
      <c r="I14" s="97" t="s">
        <v>51</v>
      </c>
      <c r="J14" s="36">
        <v>1969</v>
      </c>
      <c r="K14" s="94">
        <f t="shared" si="0"/>
        <v>49</v>
      </c>
      <c r="L14" s="92" t="str">
        <f t="shared" si="1"/>
        <v>OK</v>
      </c>
      <c r="M14" s="79" t="s">
        <v>911</v>
      </c>
    </row>
    <row r="15" spans="1:13" ht="13.5">
      <c r="A15" s="96" t="s">
        <v>912</v>
      </c>
      <c r="B15" s="85" t="s">
        <v>913</v>
      </c>
      <c r="C15" s="85" t="s">
        <v>914</v>
      </c>
      <c r="D15" s="96" t="str">
        <f t="shared" si="2"/>
        <v>アビック</v>
      </c>
      <c r="F15" s="92" t="str">
        <f t="shared" si="4"/>
        <v>あ１１</v>
      </c>
      <c r="G15" s="96" t="str">
        <f t="shared" si="5"/>
        <v>野上恵梨子</v>
      </c>
      <c r="H15" s="97" t="str">
        <f t="shared" si="3"/>
        <v>アビックＢＢ</v>
      </c>
      <c r="I15" s="103" t="s">
        <v>284</v>
      </c>
      <c r="J15" s="36">
        <v>1987</v>
      </c>
      <c r="K15" s="94">
        <f t="shared" si="0"/>
        <v>31</v>
      </c>
      <c r="L15" s="92" t="str">
        <f t="shared" si="1"/>
        <v>OK</v>
      </c>
      <c r="M15" s="79" t="s">
        <v>915</v>
      </c>
    </row>
    <row r="16" spans="1:13" ht="13.5">
      <c r="A16" s="96" t="s">
        <v>916</v>
      </c>
      <c r="B16" s="85" t="s">
        <v>917</v>
      </c>
      <c r="C16" s="85" t="s">
        <v>918</v>
      </c>
      <c r="D16" s="96" t="str">
        <f t="shared" si="2"/>
        <v>アビック</v>
      </c>
      <c r="F16" s="92" t="str">
        <f t="shared" si="4"/>
        <v>あ１２</v>
      </c>
      <c r="G16" s="96" t="str">
        <f t="shared" si="5"/>
        <v>西山抄千代</v>
      </c>
      <c r="H16" s="97" t="str">
        <f t="shared" si="3"/>
        <v>アビックＢＢ</v>
      </c>
      <c r="I16" s="103" t="s">
        <v>284</v>
      </c>
      <c r="J16" s="36">
        <v>1972</v>
      </c>
      <c r="K16" s="94">
        <f t="shared" si="0"/>
        <v>46</v>
      </c>
      <c r="L16" s="92" t="str">
        <f t="shared" si="1"/>
        <v>OK</v>
      </c>
      <c r="M16" s="79" t="s">
        <v>919</v>
      </c>
    </row>
    <row r="17" spans="1:13" ht="13.5">
      <c r="A17" s="96" t="s">
        <v>920</v>
      </c>
      <c r="B17" s="85" t="s">
        <v>921</v>
      </c>
      <c r="C17" s="85" t="s">
        <v>922</v>
      </c>
      <c r="D17" s="96" t="str">
        <f t="shared" si="2"/>
        <v>アビック</v>
      </c>
      <c r="F17" s="92" t="str">
        <f t="shared" si="4"/>
        <v>あ１３</v>
      </c>
      <c r="G17" s="96" t="str">
        <f t="shared" si="5"/>
        <v>三原啓子</v>
      </c>
      <c r="H17" s="97" t="str">
        <f t="shared" si="3"/>
        <v>アビックＢＢ</v>
      </c>
      <c r="I17" s="103" t="s">
        <v>284</v>
      </c>
      <c r="J17" s="36">
        <v>1964</v>
      </c>
      <c r="K17" s="94">
        <f t="shared" si="0"/>
        <v>54</v>
      </c>
      <c r="L17" s="92" t="str">
        <f t="shared" si="1"/>
        <v>OK</v>
      </c>
      <c r="M17" s="79" t="s">
        <v>882</v>
      </c>
    </row>
    <row r="18" spans="1:13" ht="13.5">
      <c r="A18" s="96" t="s">
        <v>923</v>
      </c>
      <c r="B18" s="79" t="s">
        <v>924</v>
      </c>
      <c r="C18" s="79" t="s">
        <v>925</v>
      </c>
      <c r="D18" s="96" t="str">
        <f t="shared" si="2"/>
        <v>アビック</v>
      </c>
      <c r="F18" s="92" t="str">
        <f t="shared" si="4"/>
        <v>あ１４</v>
      </c>
      <c r="G18" s="96" t="str">
        <f t="shared" si="5"/>
        <v>落合良弘</v>
      </c>
      <c r="H18" s="97" t="str">
        <f t="shared" si="3"/>
        <v>アビックＢＢ</v>
      </c>
      <c r="I18" s="97" t="s">
        <v>51</v>
      </c>
      <c r="J18" s="36">
        <v>1968</v>
      </c>
      <c r="K18" s="94">
        <f t="shared" si="0"/>
        <v>50</v>
      </c>
      <c r="L18" s="92" t="str">
        <f t="shared" si="1"/>
        <v>OK</v>
      </c>
      <c r="M18" s="79" t="s">
        <v>282</v>
      </c>
    </row>
    <row r="19" spans="1:13" s="11" customFormat="1" ht="13.5">
      <c r="A19" s="96" t="s">
        <v>302</v>
      </c>
      <c r="B19" s="79" t="s">
        <v>926</v>
      </c>
      <c r="C19" s="79" t="s">
        <v>927</v>
      </c>
      <c r="D19" s="96" t="str">
        <f t="shared" si="2"/>
        <v>アビック</v>
      </c>
      <c r="F19" s="92" t="str">
        <f t="shared" si="4"/>
        <v>あ１５</v>
      </c>
      <c r="G19" s="96" t="str">
        <f t="shared" si="5"/>
        <v>杉原　徹</v>
      </c>
      <c r="H19" s="97" t="str">
        <f t="shared" si="3"/>
        <v>アビックＢＢ</v>
      </c>
      <c r="I19" s="97" t="s">
        <v>51</v>
      </c>
      <c r="J19" s="36">
        <v>1990</v>
      </c>
      <c r="K19" s="94">
        <f t="shared" si="0"/>
        <v>28</v>
      </c>
      <c r="L19" s="92" t="str">
        <f t="shared" si="1"/>
        <v>OK</v>
      </c>
      <c r="M19" s="79" t="s">
        <v>882</v>
      </c>
    </row>
    <row r="20" spans="1:14" s="11" customFormat="1" ht="13.5">
      <c r="A20" s="96" t="s">
        <v>928</v>
      </c>
      <c r="B20" s="108" t="s">
        <v>929</v>
      </c>
      <c r="C20" s="108" t="s">
        <v>930</v>
      </c>
      <c r="D20" s="96" t="str">
        <f t="shared" si="2"/>
        <v>アビック</v>
      </c>
      <c r="E20" s="96"/>
      <c r="F20" s="96" t="str">
        <f t="shared" si="4"/>
        <v>あ１６</v>
      </c>
      <c r="G20" s="96" t="str">
        <f t="shared" si="5"/>
        <v>澤村直子</v>
      </c>
      <c r="H20" s="97" t="str">
        <f t="shared" si="3"/>
        <v>アビックＢＢ</v>
      </c>
      <c r="I20" s="103" t="s">
        <v>284</v>
      </c>
      <c r="J20" s="96">
        <v>1967</v>
      </c>
      <c r="K20" s="96">
        <f t="shared" si="0"/>
        <v>51</v>
      </c>
      <c r="L20" s="96" t="str">
        <f t="shared" si="1"/>
        <v>OK</v>
      </c>
      <c r="M20" s="108" t="s">
        <v>286</v>
      </c>
      <c r="N20" s="141"/>
    </row>
    <row r="21" spans="1:13" s="11" customFormat="1" ht="13.5">
      <c r="A21" s="142" t="s">
        <v>931</v>
      </c>
      <c r="B21" s="105" t="s">
        <v>932</v>
      </c>
      <c r="C21" s="105" t="s">
        <v>933</v>
      </c>
      <c r="D21" s="96" t="str">
        <f t="shared" si="2"/>
        <v>アビック</v>
      </c>
      <c r="E21" s="4"/>
      <c r="F21" s="142" t="str">
        <f t="shared" si="4"/>
        <v>あ１７</v>
      </c>
      <c r="G21" s="142" t="str">
        <f>B21&amp;C21</f>
        <v>松居眞由美</v>
      </c>
      <c r="H21" s="97" t="str">
        <f t="shared" si="3"/>
        <v>アビックＢＢ</v>
      </c>
      <c r="I21" s="103" t="s">
        <v>284</v>
      </c>
      <c r="J21" s="143">
        <v>1956</v>
      </c>
      <c r="K21" s="143">
        <f t="shared" si="0"/>
        <v>62</v>
      </c>
      <c r="L21" s="106" t="str">
        <f t="shared" si="1"/>
        <v>OK</v>
      </c>
      <c r="M21" s="106" t="s">
        <v>934</v>
      </c>
    </row>
    <row r="22" spans="1:13" s="11" customFormat="1" ht="13.5">
      <c r="A22" s="106" t="s">
        <v>935</v>
      </c>
      <c r="B22" s="105" t="s">
        <v>936</v>
      </c>
      <c r="C22" s="105" t="s">
        <v>937</v>
      </c>
      <c r="D22" s="96" t="str">
        <f t="shared" si="2"/>
        <v>アビック</v>
      </c>
      <c r="E22" s="4"/>
      <c r="F22" s="106" t="str">
        <f t="shared" si="4"/>
        <v>あ１８</v>
      </c>
      <c r="G22" s="106" t="str">
        <f>B22&amp;C22</f>
        <v>治田沙映子</v>
      </c>
      <c r="H22" s="97" t="str">
        <f t="shared" si="3"/>
        <v>アビックＢＢ</v>
      </c>
      <c r="I22" s="103" t="s">
        <v>284</v>
      </c>
      <c r="J22" s="143">
        <v>1983</v>
      </c>
      <c r="K22" s="143">
        <f t="shared" si="0"/>
        <v>35</v>
      </c>
      <c r="L22" s="106" t="str">
        <f t="shared" si="1"/>
        <v>OK</v>
      </c>
      <c r="M22" s="106" t="s">
        <v>938</v>
      </c>
    </row>
    <row r="23" spans="1:13" s="11" customFormat="1" ht="13.5">
      <c r="A23" s="96" t="s">
        <v>939</v>
      </c>
      <c r="B23" s="105" t="s">
        <v>940</v>
      </c>
      <c r="C23" s="105" t="s">
        <v>941</v>
      </c>
      <c r="D23" s="96" t="str">
        <f t="shared" si="2"/>
        <v>アビック</v>
      </c>
      <c r="F23" s="106" t="str">
        <f t="shared" si="4"/>
        <v>あ１９</v>
      </c>
      <c r="G23" s="106" t="str">
        <f>B23&amp;C23</f>
        <v>寺本　恵</v>
      </c>
      <c r="H23" s="97" t="str">
        <f t="shared" si="3"/>
        <v>アビックＢＢ</v>
      </c>
      <c r="I23" s="103" t="s">
        <v>284</v>
      </c>
      <c r="J23" s="143">
        <v>1986</v>
      </c>
      <c r="K23" s="143">
        <f t="shared" si="0"/>
        <v>32</v>
      </c>
      <c r="L23" s="106" t="str">
        <f t="shared" si="1"/>
        <v>OK</v>
      </c>
      <c r="M23" s="106" t="s">
        <v>942</v>
      </c>
    </row>
    <row r="24" spans="1:13" s="11" customFormat="1" ht="13.5">
      <c r="A24" s="96" t="s">
        <v>943</v>
      </c>
      <c r="B24" s="105" t="s">
        <v>944</v>
      </c>
      <c r="C24" s="105" t="s">
        <v>945</v>
      </c>
      <c r="D24" s="96" t="str">
        <f t="shared" si="2"/>
        <v>アビック</v>
      </c>
      <c r="F24" s="106" t="str">
        <f t="shared" si="4"/>
        <v>あ２０</v>
      </c>
      <c r="G24" s="106" t="str">
        <f>B24&amp;C24</f>
        <v>成宮まき</v>
      </c>
      <c r="H24" s="97" t="str">
        <f t="shared" si="3"/>
        <v>アビックＢＢ</v>
      </c>
      <c r="I24" s="103" t="s">
        <v>284</v>
      </c>
      <c r="J24" s="143">
        <v>1970</v>
      </c>
      <c r="K24" s="143">
        <f t="shared" si="0"/>
        <v>48</v>
      </c>
      <c r="L24" s="106" t="str">
        <f t="shared" si="1"/>
        <v>OK</v>
      </c>
      <c r="M24" s="79" t="s">
        <v>882</v>
      </c>
    </row>
    <row r="25" spans="1:13" s="11" customFormat="1" ht="13.5">
      <c r="A25" s="96"/>
      <c r="B25" s="79"/>
      <c r="C25" s="79"/>
      <c r="D25" s="96"/>
      <c r="F25" s="92"/>
      <c r="G25" s="96"/>
      <c r="H25" s="97"/>
      <c r="I25" s="97"/>
      <c r="J25" s="36"/>
      <c r="K25" s="94"/>
      <c r="L25" s="106">
        <f t="shared" si="1"/>
      </c>
      <c r="M25" s="79"/>
    </row>
    <row r="26" spans="1:13" s="11" customFormat="1" ht="13.5">
      <c r="A26" s="96"/>
      <c r="B26" s="79"/>
      <c r="C26" s="79"/>
      <c r="D26" s="96"/>
      <c r="F26" s="92"/>
      <c r="G26" s="96"/>
      <c r="H26" s="97"/>
      <c r="I26" s="97"/>
      <c r="J26" s="36"/>
      <c r="K26" s="94"/>
      <c r="L26" s="106">
        <f t="shared" si="1"/>
      </c>
      <c r="M26" s="79"/>
    </row>
    <row r="27" spans="2:12" s="109" customFormat="1" ht="13.5">
      <c r="B27" s="439" t="s">
        <v>946</v>
      </c>
      <c r="C27" s="439"/>
      <c r="D27" s="439" t="s">
        <v>947</v>
      </c>
      <c r="E27" s="439"/>
      <c r="F27" s="439"/>
      <c r="G27" s="439"/>
      <c r="H27" s="439"/>
      <c r="I27" s="110"/>
      <c r="J27" s="110"/>
      <c r="K27" s="110"/>
      <c r="L27" s="106">
        <f t="shared" si="1"/>
      </c>
    </row>
    <row r="28" spans="2:12" s="109" customFormat="1" ht="13.5">
      <c r="B28" s="439"/>
      <c r="C28" s="439"/>
      <c r="D28" s="439"/>
      <c r="E28" s="439"/>
      <c r="F28" s="439"/>
      <c r="G28" s="439"/>
      <c r="H28" s="439"/>
      <c r="I28" s="110"/>
      <c r="J28" s="110"/>
      <c r="K28" s="110"/>
      <c r="L28" s="106">
        <f t="shared" si="1"/>
      </c>
    </row>
    <row r="29" spans="2:12" s="109" customFormat="1" ht="13.5">
      <c r="B29" s="110"/>
      <c r="C29" s="110"/>
      <c r="D29" s="110"/>
      <c r="E29" s="110"/>
      <c r="F29" s="110"/>
      <c r="G29" s="111" t="s">
        <v>948</v>
      </c>
      <c r="H29" s="111" t="s">
        <v>949</v>
      </c>
      <c r="I29" s="111"/>
      <c r="J29" s="112"/>
      <c r="K29" s="110"/>
      <c r="L29" s="106"/>
    </row>
    <row r="30" spans="1:12" s="109" customFormat="1" ht="13.5">
      <c r="A30" s="113"/>
      <c r="B30" s="440"/>
      <c r="C30" s="440"/>
      <c r="D30" s="110"/>
      <c r="E30" s="110"/>
      <c r="F30" s="110"/>
      <c r="G30" s="114">
        <f>COUNTIF(M32:M56,"東近江市")</f>
        <v>0</v>
      </c>
      <c r="H30" s="115">
        <v>0</v>
      </c>
      <c r="I30" s="111"/>
      <c r="J30" s="112"/>
      <c r="K30" s="110"/>
      <c r="L30" s="106"/>
    </row>
    <row r="31" spans="1:12" s="109" customFormat="1" ht="13.5">
      <c r="A31" s="113"/>
      <c r="B31" s="113"/>
      <c r="C31" s="113"/>
      <c r="D31" s="110" t="s">
        <v>950</v>
      </c>
      <c r="E31" s="110"/>
      <c r="F31" s="110"/>
      <c r="G31" s="114"/>
      <c r="H31" s="115" t="s">
        <v>951</v>
      </c>
      <c r="I31" s="111"/>
      <c r="J31" s="112"/>
      <c r="K31" s="110"/>
      <c r="L31" s="106">
        <f t="shared" si="1"/>
      </c>
    </row>
    <row r="32" spans="1:13" s="116" customFormat="1" ht="13.5">
      <c r="A32" s="116" t="s">
        <v>952</v>
      </c>
      <c r="B32" s="144" t="s">
        <v>252</v>
      </c>
      <c r="C32" s="144" t="s">
        <v>953</v>
      </c>
      <c r="D32" s="116" t="s">
        <v>43</v>
      </c>
      <c r="F32" s="116" t="str">
        <f>A32</f>
        <v>ぼ０１</v>
      </c>
      <c r="G32" s="116" t="str">
        <f aca="true" t="shared" si="6" ref="G32:G51">B32&amp;C32</f>
        <v>東正隆</v>
      </c>
      <c r="H32" s="116" t="s">
        <v>43</v>
      </c>
      <c r="I32" s="116" t="s">
        <v>954</v>
      </c>
      <c r="J32" s="116">
        <v>1965</v>
      </c>
      <c r="K32" s="118">
        <f>IF(J32="","",(2018-J32))</f>
        <v>53</v>
      </c>
      <c r="L32" s="106" t="str">
        <f t="shared" si="1"/>
        <v>OK</v>
      </c>
      <c r="M32" s="116" t="s">
        <v>330</v>
      </c>
    </row>
    <row r="33" spans="1:17" s="116" customFormat="1" ht="13.5">
      <c r="A33" s="116" t="s">
        <v>305</v>
      </c>
      <c r="B33" s="117" t="s">
        <v>955</v>
      </c>
      <c r="C33" s="116" t="s">
        <v>956</v>
      </c>
      <c r="D33" s="116" t="s">
        <v>43</v>
      </c>
      <c r="F33" s="116" t="str">
        <f aca="true" t="shared" si="7" ref="F33:F51">A33</f>
        <v>ぼ０２</v>
      </c>
      <c r="G33" s="116" t="str">
        <f t="shared" si="6"/>
        <v>池端誠治</v>
      </c>
      <c r="H33" s="116" t="s">
        <v>43</v>
      </c>
      <c r="I33" s="116" t="s">
        <v>954</v>
      </c>
      <c r="J33" s="116">
        <v>1972</v>
      </c>
      <c r="K33" s="118">
        <f aca="true" t="shared" si="8" ref="K33:K51">IF(J33="","",(2018-J33))</f>
        <v>46</v>
      </c>
      <c r="L33" s="106" t="str">
        <f t="shared" si="1"/>
        <v>OK</v>
      </c>
      <c r="M33" s="116" t="s">
        <v>882</v>
      </c>
      <c r="Q33" s="117"/>
    </row>
    <row r="34" spans="1:17" s="116" customFormat="1" ht="13.5">
      <c r="A34" s="116" t="s">
        <v>306</v>
      </c>
      <c r="B34" s="116" t="s">
        <v>957</v>
      </c>
      <c r="C34" s="116" t="s">
        <v>958</v>
      </c>
      <c r="D34" s="116" t="s">
        <v>43</v>
      </c>
      <c r="F34" s="116" t="str">
        <f t="shared" si="7"/>
        <v>ぼ０３</v>
      </c>
      <c r="G34" s="116" t="str">
        <f t="shared" si="6"/>
        <v>金谷太郎</v>
      </c>
      <c r="H34" s="116" t="s">
        <v>43</v>
      </c>
      <c r="I34" s="116" t="s">
        <v>954</v>
      </c>
      <c r="J34" s="116">
        <v>1976</v>
      </c>
      <c r="K34" s="118">
        <f t="shared" si="8"/>
        <v>42</v>
      </c>
      <c r="L34" s="106" t="str">
        <f t="shared" si="1"/>
        <v>OK</v>
      </c>
      <c r="M34" s="116" t="s">
        <v>882</v>
      </c>
      <c r="Q34" s="117"/>
    </row>
    <row r="35" spans="1:17" s="116" customFormat="1" ht="13.5">
      <c r="A35" s="116" t="s">
        <v>308</v>
      </c>
      <c r="B35" s="116" t="s">
        <v>959</v>
      </c>
      <c r="C35" s="116" t="s">
        <v>960</v>
      </c>
      <c r="D35" s="116" t="s">
        <v>43</v>
      </c>
      <c r="F35" s="116" t="str">
        <f t="shared" si="7"/>
        <v>ぼ０４</v>
      </c>
      <c r="G35" s="116" t="str">
        <f t="shared" si="6"/>
        <v>佐野望</v>
      </c>
      <c r="H35" s="116" t="s">
        <v>43</v>
      </c>
      <c r="I35" s="116" t="s">
        <v>954</v>
      </c>
      <c r="J35" s="116">
        <v>1982</v>
      </c>
      <c r="K35" s="118">
        <f t="shared" si="8"/>
        <v>36</v>
      </c>
      <c r="L35" s="106" t="str">
        <f t="shared" si="1"/>
        <v>OK</v>
      </c>
      <c r="M35" s="116" t="s">
        <v>882</v>
      </c>
      <c r="Q35" s="117"/>
    </row>
    <row r="36" spans="1:17" s="116" customFormat="1" ht="13.5">
      <c r="A36" s="116" t="s">
        <v>309</v>
      </c>
      <c r="B36" s="116" t="s">
        <v>961</v>
      </c>
      <c r="C36" s="116" t="s">
        <v>962</v>
      </c>
      <c r="D36" s="116" t="s">
        <v>43</v>
      </c>
      <c r="F36" s="116" t="str">
        <f t="shared" si="7"/>
        <v>ぼ０５</v>
      </c>
      <c r="G36" s="116" t="str">
        <f t="shared" si="6"/>
        <v>土田哲也</v>
      </c>
      <c r="H36" s="116" t="s">
        <v>43</v>
      </c>
      <c r="I36" s="116" t="s">
        <v>954</v>
      </c>
      <c r="J36" s="116">
        <v>1990</v>
      </c>
      <c r="K36" s="118">
        <f t="shared" si="8"/>
        <v>28</v>
      </c>
      <c r="L36" s="106" t="str">
        <f t="shared" si="1"/>
        <v>OK</v>
      </c>
      <c r="M36" s="116" t="s">
        <v>282</v>
      </c>
      <c r="Q36" s="117"/>
    </row>
    <row r="37" spans="1:13" s="116" customFormat="1" ht="13.5">
      <c r="A37" s="116" t="s">
        <v>311</v>
      </c>
      <c r="B37" s="121" t="s">
        <v>963</v>
      </c>
      <c r="C37" s="121" t="s">
        <v>964</v>
      </c>
      <c r="D37" s="116" t="s">
        <v>43</v>
      </c>
      <c r="F37" s="116" t="str">
        <f t="shared" si="7"/>
        <v>ぼ０６</v>
      </c>
      <c r="G37" s="116" t="str">
        <f t="shared" si="6"/>
        <v>堤内昭仁</v>
      </c>
      <c r="H37" s="116" t="s">
        <v>43</v>
      </c>
      <c r="I37" s="116" t="s">
        <v>954</v>
      </c>
      <c r="J37" s="116">
        <v>1977</v>
      </c>
      <c r="K37" s="118">
        <f t="shared" si="8"/>
        <v>41</v>
      </c>
      <c r="L37" s="106" t="str">
        <f t="shared" si="1"/>
        <v>OK</v>
      </c>
      <c r="M37" s="116" t="s">
        <v>965</v>
      </c>
    </row>
    <row r="38" spans="1:13" s="116" customFormat="1" ht="13.5">
      <c r="A38" s="116" t="s">
        <v>313</v>
      </c>
      <c r="B38" s="116" t="s">
        <v>944</v>
      </c>
      <c r="C38" s="116" t="s">
        <v>966</v>
      </c>
      <c r="D38" s="116" t="s">
        <v>43</v>
      </c>
      <c r="F38" s="116" t="str">
        <f t="shared" si="7"/>
        <v>ぼ０７</v>
      </c>
      <c r="G38" s="116" t="str">
        <f t="shared" si="6"/>
        <v>成宮康弘</v>
      </c>
      <c r="H38" s="116" t="s">
        <v>43</v>
      </c>
      <c r="I38" s="116" t="s">
        <v>954</v>
      </c>
      <c r="J38" s="116">
        <v>1970</v>
      </c>
      <c r="K38" s="118">
        <f t="shared" si="8"/>
        <v>48</v>
      </c>
      <c r="L38" s="106" t="str">
        <f t="shared" si="1"/>
        <v>OK</v>
      </c>
      <c r="M38" s="116" t="s">
        <v>882</v>
      </c>
    </row>
    <row r="39" spans="1:13" s="116" customFormat="1" ht="13.5">
      <c r="A39" s="116" t="s">
        <v>314</v>
      </c>
      <c r="B39" s="116" t="s">
        <v>967</v>
      </c>
      <c r="C39" s="116" t="s">
        <v>968</v>
      </c>
      <c r="D39" s="116" t="s">
        <v>43</v>
      </c>
      <c r="F39" s="116" t="str">
        <f t="shared" si="7"/>
        <v>ぼ０８</v>
      </c>
      <c r="G39" s="116" t="str">
        <f t="shared" si="6"/>
        <v>西川昌一</v>
      </c>
      <c r="H39" s="116" t="s">
        <v>43</v>
      </c>
      <c r="I39" s="116" t="s">
        <v>954</v>
      </c>
      <c r="J39" s="116">
        <v>1970</v>
      </c>
      <c r="K39" s="118">
        <f t="shared" si="8"/>
        <v>48</v>
      </c>
      <c r="L39" s="106" t="str">
        <f t="shared" si="1"/>
        <v>OK</v>
      </c>
      <c r="M39" s="116" t="s">
        <v>283</v>
      </c>
    </row>
    <row r="40" spans="1:13" s="116" customFormat="1" ht="13.5">
      <c r="A40" s="116" t="s">
        <v>315</v>
      </c>
      <c r="B40" s="116" t="s">
        <v>969</v>
      </c>
      <c r="C40" s="116" t="s">
        <v>970</v>
      </c>
      <c r="D40" s="116" t="s">
        <v>43</v>
      </c>
      <c r="F40" s="116" t="str">
        <f t="shared" si="7"/>
        <v>ぼ０９</v>
      </c>
      <c r="G40" s="116" t="str">
        <f t="shared" si="6"/>
        <v>古市卓志</v>
      </c>
      <c r="H40" s="116" t="s">
        <v>43</v>
      </c>
      <c r="I40" s="116" t="s">
        <v>954</v>
      </c>
      <c r="J40" s="116">
        <v>1974</v>
      </c>
      <c r="K40" s="118">
        <f t="shared" si="8"/>
        <v>44</v>
      </c>
      <c r="L40" s="106" t="str">
        <f t="shared" si="1"/>
        <v>OK</v>
      </c>
      <c r="M40" s="116" t="s">
        <v>882</v>
      </c>
    </row>
    <row r="41" spans="1:13" s="116" customFormat="1" ht="13.5">
      <c r="A41" s="116" t="s">
        <v>316</v>
      </c>
      <c r="B41" s="116" t="s">
        <v>971</v>
      </c>
      <c r="C41" s="116" t="s">
        <v>972</v>
      </c>
      <c r="D41" s="116" t="s">
        <v>43</v>
      </c>
      <c r="F41" s="116" t="str">
        <f t="shared" si="7"/>
        <v>ぼ１０</v>
      </c>
      <c r="G41" s="116" t="str">
        <f t="shared" si="6"/>
        <v>八木篤司</v>
      </c>
      <c r="H41" s="116" t="s">
        <v>43</v>
      </c>
      <c r="I41" s="116" t="s">
        <v>954</v>
      </c>
      <c r="J41" s="116">
        <v>1973</v>
      </c>
      <c r="K41" s="118">
        <f t="shared" si="8"/>
        <v>45</v>
      </c>
      <c r="L41" s="106" t="str">
        <f t="shared" si="1"/>
        <v>OK</v>
      </c>
      <c r="M41" s="116" t="s">
        <v>882</v>
      </c>
    </row>
    <row r="42" spans="1:13" s="116" customFormat="1" ht="13.5">
      <c r="A42" s="116" t="s">
        <v>317</v>
      </c>
      <c r="B42" s="119" t="s">
        <v>973</v>
      </c>
      <c r="C42" s="119" t="s">
        <v>974</v>
      </c>
      <c r="D42" s="116" t="s">
        <v>43</v>
      </c>
      <c r="F42" s="116" t="str">
        <f t="shared" si="7"/>
        <v>ぼ１１</v>
      </c>
      <c r="G42" s="116" t="str">
        <f t="shared" si="6"/>
        <v>伊吹邦子</v>
      </c>
      <c r="H42" s="116" t="s">
        <v>43</v>
      </c>
      <c r="I42" s="116" t="s">
        <v>284</v>
      </c>
      <c r="J42" s="116">
        <v>1969</v>
      </c>
      <c r="K42" s="118">
        <f t="shared" si="8"/>
        <v>49</v>
      </c>
      <c r="L42" s="106" t="str">
        <f t="shared" si="1"/>
        <v>OK</v>
      </c>
      <c r="M42" s="116" t="s">
        <v>882</v>
      </c>
    </row>
    <row r="43" spans="1:13" s="116" customFormat="1" ht="13.5">
      <c r="A43" s="116" t="s">
        <v>318</v>
      </c>
      <c r="B43" s="119" t="s">
        <v>975</v>
      </c>
      <c r="C43" s="119" t="s">
        <v>976</v>
      </c>
      <c r="D43" s="116" t="s">
        <v>43</v>
      </c>
      <c r="F43" s="116" t="str">
        <f t="shared" si="7"/>
        <v>ぼ１２</v>
      </c>
      <c r="G43" s="116" t="str">
        <f t="shared" si="6"/>
        <v>木村美香</v>
      </c>
      <c r="H43" s="116" t="s">
        <v>43</v>
      </c>
      <c r="I43" s="116" t="s">
        <v>284</v>
      </c>
      <c r="J43" s="116">
        <v>1962</v>
      </c>
      <c r="K43" s="118">
        <f t="shared" si="8"/>
        <v>56</v>
      </c>
      <c r="L43" s="106" t="str">
        <f t="shared" si="1"/>
        <v>OK</v>
      </c>
      <c r="M43" s="116" t="s">
        <v>283</v>
      </c>
    </row>
    <row r="44" spans="1:17" s="116" customFormat="1" ht="13.5">
      <c r="A44" s="116" t="s">
        <v>319</v>
      </c>
      <c r="B44" s="119" t="s">
        <v>977</v>
      </c>
      <c r="C44" s="119" t="s">
        <v>978</v>
      </c>
      <c r="D44" s="116" t="s">
        <v>43</v>
      </c>
      <c r="F44" s="116" t="str">
        <f t="shared" si="7"/>
        <v>ぼ１３</v>
      </c>
      <c r="G44" s="116" t="str">
        <f t="shared" si="6"/>
        <v>佐竹昌子</v>
      </c>
      <c r="H44" s="116" t="s">
        <v>43</v>
      </c>
      <c r="I44" s="116" t="s">
        <v>284</v>
      </c>
      <c r="J44" s="116">
        <v>1958</v>
      </c>
      <c r="K44" s="118">
        <f t="shared" si="8"/>
        <v>60</v>
      </c>
      <c r="L44" s="106" t="str">
        <f t="shared" si="1"/>
        <v>OK</v>
      </c>
      <c r="M44" s="116" t="s">
        <v>882</v>
      </c>
      <c r="Q44" s="117"/>
    </row>
    <row r="45" spans="1:17" s="116" customFormat="1" ht="13.5">
      <c r="A45" s="116" t="s">
        <v>320</v>
      </c>
      <c r="B45" s="145" t="s">
        <v>959</v>
      </c>
      <c r="C45" s="145" t="s">
        <v>979</v>
      </c>
      <c r="D45" s="116" t="s">
        <v>43</v>
      </c>
      <c r="F45" s="116" t="str">
        <f t="shared" si="7"/>
        <v>ぼ１４</v>
      </c>
      <c r="G45" s="116" t="str">
        <f t="shared" si="6"/>
        <v>佐野香織</v>
      </c>
      <c r="H45" s="116" t="s">
        <v>43</v>
      </c>
      <c r="I45" s="116" t="s">
        <v>284</v>
      </c>
      <c r="J45" s="116">
        <v>1986</v>
      </c>
      <c r="K45" s="118">
        <f t="shared" si="8"/>
        <v>32</v>
      </c>
      <c r="L45" s="106" t="str">
        <f t="shared" si="1"/>
        <v>OK</v>
      </c>
      <c r="M45" s="116" t="s">
        <v>882</v>
      </c>
      <c r="Q45" s="117"/>
    </row>
    <row r="46" spans="1:17" s="116" customFormat="1" ht="13.5">
      <c r="A46" s="116" t="s">
        <v>321</v>
      </c>
      <c r="B46" s="119" t="s">
        <v>980</v>
      </c>
      <c r="C46" s="119" t="s">
        <v>981</v>
      </c>
      <c r="D46" s="116" t="s">
        <v>43</v>
      </c>
      <c r="F46" s="116" t="str">
        <f t="shared" si="7"/>
        <v>ぼ１５</v>
      </c>
      <c r="G46" s="116" t="str">
        <f t="shared" si="6"/>
        <v>筒井珠世</v>
      </c>
      <c r="H46" s="116" t="s">
        <v>43</v>
      </c>
      <c r="I46" s="116" t="s">
        <v>284</v>
      </c>
      <c r="J46" s="116">
        <v>1967</v>
      </c>
      <c r="K46" s="118">
        <f t="shared" si="8"/>
        <v>51</v>
      </c>
      <c r="L46" s="106" t="str">
        <f t="shared" si="1"/>
        <v>OK</v>
      </c>
      <c r="M46" s="116" t="s">
        <v>882</v>
      </c>
      <c r="Q46" s="117"/>
    </row>
    <row r="47" spans="1:17" s="116" customFormat="1" ht="13.5">
      <c r="A47" s="116" t="s">
        <v>322</v>
      </c>
      <c r="B47" s="119" t="s">
        <v>893</v>
      </c>
      <c r="C47" s="119" t="s">
        <v>982</v>
      </c>
      <c r="D47" s="116" t="s">
        <v>43</v>
      </c>
      <c r="F47" s="116" t="str">
        <f t="shared" si="7"/>
        <v>ぼ１６</v>
      </c>
      <c r="G47" s="116" t="str">
        <f t="shared" si="6"/>
        <v>中村千春</v>
      </c>
      <c r="H47" s="116" t="s">
        <v>43</v>
      </c>
      <c r="I47" s="116" t="s">
        <v>284</v>
      </c>
      <c r="J47" s="116">
        <v>1961</v>
      </c>
      <c r="K47" s="118">
        <f t="shared" si="8"/>
        <v>57</v>
      </c>
      <c r="L47" s="106" t="str">
        <f t="shared" si="1"/>
        <v>OK</v>
      </c>
      <c r="M47" s="116" t="s">
        <v>285</v>
      </c>
      <c r="Q47" s="117"/>
    </row>
    <row r="48" spans="1:17" s="116" customFormat="1" ht="13.5">
      <c r="A48" s="116" t="s">
        <v>323</v>
      </c>
      <c r="B48" s="119" t="s">
        <v>983</v>
      </c>
      <c r="C48" s="119" t="s">
        <v>984</v>
      </c>
      <c r="D48" s="116" t="s">
        <v>43</v>
      </c>
      <c r="F48" s="116" t="str">
        <f t="shared" si="7"/>
        <v>ぼ１７</v>
      </c>
      <c r="G48" s="116" t="str">
        <f t="shared" si="6"/>
        <v>橋本真理</v>
      </c>
      <c r="H48" s="116" t="s">
        <v>43</v>
      </c>
      <c r="I48" s="116" t="s">
        <v>284</v>
      </c>
      <c r="J48" s="116">
        <v>1977</v>
      </c>
      <c r="K48" s="118">
        <f t="shared" si="8"/>
        <v>41</v>
      </c>
      <c r="L48" s="106" t="str">
        <f t="shared" si="1"/>
        <v>OK</v>
      </c>
      <c r="M48" s="116" t="s">
        <v>282</v>
      </c>
      <c r="Q48" s="117"/>
    </row>
    <row r="49" spans="1:17" s="116" customFormat="1" ht="13.5">
      <c r="A49" s="116" t="s">
        <v>324</v>
      </c>
      <c r="B49" s="119" t="s">
        <v>985</v>
      </c>
      <c r="C49" s="119" t="s">
        <v>986</v>
      </c>
      <c r="D49" s="116" t="s">
        <v>43</v>
      </c>
      <c r="F49" s="116" t="str">
        <f t="shared" si="7"/>
        <v>ぼ１８</v>
      </c>
      <c r="G49" s="116" t="str">
        <f t="shared" si="6"/>
        <v>藤田博美</v>
      </c>
      <c r="H49" s="116" t="s">
        <v>43</v>
      </c>
      <c r="I49" s="116" t="s">
        <v>284</v>
      </c>
      <c r="J49" s="116">
        <v>1970</v>
      </c>
      <c r="K49" s="118">
        <f t="shared" si="8"/>
        <v>48</v>
      </c>
      <c r="L49" s="106" t="str">
        <f t="shared" si="1"/>
        <v>OK</v>
      </c>
      <c r="M49" s="116" t="s">
        <v>882</v>
      </c>
      <c r="Q49" s="117"/>
    </row>
    <row r="50" spans="1:17" s="116" customFormat="1" ht="13.5">
      <c r="A50" s="116" t="s">
        <v>325</v>
      </c>
      <c r="B50" s="119" t="s">
        <v>987</v>
      </c>
      <c r="C50" s="119" t="s">
        <v>988</v>
      </c>
      <c r="D50" s="116" t="s">
        <v>43</v>
      </c>
      <c r="F50" s="116" t="str">
        <f t="shared" si="7"/>
        <v>ぼ１９</v>
      </c>
      <c r="G50" s="116" t="str">
        <f t="shared" si="6"/>
        <v>藤原泰子</v>
      </c>
      <c r="H50" s="116" t="s">
        <v>43</v>
      </c>
      <c r="I50" s="116" t="s">
        <v>284</v>
      </c>
      <c r="J50" s="116">
        <v>1965</v>
      </c>
      <c r="K50" s="118">
        <f t="shared" si="8"/>
        <v>53</v>
      </c>
      <c r="L50" s="106" t="str">
        <f t="shared" si="1"/>
        <v>OK</v>
      </c>
      <c r="M50" s="116" t="s">
        <v>285</v>
      </c>
      <c r="Q50" s="117"/>
    </row>
    <row r="51" spans="1:17" s="116" customFormat="1" ht="13.5">
      <c r="A51" s="116" t="s">
        <v>326</v>
      </c>
      <c r="B51" s="119" t="s">
        <v>989</v>
      </c>
      <c r="C51" s="119" t="s">
        <v>990</v>
      </c>
      <c r="D51" s="116" t="s">
        <v>43</v>
      </c>
      <c r="F51" s="116" t="str">
        <f t="shared" si="7"/>
        <v>ぼ２０</v>
      </c>
      <c r="G51" s="116" t="str">
        <f t="shared" si="6"/>
        <v>日髙眞規子</v>
      </c>
      <c r="H51" s="116" t="s">
        <v>43</v>
      </c>
      <c r="I51" s="116" t="s">
        <v>284</v>
      </c>
      <c r="J51" s="116">
        <v>1963</v>
      </c>
      <c r="K51" s="118">
        <f t="shared" si="8"/>
        <v>55</v>
      </c>
      <c r="L51" s="106" t="str">
        <f t="shared" si="1"/>
        <v>OK</v>
      </c>
      <c r="M51" s="116" t="s">
        <v>282</v>
      </c>
      <c r="Q51" s="117"/>
    </row>
    <row r="52" spans="1:17" s="116" customFormat="1" ht="13.5">
      <c r="A52" s="116" t="s">
        <v>328</v>
      </c>
      <c r="B52" s="119"/>
      <c r="C52" s="119"/>
      <c r="I52" s="119"/>
      <c r="K52" s="118"/>
      <c r="L52" s="106">
        <f t="shared" si="1"/>
      </c>
      <c r="Q52" s="117"/>
    </row>
    <row r="53" spans="2:17" s="116" customFormat="1" ht="13.5">
      <c r="B53" s="119"/>
      <c r="C53" s="119"/>
      <c r="I53" s="119"/>
      <c r="K53" s="118"/>
      <c r="L53" s="106">
        <f t="shared" si="1"/>
      </c>
      <c r="Q53" s="117"/>
    </row>
    <row r="54" spans="2:17" s="116" customFormat="1" ht="13.5">
      <c r="B54" s="119"/>
      <c r="C54" s="119"/>
      <c r="I54" s="119"/>
      <c r="K54" s="118"/>
      <c r="L54" s="106">
        <f t="shared" si="1"/>
      </c>
      <c r="Q54" s="117"/>
    </row>
    <row r="55" spans="2:17" s="116" customFormat="1" ht="13.5">
      <c r="B55" s="119"/>
      <c r="C55" s="119"/>
      <c r="I55" s="119"/>
      <c r="K55" s="118"/>
      <c r="L55" s="106">
        <f t="shared" si="1"/>
      </c>
      <c r="Q55" s="117"/>
    </row>
    <row r="56" spans="2:17" s="116" customFormat="1" ht="13.5">
      <c r="B56" s="119"/>
      <c r="C56" s="119"/>
      <c r="I56" s="119"/>
      <c r="K56" s="118"/>
      <c r="L56" s="106">
        <f t="shared" si="1"/>
      </c>
      <c r="Q56" s="117"/>
    </row>
    <row r="57" spans="2:17" s="116" customFormat="1" ht="13.5">
      <c r="B57" s="119"/>
      <c r="C57" s="119"/>
      <c r="I57" s="119"/>
      <c r="K57" s="118"/>
      <c r="L57" s="106">
        <f t="shared" si="1"/>
      </c>
      <c r="Q57" s="120"/>
    </row>
    <row r="58" spans="2:17" s="116" customFormat="1" ht="13.5">
      <c r="B58" s="119"/>
      <c r="C58" s="119"/>
      <c r="I58" s="119"/>
      <c r="K58" s="118"/>
      <c r="L58" s="106">
        <f t="shared" si="1"/>
      </c>
      <c r="Q58" s="120"/>
    </row>
    <row r="59" spans="2:17" s="116" customFormat="1" ht="13.5">
      <c r="B59" s="119"/>
      <c r="C59" s="119"/>
      <c r="I59" s="119"/>
      <c r="K59" s="118"/>
      <c r="L59" s="106">
        <f t="shared" si="1"/>
      </c>
      <c r="Q59" s="120"/>
    </row>
    <row r="60" spans="2:17" s="116" customFormat="1" ht="13.5">
      <c r="B60" s="121"/>
      <c r="C60" s="121"/>
      <c r="E60" s="11"/>
      <c r="J60" s="122"/>
      <c r="K60" s="118"/>
      <c r="L60" s="106">
        <f t="shared" si="1"/>
      </c>
      <c r="M60" s="122"/>
      <c r="Q60" s="120"/>
    </row>
    <row r="61" spans="1:17" s="135" customFormat="1" ht="13.5">
      <c r="A61" s="146"/>
      <c r="B61" s="119"/>
      <c r="C61" s="119"/>
      <c r="D61" s="116"/>
      <c r="E61" s="116"/>
      <c r="F61" s="116"/>
      <c r="G61" s="116"/>
      <c r="H61" s="116"/>
      <c r="I61" s="119"/>
      <c r="J61" s="116"/>
      <c r="K61" s="118"/>
      <c r="L61" s="106">
        <f t="shared" si="1"/>
      </c>
      <c r="M61" s="116"/>
      <c r="Q61" s="147"/>
    </row>
    <row r="62" spans="9:17" s="135" customFormat="1" ht="13.5">
      <c r="I62" s="148"/>
      <c r="L62" s="106">
        <f t="shared" si="1"/>
      </c>
      <c r="Q62" s="147"/>
    </row>
    <row r="63" spans="12:17" s="11" customFormat="1" ht="13.5">
      <c r="L63" s="106">
        <f t="shared" si="1"/>
      </c>
      <c r="Q63" s="147"/>
    </row>
    <row r="64" spans="2:17" s="135" customFormat="1" ht="13.5">
      <c r="B64" s="148"/>
      <c r="C64" s="148"/>
      <c r="K64" s="94"/>
      <c r="L64" s="106">
        <f t="shared" si="1"/>
      </c>
      <c r="Q64" s="147"/>
    </row>
    <row r="65" spans="2:17" s="135" customFormat="1" ht="13.5">
      <c r="B65" s="148"/>
      <c r="C65" s="148"/>
      <c r="K65" s="94"/>
      <c r="L65" s="106">
        <f t="shared" si="1"/>
      </c>
      <c r="Q65" s="147"/>
    </row>
    <row r="66" spans="2:17" s="135" customFormat="1" ht="13.5">
      <c r="B66" s="148"/>
      <c r="C66" s="148"/>
      <c r="K66" s="94"/>
      <c r="L66" s="106">
        <f t="shared" si="1"/>
      </c>
      <c r="Q66" s="147"/>
    </row>
    <row r="67" spans="2:17" s="135" customFormat="1" ht="13.5">
      <c r="B67" s="148"/>
      <c r="C67" s="148"/>
      <c r="K67" s="94"/>
      <c r="L67" s="106">
        <f t="shared" si="1"/>
      </c>
      <c r="Q67" s="147"/>
    </row>
    <row r="68" spans="2:17" s="135" customFormat="1" ht="13.5">
      <c r="B68" s="148"/>
      <c r="C68" s="148"/>
      <c r="K68" s="94"/>
      <c r="L68" s="106">
        <f t="shared" si="1"/>
      </c>
      <c r="Q68" s="147"/>
    </row>
    <row r="69" spans="2:17" s="135" customFormat="1" ht="13.5">
      <c r="B69" s="148"/>
      <c r="C69" s="148"/>
      <c r="K69" s="94"/>
      <c r="L69" s="106">
        <f aca="true" t="shared" si="9" ref="L69:L132">IF(G69="","",IF(COUNTIF($G$6:$G$594,G69)&gt;1,"2重登録","OK"))</f>
      </c>
      <c r="Q69" s="147"/>
    </row>
    <row r="70" spans="2:17" s="135" customFormat="1" ht="13.5">
      <c r="B70" s="148"/>
      <c r="C70" s="148"/>
      <c r="K70" s="94"/>
      <c r="L70" s="106">
        <f t="shared" si="9"/>
      </c>
      <c r="Q70" s="147"/>
    </row>
    <row r="71" spans="2:17" s="135" customFormat="1" ht="13.5">
      <c r="B71" s="148"/>
      <c r="C71" s="148"/>
      <c r="K71" s="94"/>
      <c r="L71" s="106">
        <f t="shared" si="9"/>
      </c>
      <c r="Q71" s="147"/>
    </row>
    <row r="72" spans="1:15" s="152" customFormat="1" ht="13.5">
      <c r="A72" s="149"/>
      <c r="B72" s="150"/>
      <c r="C72" s="150"/>
      <c r="D72" s="149"/>
      <c r="E72" s="151"/>
      <c r="F72" s="92"/>
      <c r="G72" s="85"/>
      <c r="H72" s="149"/>
      <c r="I72" s="92"/>
      <c r="J72" s="151"/>
      <c r="K72" s="94"/>
      <c r="L72" s="106">
        <f t="shared" si="9"/>
      </c>
      <c r="N72" s="96"/>
      <c r="O72" s="96"/>
    </row>
    <row r="73" spans="1:15" s="152" customFormat="1" ht="13.5">
      <c r="A73" s="149"/>
      <c r="B73" s="150"/>
      <c r="C73" s="150"/>
      <c r="D73" s="149"/>
      <c r="E73" s="151"/>
      <c r="F73" s="92"/>
      <c r="G73" s="85"/>
      <c r="H73" s="149"/>
      <c r="I73" s="92"/>
      <c r="J73" s="151"/>
      <c r="K73" s="94"/>
      <c r="L73" s="106">
        <f t="shared" si="9"/>
      </c>
      <c r="N73" s="96"/>
      <c r="O73" s="96"/>
    </row>
    <row r="74" spans="1:15" s="152" customFormat="1" ht="13.5">
      <c r="A74" s="149"/>
      <c r="B74" s="150"/>
      <c r="C74" s="150"/>
      <c r="D74" s="149"/>
      <c r="E74" s="151"/>
      <c r="F74" s="92"/>
      <c r="G74" s="85"/>
      <c r="H74" s="149"/>
      <c r="I74" s="92"/>
      <c r="J74" s="151"/>
      <c r="K74" s="94"/>
      <c r="L74" s="106">
        <f t="shared" si="9"/>
      </c>
      <c r="N74" s="96"/>
      <c r="O74" s="96"/>
    </row>
    <row r="75" spans="1:12" s="155" customFormat="1" ht="13.5">
      <c r="A75" s="153"/>
      <c r="B75" s="147"/>
      <c r="C75" s="442" t="s">
        <v>331</v>
      </c>
      <c r="D75" s="442"/>
      <c r="E75" s="443"/>
      <c r="F75" s="443"/>
      <c r="G75" s="443"/>
      <c r="H75" s="443"/>
      <c r="I75" s="443"/>
      <c r="J75" s="151"/>
      <c r="K75" s="94"/>
      <c r="L75" s="106">
        <f t="shared" si="9"/>
      </c>
    </row>
    <row r="76" spans="1:12" s="155" customFormat="1" ht="13.5">
      <c r="A76" s="153"/>
      <c r="B76" s="147"/>
      <c r="C76" s="442"/>
      <c r="D76" s="442"/>
      <c r="E76" s="443"/>
      <c r="F76" s="443"/>
      <c r="G76" s="443"/>
      <c r="H76" s="443"/>
      <c r="I76" s="443"/>
      <c r="J76" s="151"/>
      <c r="K76" s="94"/>
      <c r="L76" s="106">
        <f t="shared" si="9"/>
      </c>
    </row>
    <row r="77" spans="1:13" s="124" customFormat="1" ht="13.5">
      <c r="A77" s="156"/>
      <c r="B77" s="79" t="s">
        <v>60</v>
      </c>
      <c r="C77" s="79"/>
      <c r="D77" s="79"/>
      <c r="E77" s="156"/>
      <c r="F77" s="157"/>
      <c r="G77" s="96" t="s">
        <v>280</v>
      </c>
      <c r="H77" s="96" t="s">
        <v>281</v>
      </c>
      <c r="I77" s="156"/>
      <c r="J77" s="156"/>
      <c r="K77" s="158"/>
      <c r="L77" s="106"/>
      <c r="M77" s="156"/>
    </row>
    <row r="78" spans="1:13" s="124" customFormat="1" ht="13.5">
      <c r="A78" s="156"/>
      <c r="B78" s="79" t="s">
        <v>62</v>
      </c>
      <c r="C78" s="79"/>
      <c r="D78" s="79"/>
      <c r="E78" s="156"/>
      <c r="F78" s="157"/>
      <c r="G78" s="74">
        <v>16</v>
      </c>
      <c r="H78" s="75">
        <v>0.27586206896551724</v>
      </c>
      <c r="I78" s="156"/>
      <c r="J78" s="156"/>
      <c r="K78" s="158"/>
      <c r="L78" s="106"/>
      <c r="M78" s="156"/>
    </row>
    <row r="79" spans="1:13" s="124" customFormat="1" ht="13.5">
      <c r="A79" s="96" t="s">
        <v>332</v>
      </c>
      <c r="B79" s="77" t="s">
        <v>991</v>
      </c>
      <c r="C79" s="77" t="s">
        <v>992</v>
      </c>
      <c r="D79" s="79" t="s">
        <v>62</v>
      </c>
      <c r="E79" s="96"/>
      <c r="F79" s="157" t="s">
        <v>332</v>
      </c>
      <c r="G79" s="116" t="str">
        <f aca="true" t="shared" si="10" ref="G79:G136">B79&amp;C79</f>
        <v>赤木　拓</v>
      </c>
      <c r="H79" s="79" t="s">
        <v>60</v>
      </c>
      <c r="I79" s="79" t="s">
        <v>51</v>
      </c>
      <c r="J79" s="36">
        <v>1980</v>
      </c>
      <c r="K79" s="158">
        <v>38</v>
      </c>
      <c r="L79" s="106" t="str">
        <f t="shared" si="9"/>
        <v>OK</v>
      </c>
      <c r="M79" s="126" t="s">
        <v>288</v>
      </c>
    </row>
    <row r="80" spans="1:13" s="124" customFormat="1" ht="13.5">
      <c r="A80" s="96" t="s">
        <v>333</v>
      </c>
      <c r="B80" s="77" t="s">
        <v>67</v>
      </c>
      <c r="C80" s="77" t="s">
        <v>68</v>
      </c>
      <c r="D80" s="79" t="s">
        <v>62</v>
      </c>
      <c r="E80" s="96"/>
      <c r="F80" s="157" t="s">
        <v>333</v>
      </c>
      <c r="G80" s="116" t="str">
        <f t="shared" si="10"/>
        <v>秋山太助</v>
      </c>
      <c r="H80" s="79" t="s">
        <v>60</v>
      </c>
      <c r="I80" s="79" t="s">
        <v>51</v>
      </c>
      <c r="J80" s="36">
        <v>1975</v>
      </c>
      <c r="K80" s="158">
        <v>43</v>
      </c>
      <c r="L80" s="106" t="str">
        <f t="shared" si="9"/>
        <v>OK</v>
      </c>
      <c r="M80" s="123" t="s">
        <v>286</v>
      </c>
    </row>
    <row r="81" spans="1:13" s="124" customFormat="1" ht="13.5">
      <c r="A81" s="96" t="s">
        <v>334</v>
      </c>
      <c r="B81" s="96" t="s">
        <v>155</v>
      </c>
      <c r="C81" s="96" t="s">
        <v>993</v>
      </c>
      <c r="D81" s="79" t="s">
        <v>62</v>
      </c>
      <c r="E81" s="96"/>
      <c r="F81" s="157" t="s">
        <v>334</v>
      </c>
      <c r="G81" s="116" t="str">
        <f t="shared" si="10"/>
        <v>浅田　光</v>
      </c>
      <c r="H81" s="79" t="s">
        <v>60</v>
      </c>
      <c r="I81" s="79" t="s">
        <v>51</v>
      </c>
      <c r="J81" s="36">
        <v>1985</v>
      </c>
      <c r="K81" s="158">
        <v>33</v>
      </c>
      <c r="L81" s="106" t="str">
        <f t="shared" si="9"/>
        <v>OK</v>
      </c>
      <c r="M81" s="123" t="s">
        <v>286</v>
      </c>
    </row>
    <row r="82" spans="1:13" s="124" customFormat="1" ht="13.5">
      <c r="A82" s="96" t="s">
        <v>335</v>
      </c>
      <c r="B82" s="77" t="s">
        <v>994</v>
      </c>
      <c r="C82" s="97" t="s">
        <v>85</v>
      </c>
      <c r="D82" s="79" t="s">
        <v>62</v>
      </c>
      <c r="E82" s="96"/>
      <c r="F82" s="157" t="s">
        <v>335</v>
      </c>
      <c r="G82" s="116" t="str">
        <f t="shared" si="10"/>
        <v>荒浪順次</v>
      </c>
      <c r="H82" s="79" t="s">
        <v>60</v>
      </c>
      <c r="I82" s="79" t="s">
        <v>51</v>
      </c>
      <c r="J82" s="36">
        <v>1977</v>
      </c>
      <c r="K82" s="158">
        <v>41</v>
      </c>
      <c r="L82" s="106" t="str">
        <f t="shared" si="9"/>
        <v>OK</v>
      </c>
      <c r="M82" s="126" t="s">
        <v>287</v>
      </c>
    </row>
    <row r="83" spans="1:13" s="124" customFormat="1" ht="13.5">
      <c r="A83" s="96" t="s">
        <v>336</v>
      </c>
      <c r="B83" s="97" t="s">
        <v>995</v>
      </c>
      <c r="C83" s="97" t="s">
        <v>289</v>
      </c>
      <c r="D83" s="79" t="s">
        <v>62</v>
      </c>
      <c r="E83" s="96"/>
      <c r="F83" s="157" t="s">
        <v>103</v>
      </c>
      <c r="G83" s="116" t="str">
        <f t="shared" si="10"/>
        <v>井澤　匡志</v>
      </c>
      <c r="H83" s="79" t="s">
        <v>60</v>
      </c>
      <c r="I83" s="79" t="s">
        <v>51</v>
      </c>
      <c r="J83" s="36">
        <v>1967</v>
      </c>
      <c r="K83" s="158">
        <v>51</v>
      </c>
      <c r="L83" s="106" t="str">
        <f t="shared" si="9"/>
        <v>OK</v>
      </c>
      <c r="M83" s="159" t="s">
        <v>996</v>
      </c>
    </row>
    <row r="84" spans="1:13" s="124" customFormat="1" ht="13.5">
      <c r="A84" s="96" t="s">
        <v>337</v>
      </c>
      <c r="B84" s="77" t="s">
        <v>997</v>
      </c>
      <c r="C84" s="97" t="s">
        <v>998</v>
      </c>
      <c r="D84" s="79" t="s">
        <v>62</v>
      </c>
      <c r="E84" s="96"/>
      <c r="F84" s="157" t="s">
        <v>102</v>
      </c>
      <c r="G84" s="116" t="str">
        <f t="shared" si="10"/>
        <v>石田文彦</v>
      </c>
      <c r="H84" s="79" t="s">
        <v>60</v>
      </c>
      <c r="I84" s="79" t="s">
        <v>51</v>
      </c>
      <c r="J84" s="36">
        <v>1993</v>
      </c>
      <c r="K84" s="158">
        <v>25</v>
      </c>
      <c r="L84" s="106" t="str">
        <f t="shared" si="9"/>
        <v>OK</v>
      </c>
      <c r="M84" s="123" t="s">
        <v>291</v>
      </c>
    </row>
    <row r="85" spans="1:13" s="124" customFormat="1" ht="13.5">
      <c r="A85" s="96" t="s">
        <v>339</v>
      </c>
      <c r="B85" s="97" t="s">
        <v>375</v>
      </c>
      <c r="C85" s="97" t="s">
        <v>999</v>
      </c>
      <c r="D85" s="79" t="s">
        <v>62</v>
      </c>
      <c r="E85" s="96"/>
      <c r="F85" s="157" t="s">
        <v>339</v>
      </c>
      <c r="G85" s="116" t="str">
        <f t="shared" si="10"/>
        <v>一色　　翼</v>
      </c>
      <c r="H85" s="79" t="s">
        <v>60</v>
      </c>
      <c r="I85" s="79" t="s">
        <v>51</v>
      </c>
      <c r="J85" s="36">
        <v>1984</v>
      </c>
      <c r="K85" s="158">
        <v>34</v>
      </c>
      <c r="L85" s="106" t="str">
        <f t="shared" si="9"/>
        <v>OK</v>
      </c>
      <c r="M85" s="123" t="s">
        <v>291</v>
      </c>
    </row>
    <row r="86" spans="1:13" s="124" customFormat="1" ht="13.5">
      <c r="A86" s="96" t="s">
        <v>340</v>
      </c>
      <c r="B86" s="97" t="s">
        <v>104</v>
      </c>
      <c r="C86" s="97" t="s">
        <v>105</v>
      </c>
      <c r="D86" s="79" t="s">
        <v>62</v>
      </c>
      <c r="E86" s="96"/>
      <c r="F86" s="157" t="s">
        <v>340</v>
      </c>
      <c r="G86" s="116" t="str">
        <f t="shared" si="10"/>
        <v>牛尾紳之介</v>
      </c>
      <c r="H86" s="79" t="s">
        <v>60</v>
      </c>
      <c r="I86" s="79" t="s">
        <v>51</v>
      </c>
      <c r="J86" s="36">
        <v>1984</v>
      </c>
      <c r="K86" s="158">
        <v>34</v>
      </c>
      <c r="L86" s="106" t="str">
        <f t="shared" si="9"/>
        <v>OK</v>
      </c>
      <c r="M86" s="123" t="s">
        <v>286</v>
      </c>
    </row>
    <row r="87" spans="1:13" s="124" customFormat="1" ht="13.5">
      <c r="A87" s="96" t="s">
        <v>341</v>
      </c>
      <c r="B87" s="77" t="s">
        <v>73</v>
      </c>
      <c r="C87" s="77" t="s">
        <v>74</v>
      </c>
      <c r="D87" s="79" t="s">
        <v>62</v>
      </c>
      <c r="E87" s="96"/>
      <c r="F87" s="157" t="s">
        <v>341</v>
      </c>
      <c r="G87" s="116" t="str">
        <f t="shared" si="10"/>
        <v>太田圭亮</v>
      </c>
      <c r="H87" s="79" t="s">
        <v>60</v>
      </c>
      <c r="I87" s="79" t="s">
        <v>51</v>
      </c>
      <c r="J87" s="36">
        <v>1981</v>
      </c>
      <c r="K87" s="158">
        <v>37</v>
      </c>
      <c r="L87" s="106" t="str">
        <f t="shared" si="9"/>
        <v>OK</v>
      </c>
      <c r="M87" s="126" t="s">
        <v>288</v>
      </c>
    </row>
    <row r="88" spans="1:13" s="124" customFormat="1" ht="13.5">
      <c r="A88" s="96" t="s">
        <v>342</v>
      </c>
      <c r="B88" s="97" t="s">
        <v>52</v>
      </c>
      <c r="C88" s="97" t="s">
        <v>100</v>
      </c>
      <c r="D88" s="79" t="s">
        <v>62</v>
      </c>
      <c r="E88" s="96"/>
      <c r="F88" s="157" t="s">
        <v>342</v>
      </c>
      <c r="G88" s="116" t="str">
        <f t="shared" si="10"/>
        <v>岡本　彰</v>
      </c>
      <c r="H88" s="79" t="s">
        <v>60</v>
      </c>
      <c r="I88" s="79" t="s">
        <v>51</v>
      </c>
      <c r="J88" s="36">
        <v>1986</v>
      </c>
      <c r="K88" s="158">
        <v>32</v>
      </c>
      <c r="L88" s="106" t="str">
        <f t="shared" si="9"/>
        <v>OK</v>
      </c>
      <c r="M88" s="126" t="s">
        <v>288</v>
      </c>
    </row>
    <row r="89" spans="1:13" s="124" customFormat="1" ht="13.5">
      <c r="A89" s="96" t="s">
        <v>343</v>
      </c>
      <c r="B89" s="77" t="s">
        <v>53</v>
      </c>
      <c r="C89" s="77" t="s">
        <v>61</v>
      </c>
      <c r="D89" s="79" t="s">
        <v>62</v>
      </c>
      <c r="E89" s="96"/>
      <c r="F89" s="157" t="s">
        <v>343</v>
      </c>
      <c r="G89" s="116" t="str">
        <f t="shared" si="10"/>
        <v>片岡春己</v>
      </c>
      <c r="H89" s="79" t="s">
        <v>60</v>
      </c>
      <c r="I89" s="79" t="s">
        <v>51</v>
      </c>
      <c r="J89" s="36">
        <v>1953</v>
      </c>
      <c r="K89" s="158">
        <v>65</v>
      </c>
      <c r="L89" s="106" t="str">
        <f t="shared" si="9"/>
        <v>OK</v>
      </c>
      <c r="M89" s="123" t="s">
        <v>286</v>
      </c>
    </row>
    <row r="90" spans="1:13" s="124" customFormat="1" ht="13.5">
      <c r="A90" s="96" t="s">
        <v>344</v>
      </c>
      <c r="B90" s="96" t="s">
        <v>360</v>
      </c>
      <c r="C90" s="39" t="s">
        <v>361</v>
      </c>
      <c r="D90" s="79" t="s">
        <v>62</v>
      </c>
      <c r="E90" s="96"/>
      <c r="F90" s="157" t="s">
        <v>344</v>
      </c>
      <c r="G90" s="116" t="str">
        <f t="shared" si="10"/>
        <v>兼古翔太</v>
      </c>
      <c r="H90" s="79" t="s">
        <v>60</v>
      </c>
      <c r="I90" s="79" t="s">
        <v>51</v>
      </c>
      <c r="J90" s="36">
        <v>1989</v>
      </c>
      <c r="K90" s="158">
        <v>29</v>
      </c>
      <c r="L90" s="106" t="str">
        <f t="shared" si="9"/>
        <v>OK</v>
      </c>
      <c r="M90" s="123" t="s">
        <v>286</v>
      </c>
    </row>
    <row r="91" spans="1:15" s="124" customFormat="1" ht="13.5">
      <c r="A91" s="96" t="s">
        <v>345</v>
      </c>
      <c r="B91" s="77" t="s">
        <v>81</v>
      </c>
      <c r="C91" s="97" t="s">
        <v>82</v>
      </c>
      <c r="D91" s="79" t="s">
        <v>62</v>
      </c>
      <c r="E91" s="96"/>
      <c r="F91" s="157" t="s">
        <v>345</v>
      </c>
      <c r="G91" s="116" t="str">
        <f t="shared" si="10"/>
        <v>坂元智成</v>
      </c>
      <c r="H91" s="79" t="s">
        <v>60</v>
      </c>
      <c r="I91" s="79" t="s">
        <v>51</v>
      </c>
      <c r="J91" s="36">
        <v>1975</v>
      </c>
      <c r="K91" s="158">
        <v>43</v>
      </c>
      <c r="L91" s="106" t="str">
        <f t="shared" si="9"/>
        <v>OK</v>
      </c>
      <c r="M91" s="123" t="s">
        <v>286</v>
      </c>
      <c r="N91" s="160"/>
      <c r="O91" s="160"/>
    </row>
    <row r="92" spans="1:15" s="124" customFormat="1" ht="13.5">
      <c r="A92" s="96" t="s">
        <v>346</v>
      </c>
      <c r="B92" s="96" t="s">
        <v>384</v>
      </c>
      <c r="C92" s="96" t="s">
        <v>385</v>
      </c>
      <c r="D92" s="79" t="s">
        <v>62</v>
      </c>
      <c r="E92" s="96"/>
      <c r="F92" s="157" t="s">
        <v>346</v>
      </c>
      <c r="G92" s="116" t="str">
        <f t="shared" si="10"/>
        <v>桜井貴哉</v>
      </c>
      <c r="H92" s="79" t="s">
        <v>60</v>
      </c>
      <c r="I92" s="79" t="s">
        <v>51</v>
      </c>
      <c r="J92" s="36">
        <v>1994</v>
      </c>
      <c r="K92" s="158">
        <v>24</v>
      </c>
      <c r="L92" s="106" t="str">
        <f t="shared" si="9"/>
        <v>OK</v>
      </c>
      <c r="M92" s="123" t="s">
        <v>286</v>
      </c>
      <c r="N92" s="160"/>
      <c r="O92" s="160"/>
    </row>
    <row r="93" spans="1:15" s="124" customFormat="1" ht="13.5">
      <c r="A93" s="96" t="s">
        <v>347</v>
      </c>
      <c r="B93" s="79" t="s">
        <v>1000</v>
      </c>
      <c r="C93" s="79" t="s">
        <v>1001</v>
      </c>
      <c r="D93" s="79" t="s">
        <v>62</v>
      </c>
      <c r="E93" s="96"/>
      <c r="F93" s="157" t="s">
        <v>347</v>
      </c>
      <c r="G93" s="116" t="str">
        <f t="shared" si="10"/>
        <v>澤田啓一</v>
      </c>
      <c r="H93" s="79" t="s">
        <v>60</v>
      </c>
      <c r="I93" s="79" t="s">
        <v>51</v>
      </c>
      <c r="J93" s="36">
        <v>1970</v>
      </c>
      <c r="K93" s="158">
        <v>48</v>
      </c>
      <c r="L93" s="106" t="str">
        <f t="shared" si="9"/>
        <v>OK</v>
      </c>
      <c r="M93" s="96" t="s">
        <v>996</v>
      </c>
      <c r="N93" s="161"/>
      <c r="O93" s="162"/>
    </row>
    <row r="94" spans="1:15" s="126" customFormat="1" ht="13.5">
      <c r="A94" s="96" t="s">
        <v>348</v>
      </c>
      <c r="B94" s="97" t="s">
        <v>397</v>
      </c>
      <c r="C94" s="97" t="s">
        <v>398</v>
      </c>
      <c r="D94" s="79" t="s">
        <v>62</v>
      </c>
      <c r="E94" s="96"/>
      <c r="F94" s="157" t="s">
        <v>348</v>
      </c>
      <c r="G94" s="116" t="str">
        <f t="shared" si="10"/>
        <v>柴田雅寛</v>
      </c>
      <c r="H94" s="79" t="s">
        <v>60</v>
      </c>
      <c r="I94" s="79" t="s">
        <v>51</v>
      </c>
      <c r="J94" s="36">
        <v>1982</v>
      </c>
      <c r="K94" s="158">
        <v>36</v>
      </c>
      <c r="L94" s="106" t="str">
        <f t="shared" si="9"/>
        <v>OK</v>
      </c>
      <c r="M94" s="159" t="s">
        <v>399</v>
      </c>
      <c r="N94" s="160"/>
      <c r="O94" s="163"/>
    </row>
    <row r="95" spans="1:15" s="124" customFormat="1" ht="13.5">
      <c r="A95" s="96" t="s">
        <v>349</v>
      </c>
      <c r="B95" s="96" t="s">
        <v>429</v>
      </c>
      <c r="C95" s="96" t="s">
        <v>1002</v>
      </c>
      <c r="D95" s="79" t="s">
        <v>62</v>
      </c>
      <c r="E95" s="163"/>
      <c r="F95" s="157" t="s">
        <v>349</v>
      </c>
      <c r="G95" s="116" t="str">
        <f t="shared" si="10"/>
        <v>清水陽介</v>
      </c>
      <c r="H95" s="79" t="s">
        <v>60</v>
      </c>
      <c r="I95" s="79" t="s">
        <v>51</v>
      </c>
      <c r="J95" s="36">
        <v>1991</v>
      </c>
      <c r="K95" s="158">
        <v>27</v>
      </c>
      <c r="L95" s="106" t="str">
        <f t="shared" si="9"/>
        <v>OK</v>
      </c>
      <c r="M95" s="123" t="s">
        <v>286</v>
      </c>
      <c r="N95" s="160"/>
      <c r="O95" s="160"/>
    </row>
    <row r="96" spans="1:15" s="124" customFormat="1" ht="13.5">
      <c r="A96" s="96" t="s">
        <v>350</v>
      </c>
      <c r="B96" s="77" t="s">
        <v>86</v>
      </c>
      <c r="C96" s="97" t="s">
        <v>87</v>
      </c>
      <c r="D96" s="79" t="s">
        <v>62</v>
      </c>
      <c r="E96" s="96"/>
      <c r="F96" s="157" t="s">
        <v>350</v>
      </c>
      <c r="G96" s="116" t="str">
        <f t="shared" si="10"/>
        <v>住谷岳司</v>
      </c>
      <c r="H96" s="79" t="s">
        <v>60</v>
      </c>
      <c r="I96" s="79" t="s">
        <v>51</v>
      </c>
      <c r="J96" s="36">
        <v>1967</v>
      </c>
      <c r="K96" s="158">
        <v>51</v>
      </c>
      <c r="L96" s="106" t="str">
        <f t="shared" si="9"/>
        <v>OK</v>
      </c>
      <c r="M96" s="126" t="s">
        <v>1003</v>
      </c>
      <c r="N96" s="160"/>
      <c r="O96" s="160"/>
    </row>
    <row r="97" spans="1:15" s="124" customFormat="1" ht="13.5">
      <c r="A97" s="96" t="s">
        <v>351</v>
      </c>
      <c r="B97" s="39" t="s">
        <v>96</v>
      </c>
      <c r="C97" s="39" t="s">
        <v>97</v>
      </c>
      <c r="D97" s="79" t="s">
        <v>62</v>
      </c>
      <c r="E97" s="96"/>
      <c r="F97" s="157" t="s">
        <v>351</v>
      </c>
      <c r="G97" s="116" t="str">
        <f t="shared" si="10"/>
        <v>曽我卓矢</v>
      </c>
      <c r="H97" s="79" t="s">
        <v>60</v>
      </c>
      <c r="I97" s="79" t="s">
        <v>51</v>
      </c>
      <c r="J97" s="36">
        <v>1986</v>
      </c>
      <c r="K97" s="158">
        <v>32</v>
      </c>
      <c r="L97" s="106" t="str">
        <f t="shared" si="9"/>
        <v>OK</v>
      </c>
      <c r="M97" s="126" t="s">
        <v>288</v>
      </c>
      <c r="N97" s="160"/>
      <c r="O97" s="163"/>
    </row>
    <row r="98" spans="1:15" s="164" customFormat="1" ht="13.5">
      <c r="A98" s="96" t="s">
        <v>354</v>
      </c>
      <c r="B98" s="77" t="s">
        <v>90</v>
      </c>
      <c r="C98" s="97" t="s">
        <v>91</v>
      </c>
      <c r="D98" s="79" t="s">
        <v>62</v>
      </c>
      <c r="E98" s="96"/>
      <c r="F98" s="157" t="s">
        <v>354</v>
      </c>
      <c r="G98" s="116" t="str">
        <f t="shared" si="10"/>
        <v>高橋雄祐</v>
      </c>
      <c r="H98" s="79" t="s">
        <v>60</v>
      </c>
      <c r="I98" s="79" t="s">
        <v>51</v>
      </c>
      <c r="J98" s="36">
        <v>1985</v>
      </c>
      <c r="K98" s="158">
        <v>33</v>
      </c>
      <c r="L98" s="106" t="str">
        <f t="shared" si="9"/>
        <v>OK</v>
      </c>
      <c r="M98" s="126" t="s">
        <v>996</v>
      </c>
      <c r="N98" s="160"/>
      <c r="O98" s="160"/>
    </row>
    <row r="99" spans="1:15" s="124" customFormat="1" ht="13.5">
      <c r="A99" s="96" t="s">
        <v>355</v>
      </c>
      <c r="B99" s="97" t="s">
        <v>56</v>
      </c>
      <c r="C99" s="97" t="s">
        <v>55</v>
      </c>
      <c r="D99" s="79" t="s">
        <v>62</v>
      </c>
      <c r="E99" s="96"/>
      <c r="F99" s="157" t="s">
        <v>355</v>
      </c>
      <c r="G99" s="116" t="str">
        <f t="shared" si="10"/>
        <v>田中正行</v>
      </c>
      <c r="H99" s="79" t="s">
        <v>60</v>
      </c>
      <c r="I99" s="79" t="s">
        <v>51</v>
      </c>
      <c r="J99" s="36">
        <v>1980</v>
      </c>
      <c r="K99" s="158">
        <v>38</v>
      </c>
      <c r="L99" s="106" t="str">
        <f t="shared" si="9"/>
        <v>OK</v>
      </c>
      <c r="M99" s="126" t="s">
        <v>288</v>
      </c>
      <c r="N99" s="160"/>
      <c r="O99" s="160"/>
    </row>
    <row r="100" spans="1:15" s="124" customFormat="1" ht="13.5">
      <c r="A100" s="96" t="s">
        <v>356</v>
      </c>
      <c r="B100" s="77" t="s">
        <v>71</v>
      </c>
      <c r="C100" s="77" t="s">
        <v>72</v>
      </c>
      <c r="D100" s="79" t="s">
        <v>62</v>
      </c>
      <c r="E100" s="96"/>
      <c r="F100" s="157" t="s">
        <v>356</v>
      </c>
      <c r="G100" s="116" t="str">
        <f t="shared" si="10"/>
        <v>玉川敬三</v>
      </c>
      <c r="H100" s="79" t="s">
        <v>60</v>
      </c>
      <c r="I100" s="79" t="s">
        <v>51</v>
      </c>
      <c r="J100" s="36">
        <v>1969</v>
      </c>
      <c r="K100" s="158">
        <v>49</v>
      </c>
      <c r="L100" s="106" t="str">
        <f t="shared" si="9"/>
        <v>OK</v>
      </c>
      <c r="M100" s="123" t="s">
        <v>286</v>
      </c>
      <c r="N100" s="160"/>
      <c r="O100" s="160"/>
    </row>
    <row r="101" spans="1:13" s="160" customFormat="1" ht="13.5">
      <c r="A101" s="96" t="s">
        <v>358</v>
      </c>
      <c r="B101" s="96" t="s">
        <v>1004</v>
      </c>
      <c r="C101" s="96" t="s">
        <v>1005</v>
      </c>
      <c r="D101" s="79" t="s">
        <v>62</v>
      </c>
      <c r="E101" s="163"/>
      <c r="F101" s="157" t="s">
        <v>358</v>
      </c>
      <c r="G101" s="116" t="str">
        <f t="shared" si="10"/>
        <v>中元寺功貴</v>
      </c>
      <c r="H101" s="79" t="s">
        <v>60</v>
      </c>
      <c r="I101" s="79" t="s">
        <v>51</v>
      </c>
      <c r="J101" s="36">
        <v>1992</v>
      </c>
      <c r="K101" s="158">
        <v>26</v>
      </c>
      <c r="L101" s="106" t="str">
        <f t="shared" si="9"/>
        <v>OK</v>
      </c>
      <c r="M101" s="123" t="s">
        <v>286</v>
      </c>
    </row>
    <row r="102" spans="1:15" s="124" customFormat="1" ht="13.5">
      <c r="A102" s="96" t="s">
        <v>359</v>
      </c>
      <c r="B102" s="77" t="s">
        <v>88</v>
      </c>
      <c r="C102" s="97" t="s">
        <v>89</v>
      </c>
      <c r="D102" s="79" t="s">
        <v>62</v>
      </c>
      <c r="E102" s="96"/>
      <c r="F102" s="157" t="s">
        <v>359</v>
      </c>
      <c r="G102" s="116" t="str">
        <f t="shared" si="10"/>
        <v>永田寛教</v>
      </c>
      <c r="H102" s="79" t="s">
        <v>60</v>
      </c>
      <c r="I102" s="79" t="s">
        <v>51</v>
      </c>
      <c r="J102" s="36">
        <v>1981</v>
      </c>
      <c r="K102" s="158">
        <v>37</v>
      </c>
      <c r="L102" s="106" t="str">
        <f t="shared" si="9"/>
        <v>OK</v>
      </c>
      <c r="M102" s="126" t="s">
        <v>996</v>
      </c>
      <c r="N102" s="160"/>
      <c r="O102" s="163"/>
    </row>
    <row r="103" spans="1:15" s="124" customFormat="1" ht="13.5">
      <c r="A103" s="96" t="s">
        <v>362</v>
      </c>
      <c r="B103" s="79" t="s">
        <v>1006</v>
      </c>
      <c r="C103" s="79" t="s">
        <v>1007</v>
      </c>
      <c r="D103" s="79" t="s">
        <v>62</v>
      </c>
      <c r="E103" s="96"/>
      <c r="F103" s="157" t="s">
        <v>362</v>
      </c>
      <c r="G103" s="116" t="str">
        <f t="shared" si="10"/>
        <v>西岡庸介</v>
      </c>
      <c r="H103" s="79" t="s">
        <v>60</v>
      </c>
      <c r="I103" s="79" t="s">
        <v>51</v>
      </c>
      <c r="J103" s="36">
        <v>1983</v>
      </c>
      <c r="K103" s="158">
        <v>35</v>
      </c>
      <c r="L103" s="106" t="str">
        <f t="shared" si="9"/>
        <v>OK</v>
      </c>
      <c r="M103" s="126" t="s">
        <v>290</v>
      </c>
      <c r="N103" s="161"/>
      <c r="O103" s="162"/>
    </row>
    <row r="104" spans="1:15" s="124" customFormat="1" ht="13.5">
      <c r="A104" s="96" t="s">
        <v>364</v>
      </c>
      <c r="B104" s="77" t="s">
        <v>76</v>
      </c>
      <c r="C104" s="77" t="s">
        <v>77</v>
      </c>
      <c r="D104" s="79" t="s">
        <v>62</v>
      </c>
      <c r="E104" s="96"/>
      <c r="F104" s="157" t="s">
        <v>364</v>
      </c>
      <c r="G104" s="116" t="str">
        <f t="shared" si="10"/>
        <v>西田裕信</v>
      </c>
      <c r="H104" s="79" t="s">
        <v>60</v>
      </c>
      <c r="I104" s="79" t="s">
        <v>51</v>
      </c>
      <c r="J104" s="36">
        <v>1960</v>
      </c>
      <c r="K104" s="158">
        <v>58</v>
      </c>
      <c r="L104" s="106" t="str">
        <f t="shared" si="9"/>
        <v>OK</v>
      </c>
      <c r="M104" s="126" t="s">
        <v>1008</v>
      </c>
      <c r="N104" s="160"/>
      <c r="O104" s="160"/>
    </row>
    <row r="105" spans="1:15" s="124" customFormat="1" ht="13.5">
      <c r="A105" s="96" t="s">
        <v>365</v>
      </c>
      <c r="B105" s="77" t="s">
        <v>78</v>
      </c>
      <c r="C105" s="77" t="s">
        <v>79</v>
      </c>
      <c r="D105" s="79" t="s">
        <v>62</v>
      </c>
      <c r="E105" s="96"/>
      <c r="F105" s="157" t="s">
        <v>365</v>
      </c>
      <c r="G105" s="116" t="str">
        <f t="shared" si="10"/>
        <v>馬場英年</v>
      </c>
      <c r="H105" s="79" t="s">
        <v>60</v>
      </c>
      <c r="I105" s="79" t="s">
        <v>51</v>
      </c>
      <c r="J105" s="36">
        <v>1980</v>
      </c>
      <c r="K105" s="158">
        <v>38</v>
      </c>
      <c r="L105" s="106" t="str">
        <f t="shared" si="9"/>
        <v>OK</v>
      </c>
      <c r="M105" s="123" t="s">
        <v>286</v>
      </c>
      <c r="N105" s="160"/>
      <c r="O105" s="160"/>
    </row>
    <row r="106" spans="1:15" s="124" customFormat="1" ht="13.5">
      <c r="A106" s="96" t="s">
        <v>367</v>
      </c>
      <c r="B106" s="77" t="s">
        <v>69</v>
      </c>
      <c r="C106" s="77" t="s">
        <v>70</v>
      </c>
      <c r="D106" s="79" t="s">
        <v>62</v>
      </c>
      <c r="E106" s="96"/>
      <c r="F106" s="157" t="s">
        <v>367</v>
      </c>
      <c r="G106" s="116" t="str">
        <f t="shared" si="10"/>
        <v>廣瀬智也</v>
      </c>
      <c r="H106" s="79" t="s">
        <v>60</v>
      </c>
      <c r="I106" s="79" t="s">
        <v>51</v>
      </c>
      <c r="J106" s="36">
        <v>1977</v>
      </c>
      <c r="K106" s="158">
        <v>41</v>
      </c>
      <c r="L106" s="106" t="str">
        <f t="shared" si="9"/>
        <v>OK</v>
      </c>
      <c r="M106" s="123" t="s">
        <v>286</v>
      </c>
      <c r="N106" s="160"/>
      <c r="O106" s="160"/>
    </row>
    <row r="107" spans="1:15" s="124" customFormat="1" ht="13.5">
      <c r="A107" s="96" t="s">
        <v>368</v>
      </c>
      <c r="B107" s="39" t="s">
        <v>1009</v>
      </c>
      <c r="C107" s="39" t="s">
        <v>101</v>
      </c>
      <c r="D107" s="79" t="s">
        <v>62</v>
      </c>
      <c r="E107" s="96"/>
      <c r="F107" s="157" t="s">
        <v>368</v>
      </c>
      <c r="G107" s="116" t="str">
        <f t="shared" si="10"/>
        <v>松島理和</v>
      </c>
      <c r="H107" s="79" t="s">
        <v>60</v>
      </c>
      <c r="I107" s="79" t="s">
        <v>51</v>
      </c>
      <c r="J107" s="36">
        <v>1981</v>
      </c>
      <c r="K107" s="158">
        <v>37</v>
      </c>
      <c r="L107" s="106" t="str">
        <f t="shared" si="9"/>
        <v>OK</v>
      </c>
      <c r="M107" s="126" t="s">
        <v>889</v>
      </c>
      <c r="N107" s="160"/>
      <c r="O107" s="163"/>
    </row>
    <row r="108" spans="1:15" s="124" customFormat="1" ht="13.5">
      <c r="A108" s="96" t="s">
        <v>369</v>
      </c>
      <c r="B108" s="77" t="s">
        <v>94</v>
      </c>
      <c r="C108" s="97" t="s">
        <v>95</v>
      </c>
      <c r="D108" s="79" t="s">
        <v>62</v>
      </c>
      <c r="E108" s="96"/>
      <c r="F108" s="157" t="s">
        <v>369</v>
      </c>
      <c r="G108" s="116" t="str">
        <f t="shared" si="10"/>
        <v>宮道祐介</v>
      </c>
      <c r="H108" s="79" t="s">
        <v>60</v>
      </c>
      <c r="I108" s="79" t="s">
        <v>51</v>
      </c>
      <c r="J108" s="36">
        <v>1983</v>
      </c>
      <c r="K108" s="158">
        <v>35</v>
      </c>
      <c r="L108" s="106" t="str">
        <f t="shared" si="9"/>
        <v>OK</v>
      </c>
      <c r="M108" s="126" t="s">
        <v>882</v>
      </c>
      <c r="N108" s="160"/>
      <c r="O108" s="160"/>
    </row>
    <row r="109" spans="1:13" s="160" customFormat="1" ht="13.5">
      <c r="A109" s="96" t="s">
        <v>370</v>
      </c>
      <c r="B109" s="77" t="s">
        <v>83</v>
      </c>
      <c r="C109" s="97" t="s">
        <v>84</v>
      </c>
      <c r="D109" s="79" t="s">
        <v>62</v>
      </c>
      <c r="E109" s="96"/>
      <c r="F109" s="157" t="s">
        <v>370</v>
      </c>
      <c r="G109" s="116" t="str">
        <f t="shared" si="10"/>
        <v>村尾彰了</v>
      </c>
      <c r="H109" s="79" t="s">
        <v>60</v>
      </c>
      <c r="I109" s="79" t="s">
        <v>51</v>
      </c>
      <c r="J109" s="36">
        <v>1982</v>
      </c>
      <c r="K109" s="158">
        <v>36</v>
      </c>
      <c r="L109" s="106" t="str">
        <f t="shared" si="9"/>
        <v>OK</v>
      </c>
      <c r="M109" s="126" t="s">
        <v>938</v>
      </c>
    </row>
    <row r="110" spans="1:15" s="124" customFormat="1" ht="13.5">
      <c r="A110" s="96" t="s">
        <v>371</v>
      </c>
      <c r="B110" s="77" t="s">
        <v>352</v>
      </c>
      <c r="C110" s="77" t="s">
        <v>353</v>
      </c>
      <c r="D110" s="79" t="s">
        <v>62</v>
      </c>
      <c r="E110" s="96"/>
      <c r="F110" s="157" t="s">
        <v>371</v>
      </c>
      <c r="G110" s="116" t="str">
        <f t="shared" si="10"/>
        <v>薮内陸久</v>
      </c>
      <c r="H110" s="79" t="s">
        <v>60</v>
      </c>
      <c r="I110" s="79" t="s">
        <v>51</v>
      </c>
      <c r="J110" s="36">
        <v>1997</v>
      </c>
      <c r="K110" s="158">
        <v>21</v>
      </c>
      <c r="L110" s="106" t="str">
        <f t="shared" si="9"/>
        <v>OK</v>
      </c>
      <c r="M110" s="123" t="s">
        <v>286</v>
      </c>
      <c r="N110" s="160"/>
      <c r="O110" s="160"/>
    </row>
    <row r="111" spans="1:15" s="124" customFormat="1" ht="13.5">
      <c r="A111" s="96" t="s">
        <v>372</v>
      </c>
      <c r="B111" s="77" t="s">
        <v>65</v>
      </c>
      <c r="C111" s="97" t="s">
        <v>380</v>
      </c>
      <c r="D111" s="79" t="s">
        <v>62</v>
      </c>
      <c r="E111" s="96"/>
      <c r="F111" s="157" t="s">
        <v>372</v>
      </c>
      <c r="G111" s="116" t="str">
        <f t="shared" si="10"/>
        <v>山本和樹</v>
      </c>
      <c r="H111" s="79" t="s">
        <v>60</v>
      </c>
      <c r="I111" s="79" t="s">
        <v>51</v>
      </c>
      <c r="J111" s="36">
        <v>1997</v>
      </c>
      <c r="K111" s="158">
        <v>21</v>
      </c>
      <c r="L111" s="106" t="str">
        <f t="shared" si="9"/>
        <v>OK</v>
      </c>
      <c r="M111" s="159" t="s">
        <v>338</v>
      </c>
      <c r="N111" s="160"/>
      <c r="O111" s="160"/>
    </row>
    <row r="112" spans="1:15" s="124" customFormat="1" ht="13.5">
      <c r="A112" s="96" t="s">
        <v>373</v>
      </c>
      <c r="B112" s="77" t="s">
        <v>65</v>
      </c>
      <c r="C112" s="77" t="s">
        <v>66</v>
      </c>
      <c r="D112" s="79" t="s">
        <v>62</v>
      </c>
      <c r="E112" s="96"/>
      <c r="F112" s="157" t="s">
        <v>373</v>
      </c>
      <c r="G112" s="116" t="str">
        <f t="shared" si="10"/>
        <v>山本　真</v>
      </c>
      <c r="H112" s="79" t="s">
        <v>60</v>
      </c>
      <c r="I112" s="79" t="s">
        <v>51</v>
      </c>
      <c r="J112" s="36">
        <v>1970</v>
      </c>
      <c r="K112" s="158">
        <v>48</v>
      </c>
      <c r="L112" s="106" t="str">
        <f t="shared" si="9"/>
        <v>OK</v>
      </c>
      <c r="M112" s="126" t="s">
        <v>882</v>
      </c>
      <c r="N112" s="160"/>
      <c r="O112" s="160"/>
    </row>
    <row r="113" spans="1:15" s="124" customFormat="1" ht="13.5">
      <c r="A113" s="96" t="s">
        <v>374</v>
      </c>
      <c r="B113" s="77" t="s">
        <v>92</v>
      </c>
      <c r="C113" s="97" t="s">
        <v>93</v>
      </c>
      <c r="D113" s="79" t="s">
        <v>62</v>
      </c>
      <c r="E113" s="96"/>
      <c r="F113" s="157" t="s">
        <v>374</v>
      </c>
      <c r="G113" s="116" t="str">
        <f t="shared" si="10"/>
        <v>吉本泰二</v>
      </c>
      <c r="H113" s="79" t="s">
        <v>60</v>
      </c>
      <c r="I113" s="79" t="s">
        <v>51</v>
      </c>
      <c r="J113" s="36">
        <v>1976</v>
      </c>
      <c r="K113" s="158">
        <v>42</v>
      </c>
      <c r="L113" s="106" t="str">
        <f t="shared" si="9"/>
        <v>OK</v>
      </c>
      <c r="M113" s="123" t="s">
        <v>286</v>
      </c>
      <c r="N113" s="160"/>
      <c r="O113" s="160"/>
    </row>
    <row r="114" spans="1:15" s="124" customFormat="1" ht="13.5">
      <c r="A114" s="96" t="s">
        <v>376</v>
      </c>
      <c r="B114" s="163" t="s">
        <v>63</v>
      </c>
      <c r="C114" s="163" t="s">
        <v>64</v>
      </c>
      <c r="D114" s="79" t="s">
        <v>62</v>
      </c>
      <c r="E114" s="163"/>
      <c r="F114" s="157" t="s">
        <v>376</v>
      </c>
      <c r="G114" s="116" t="str">
        <f t="shared" si="10"/>
        <v>竹村仁志</v>
      </c>
      <c r="H114" s="79" t="s">
        <v>60</v>
      </c>
      <c r="I114" s="79" t="s">
        <v>51</v>
      </c>
      <c r="J114" s="36">
        <v>1962</v>
      </c>
      <c r="K114" s="158">
        <v>56</v>
      </c>
      <c r="L114" s="106" t="str">
        <f t="shared" si="9"/>
        <v>OK</v>
      </c>
      <c r="M114" s="126" t="s">
        <v>288</v>
      </c>
      <c r="N114" s="160"/>
      <c r="O114" s="163"/>
    </row>
    <row r="115" spans="1:15" s="124" customFormat="1" ht="13.5">
      <c r="A115" s="96" t="s">
        <v>379</v>
      </c>
      <c r="B115" s="103" t="s">
        <v>1010</v>
      </c>
      <c r="C115" s="103" t="s">
        <v>1011</v>
      </c>
      <c r="D115" s="79" t="s">
        <v>62</v>
      </c>
      <c r="E115" s="96"/>
      <c r="F115" s="157" t="s">
        <v>379</v>
      </c>
      <c r="G115" s="116" t="str">
        <f t="shared" si="10"/>
        <v>浅田亜祐子</v>
      </c>
      <c r="H115" s="79" t="s">
        <v>60</v>
      </c>
      <c r="I115" s="79" t="s">
        <v>59</v>
      </c>
      <c r="J115" s="36">
        <v>1984</v>
      </c>
      <c r="K115" s="158">
        <v>34</v>
      </c>
      <c r="L115" s="106" t="str">
        <f t="shared" si="9"/>
        <v>OK</v>
      </c>
      <c r="M115" s="126" t="s">
        <v>287</v>
      </c>
      <c r="N115" s="160"/>
      <c r="O115" s="160"/>
    </row>
    <row r="116" spans="1:15" s="124" customFormat="1" ht="13.5">
      <c r="A116" s="96" t="s">
        <v>381</v>
      </c>
      <c r="B116" s="125" t="s">
        <v>377</v>
      </c>
      <c r="C116" s="137" t="s">
        <v>378</v>
      </c>
      <c r="D116" s="79" t="s">
        <v>62</v>
      </c>
      <c r="E116" s="96"/>
      <c r="F116" s="157" t="s">
        <v>381</v>
      </c>
      <c r="G116" s="116" t="str">
        <f t="shared" si="10"/>
        <v>菊井鈴夏</v>
      </c>
      <c r="H116" s="79" t="s">
        <v>60</v>
      </c>
      <c r="I116" s="79" t="s">
        <v>59</v>
      </c>
      <c r="J116" s="36">
        <v>1997</v>
      </c>
      <c r="K116" s="158">
        <v>21</v>
      </c>
      <c r="L116" s="106" t="str">
        <f t="shared" si="9"/>
        <v>OK</v>
      </c>
      <c r="M116" s="159" t="s">
        <v>338</v>
      </c>
      <c r="N116" s="160"/>
      <c r="O116" s="160"/>
    </row>
    <row r="117" spans="1:15" s="124" customFormat="1" ht="13.5">
      <c r="A117" s="96" t="s">
        <v>382</v>
      </c>
      <c r="B117" s="78" t="s">
        <v>98</v>
      </c>
      <c r="C117" s="78" t="s">
        <v>99</v>
      </c>
      <c r="D117" s="79" t="s">
        <v>62</v>
      </c>
      <c r="E117" s="96"/>
      <c r="F117" s="157" t="s">
        <v>382</v>
      </c>
      <c r="G117" s="116" t="str">
        <f t="shared" si="10"/>
        <v>並河智加</v>
      </c>
      <c r="H117" s="79" t="s">
        <v>60</v>
      </c>
      <c r="I117" s="79" t="s">
        <v>59</v>
      </c>
      <c r="J117" s="36">
        <v>1979</v>
      </c>
      <c r="K117" s="158">
        <v>39</v>
      </c>
      <c r="L117" s="106" t="str">
        <f t="shared" si="9"/>
        <v>OK</v>
      </c>
      <c r="M117" s="126" t="s">
        <v>882</v>
      </c>
      <c r="N117" s="160"/>
      <c r="O117" s="160"/>
    </row>
    <row r="118" spans="1:15" s="124" customFormat="1" ht="13.5">
      <c r="A118" s="96" t="s">
        <v>383</v>
      </c>
      <c r="B118" s="125" t="s">
        <v>838</v>
      </c>
      <c r="C118" s="125" t="s">
        <v>1012</v>
      </c>
      <c r="D118" s="79" t="s">
        <v>62</v>
      </c>
      <c r="E118" s="163"/>
      <c r="F118" s="157" t="s">
        <v>383</v>
      </c>
      <c r="G118" s="116" t="str">
        <f t="shared" si="10"/>
        <v>森愛捺花</v>
      </c>
      <c r="H118" s="79" t="s">
        <v>60</v>
      </c>
      <c r="I118" s="79" t="s">
        <v>59</v>
      </c>
      <c r="J118" s="36">
        <v>1998</v>
      </c>
      <c r="K118" s="158">
        <v>20</v>
      </c>
      <c r="L118" s="106" t="str">
        <f t="shared" si="9"/>
        <v>OK</v>
      </c>
      <c r="M118" s="126" t="s">
        <v>366</v>
      </c>
      <c r="N118" s="160"/>
      <c r="O118" s="160"/>
    </row>
    <row r="119" spans="1:15" s="124" customFormat="1" ht="13.5">
      <c r="A119" s="96" t="s">
        <v>386</v>
      </c>
      <c r="B119" s="125" t="s">
        <v>838</v>
      </c>
      <c r="C119" s="125" t="s">
        <v>1013</v>
      </c>
      <c r="D119" s="79" t="s">
        <v>62</v>
      </c>
      <c r="E119" s="163"/>
      <c r="F119" s="157" t="s">
        <v>386</v>
      </c>
      <c r="G119" s="116" t="str">
        <f t="shared" si="10"/>
        <v>森涼花</v>
      </c>
      <c r="H119" s="79" t="s">
        <v>60</v>
      </c>
      <c r="I119" s="79" t="s">
        <v>59</v>
      </c>
      <c r="J119" s="36">
        <v>2003</v>
      </c>
      <c r="K119" s="158">
        <v>15</v>
      </c>
      <c r="L119" s="106" t="str">
        <f t="shared" si="9"/>
        <v>OK</v>
      </c>
      <c r="M119" s="126" t="s">
        <v>290</v>
      </c>
      <c r="N119" s="160"/>
      <c r="O119" s="160"/>
    </row>
    <row r="120" spans="1:15" s="124" customFormat="1" ht="13.5">
      <c r="A120" s="96" t="s">
        <v>387</v>
      </c>
      <c r="B120" s="163" t="s">
        <v>493</v>
      </c>
      <c r="C120" s="163" t="s">
        <v>1014</v>
      </c>
      <c r="D120" s="79" t="s">
        <v>62</v>
      </c>
      <c r="E120" s="163"/>
      <c r="F120" s="157" t="s">
        <v>387</v>
      </c>
      <c r="G120" s="116" t="str">
        <f t="shared" si="10"/>
        <v>伊藤成行</v>
      </c>
      <c r="H120" s="79" t="s">
        <v>60</v>
      </c>
      <c r="I120" s="79" t="s">
        <v>51</v>
      </c>
      <c r="J120" s="36">
        <v>1951</v>
      </c>
      <c r="K120" s="158">
        <v>67</v>
      </c>
      <c r="L120" s="106" t="str">
        <f t="shared" si="9"/>
        <v>OK</v>
      </c>
      <c r="M120" s="96" t="s">
        <v>297</v>
      </c>
      <c r="N120" s="163"/>
      <c r="O120" s="163"/>
    </row>
    <row r="121" spans="1:15" s="164" customFormat="1" ht="13.5">
      <c r="A121" s="96" t="s">
        <v>388</v>
      </c>
      <c r="B121" s="162" t="s">
        <v>1015</v>
      </c>
      <c r="C121" s="79" t="s">
        <v>462</v>
      </c>
      <c r="D121" s="79" t="s">
        <v>62</v>
      </c>
      <c r="E121" s="163"/>
      <c r="F121" s="157" t="s">
        <v>388</v>
      </c>
      <c r="G121" s="116" t="str">
        <f t="shared" si="10"/>
        <v>川田達也</v>
      </c>
      <c r="H121" s="79" t="s">
        <v>60</v>
      </c>
      <c r="I121" s="79" t="s">
        <v>51</v>
      </c>
      <c r="J121" s="36">
        <v>1965</v>
      </c>
      <c r="K121" s="158">
        <v>53</v>
      </c>
      <c r="L121" s="106" t="str">
        <f t="shared" si="9"/>
        <v>OK</v>
      </c>
      <c r="M121" s="162" t="s">
        <v>404</v>
      </c>
      <c r="N121" s="161"/>
      <c r="O121" s="162"/>
    </row>
    <row r="122" spans="1:15" s="124" customFormat="1" ht="13.5">
      <c r="A122" s="96" t="s">
        <v>389</v>
      </c>
      <c r="B122" s="97" t="s">
        <v>1015</v>
      </c>
      <c r="C122" s="97" t="s">
        <v>1016</v>
      </c>
      <c r="D122" s="79" t="s">
        <v>62</v>
      </c>
      <c r="E122" s="163"/>
      <c r="F122" s="157" t="s">
        <v>389</v>
      </c>
      <c r="G122" s="116" t="str">
        <f t="shared" si="10"/>
        <v>川田貴也</v>
      </c>
      <c r="H122" s="79" t="s">
        <v>60</v>
      </c>
      <c r="I122" s="79" t="s">
        <v>51</v>
      </c>
      <c r="J122" s="36">
        <v>1997</v>
      </c>
      <c r="K122" s="158">
        <v>21</v>
      </c>
      <c r="L122" s="106" t="str">
        <f t="shared" si="9"/>
        <v>OK</v>
      </c>
      <c r="M122" s="162" t="s">
        <v>404</v>
      </c>
      <c r="N122" s="163"/>
      <c r="O122" s="163"/>
    </row>
    <row r="123" spans="1:15" s="124" customFormat="1" ht="13.5">
      <c r="A123" s="96" t="s">
        <v>390</v>
      </c>
      <c r="B123" s="97" t="s">
        <v>402</v>
      </c>
      <c r="C123" s="97" t="s">
        <v>403</v>
      </c>
      <c r="D123" s="79" t="s">
        <v>62</v>
      </c>
      <c r="E123" s="96"/>
      <c r="F123" s="157" t="s">
        <v>390</v>
      </c>
      <c r="G123" s="116" t="str">
        <f t="shared" si="10"/>
        <v>菊池健太郎</v>
      </c>
      <c r="H123" s="79" t="s">
        <v>60</v>
      </c>
      <c r="I123" s="79" t="s">
        <v>51</v>
      </c>
      <c r="J123" s="36">
        <v>1990</v>
      </c>
      <c r="K123" s="158">
        <v>28</v>
      </c>
      <c r="L123" s="106" t="str">
        <f t="shared" si="9"/>
        <v>OK</v>
      </c>
      <c r="M123" s="159" t="s">
        <v>404</v>
      </c>
      <c r="N123" s="160"/>
      <c r="O123" s="160"/>
    </row>
    <row r="124" spans="1:15" s="124" customFormat="1" ht="13.5">
      <c r="A124" s="96" t="s">
        <v>392</v>
      </c>
      <c r="B124" s="96" t="s">
        <v>455</v>
      </c>
      <c r="C124" s="96" t="s">
        <v>1017</v>
      </c>
      <c r="D124" s="79" t="s">
        <v>62</v>
      </c>
      <c r="E124" s="163"/>
      <c r="F124" s="157" t="s">
        <v>392</v>
      </c>
      <c r="G124" s="116" t="str">
        <f t="shared" si="10"/>
        <v>岸本恭介</v>
      </c>
      <c r="H124" s="79" t="s">
        <v>60</v>
      </c>
      <c r="I124" s="79" t="s">
        <v>51</v>
      </c>
      <c r="J124" s="36">
        <v>1989</v>
      </c>
      <c r="K124" s="158">
        <v>29</v>
      </c>
      <c r="L124" s="106" t="str">
        <f t="shared" si="9"/>
        <v>OK</v>
      </c>
      <c r="M124" s="96" t="s">
        <v>1018</v>
      </c>
      <c r="N124" s="163"/>
      <c r="O124" s="163"/>
    </row>
    <row r="125" spans="1:15" s="124" customFormat="1" ht="13.5">
      <c r="A125" s="96" t="s">
        <v>393</v>
      </c>
      <c r="B125" s="96" t="s">
        <v>1019</v>
      </c>
      <c r="C125" s="96" t="s">
        <v>1020</v>
      </c>
      <c r="D125" s="79" t="s">
        <v>62</v>
      </c>
      <c r="E125" s="163"/>
      <c r="F125" s="157" t="s">
        <v>393</v>
      </c>
      <c r="G125" s="116" t="str">
        <f t="shared" si="10"/>
        <v>佐治　武</v>
      </c>
      <c r="H125" s="79" t="s">
        <v>60</v>
      </c>
      <c r="I125" s="79" t="s">
        <v>51</v>
      </c>
      <c r="J125" s="36">
        <v>1964</v>
      </c>
      <c r="K125" s="158">
        <v>54</v>
      </c>
      <c r="L125" s="106" t="str">
        <f t="shared" si="9"/>
        <v>OK</v>
      </c>
      <c r="M125" s="96" t="s">
        <v>299</v>
      </c>
      <c r="N125" s="163"/>
      <c r="O125" s="163"/>
    </row>
    <row r="126" spans="1:15" s="124" customFormat="1" ht="13.5">
      <c r="A126" s="96" t="s">
        <v>394</v>
      </c>
      <c r="B126" s="96" t="s">
        <v>298</v>
      </c>
      <c r="C126" s="96" t="s">
        <v>1021</v>
      </c>
      <c r="D126" s="79" t="s">
        <v>62</v>
      </c>
      <c r="E126" s="163"/>
      <c r="F126" s="157" t="s">
        <v>394</v>
      </c>
      <c r="G126" s="116" t="str">
        <f t="shared" si="10"/>
        <v>佐藤　祥</v>
      </c>
      <c r="H126" s="79" t="s">
        <v>60</v>
      </c>
      <c r="I126" s="79" t="s">
        <v>51</v>
      </c>
      <c r="J126" s="36">
        <v>1994</v>
      </c>
      <c r="K126" s="158">
        <v>24</v>
      </c>
      <c r="L126" s="106" t="str">
        <f t="shared" si="9"/>
        <v>OK</v>
      </c>
      <c r="M126" s="162" t="s">
        <v>404</v>
      </c>
      <c r="N126" s="163"/>
      <c r="O126" s="163"/>
    </row>
    <row r="127" spans="1:15" s="126" customFormat="1" ht="13.5">
      <c r="A127" s="96" t="s">
        <v>395</v>
      </c>
      <c r="B127" s="96" t="s">
        <v>1022</v>
      </c>
      <c r="C127" s="96" t="s">
        <v>1023</v>
      </c>
      <c r="D127" s="79" t="s">
        <v>62</v>
      </c>
      <c r="E127" s="163"/>
      <c r="F127" s="157" t="s">
        <v>395</v>
      </c>
      <c r="G127" s="116" t="str">
        <f t="shared" si="10"/>
        <v>細川知剛</v>
      </c>
      <c r="H127" s="79" t="s">
        <v>60</v>
      </c>
      <c r="I127" s="79" t="s">
        <v>51</v>
      </c>
      <c r="J127" s="36">
        <v>1989</v>
      </c>
      <c r="K127" s="158">
        <v>29</v>
      </c>
      <c r="L127" s="106" t="str">
        <f t="shared" si="9"/>
        <v>OK</v>
      </c>
      <c r="M127" s="96" t="s">
        <v>297</v>
      </c>
      <c r="N127" s="163"/>
      <c r="O127" s="163"/>
    </row>
    <row r="128" spans="1:15" s="124" customFormat="1" ht="13.5">
      <c r="A128" s="96" t="s">
        <v>396</v>
      </c>
      <c r="B128" s="96" t="s">
        <v>408</v>
      </c>
      <c r="C128" s="96" t="s">
        <v>409</v>
      </c>
      <c r="D128" s="79" t="s">
        <v>62</v>
      </c>
      <c r="E128" s="96"/>
      <c r="F128" s="157" t="s">
        <v>396</v>
      </c>
      <c r="G128" s="116" t="str">
        <f t="shared" si="10"/>
        <v>松本太一</v>
      </c>
      <c r="H128" s="79" t="s">
        <v>60</v>
      </c>
      <c r="I128" s="79" t="s">
        <v>51</v>
      </c>
      <c r="J128" s="36">
        <v>1993</v>
      </c>
      <c r="K128" s="158">
        <v>25</v>
      </c>
      <c r="L128" s="106" t="str">
        <f t="shared" si="9"/>
        <v>OK</v>
      </c>
      <c r="M128" s="159" t="s">
        <v>404</v>
      </c>
      <c r="N128" s="160"/>
      <c r="O128" s="160"/>
    </row>
    <row r="129" spans="1:15" s="124" customFormat="1" ht="13.5">
      <c r="A129" s="96" t="s">
        <v>400</v>
      </c>
      <c r="B129" s="97" t="s">
        <v>406</v>
      </c>
      <c r="C129" s="97" t="s">
        <v>1024</v>
      </c>
      <c r="D129" s="79" t="s">
        <v>62</v>
      </c>
      <c r="E129" s="96"/>
      <c r="F129" s="157" t="s">
        <v>400</v>
      </c>
      <c r="G129" s="116" t="str">
        <f t="shared" si="10"/>
        <v>村西　徹</v>
      </c>
      <c r="H129" s="79" t="s">
        <v>60</v>
      </c>
      <c r="I129" s="79" t="s">
        <v>51</v>
      </c>
      <c r="J129" s="36">
        <v>1988</v>
      </c>
      <c r="K129" s="158">
        <v>30</v>
      </c>
      <c r="L129" s="106" t="str">
        <f t="shared" si="9"/>
        <v>OK</v>
      </c>
      <c r="M129" s="159" t="s">
        <v>304</v>
      </c>
      <c r="N129" s="160"/>
      <c r="O129" s="160"/>
    </row>
    <row r="130" spans="1:15" s="124" customFormat="1" ht="13.5">
      <c r="A130" s="96" t="s">
        <v>401</v>
      </c>
      <c r="B130" s="125" t="s">
        <v>295</v>
      </c>
      <c r="C130" s="125" t="s">
        <v>1025</v>
      </c>
      <c r="D130" s="79" t="s">
        <v>62</v>
      </c>
      <c r="E130" s="163"/>
      <c r="F130" s="157" t="s">
        <v>401</v>
      </c>
      <c r="G130" s="116" t="str">
        <f t="shared" si="10"/>
        <v>青木香奈依</v>
      </c>
      <c r="H130" s="79" t="s">
        <v>60</v>
      </c>
      <c r="I130" s="79" t="s">
        <v>59</v>
      </c>
      <c r="J130" s="36">
        <v>1988</v>
      </c>
      <c r="K130" s="158">
        <v>30</v>
      </c>
      <c r="L130" s="106" t="str">
        <f t="shared" si="9"/>
        <v>OK</v>
      </c>
      <c r="M130" s="96" t="s">
        <v>297</v>
      </c>
      <c r="N130" s="163"/>
      <c r="O130" s="163"/>
    </row>
    <row r="131" spans="1:15" s="126" customFormat="1" ht="13.5">
      <c r="A131" s="96" t="s">
        <v>405</v>
      </c>
      <c r="B131" s="103" t="s">
        <v>1026</v>
      </c>
      <c r="C131" s="103" t="s">
        <v>1027</v>
      </c>
      <c r="D131" s="79" t="s">
        <v>62</v>
      </c>
      <c r="E131" s="96"/>
      <c r="F131" s="157" t="s">
        <v>405</v>
      </c>
      <c r="G131" s="116" t="str">
        <f t="shared" si="10"/>
        <v>大鳥有希子</v>
      </c>
      <c r="H131" s="79" t="s">
        <v>60</v>
      </c>
      <c r="I131" s="79" t="s">
        <v>59</v>
      </c>
      <c r="J131" s="36">
        <v>1988</v>
      </c>
      <c r="K131" s="158">
        <v>30</v>
      </c>
      <c r="L131" s="106" t="str">
        <f t="shared" si="9"/>
        <v>OK</v>
      </c>
      <c r="M131" s="126" t="s">
        <v>1028</v>
      </c>
      <c r="N131" s="160"/>
      <c r="O131" s="163"/>
    </row>
    <row r="132" spans="1:15" s="124" customFormat="1" ht="13.5">
      <c r="A132" s="96" t="s">
        <v>407</v>
      </c>
      <c r="B132" s="127" t="s">
        <v>1029</v>
      </c>
      <c r="C132" s="127" t="s">
        <v>1030</v>
      </c>
      <c r="D132" s="79" t="s">
        <v>62</v>
      </c>
      <c r="E132" s="163"/>
      <c r="F132" s="157" t="s">
        <v>407</v>
      </c>
      <c r="G132" s="116" t="str">
        <f t="shared" si="10"/>
        <v>金山真理子</v>
      </c>
      <c r="H132" s="79" t="s">
        <v>60</v>
      </c>
      <c r="I132" s="79" t="s">
        <v>59</v>
      </c>
      <c r="J132" s="36">
        <v>1990</v>
      </c>
      <c r="K132" s="158">
        <v>28</v>
      </c>
      <c r="L132" s="106" t="str">
        <f t="shared" si="9"/>
        <v>OK</v>
      </c>
      <c r="M132" s="96" t="s">
        <v>297</v>
      </c>
      <c r="N132" s="163"/>
      <c r="O132" s="163"/>
    </row>
    <row r="133" spans="1:15" s="124" customFormat="1" ht="13.5">
      <c r="A133" s="96" t="s">
        <v>410</v>
      </c>
      <c r="B133" s="108" t="s">
        <v>814</v>
      </c>
      <c r="C133" s="108" t="s">
        <v>1031</v>
      </c>
      <c r="D133" s="79" t="s">
        <v>62</v>
      </c>
      <c r="E133" s="163"/>
      <c r="F133" s="157" t="s">
        <v>410</v>
      </c>
      <c r="G133" s="116" t="str">
        <f t="shared" si="10"/>
        <v>亀井莉乃</v>
      </c>
      <c r="H133" s="79" t="s">
        <v>60</v>
      </c>
      <c r="I133" s="79" t="s">
        <v>59</v>
      </c>
      <c r="J133" s="36">
        <v>1991</v>
      </c>
      <c r="K133" s="158">
        <v>27</v>
      </c>
      <c r="L133" s="106" t="str">
        <f>IF(G133="","",IF(COUNTIF($G$6:$G$594,G133)&gt;1,"2重登録","OK"))</f>
        <v>OK</v>
      </c>
      <c r="M133" s="96" t="s">
        <v>297</v>
      </c>
      <c r="N133" s="163"/>
      <c r="O133" s="163"/>
    </row>
    <row r="134" spans="1:15" s="124" customFormat="1" ht="13.5">
      <c r="A134" s="96" t="s">
        <v>411</v>
      </c>
      <c r="B134" s="108" t="s">
        <v>1032</v>
      </c>
      <c r="C134" s="108" t="s">
        <v>1033</v>
      </c>
      <c r="D134" s="79" t="s">
        <v>62</v>
      </c>
      <c r="E134" s="163"/>
      <c r="F134" s="157" t="s">
        <v>411</v>
      </c>
      <c r="G134" s="116" t="str">
        <f t="shared" si="10"/>
        <v>島井美帆</v>
      </c>
      <c r="H134" s="79" t="s">
        <v>60</v>
      </c>
      <c r="I134" s="79" t="s">
        <v>59</v>
      </c>
      <c r="J134" s="36">
        <v>1995</v>
      </c>
      <c r="K134" s="158">
        <v>23</v>
      </c>
      <c r="L134" s="106" t="str">
        <f>IF(G134="","",IF(COUNTIF($G$6:$G$594,G134)&gt;1,"2重登録","OK"))</f>
        <v>OK</v>
      </c>
      <c r="M134" s="96" t="s">
        <v>297</v>
      </c>
      <c r="N134" s="163"/>
      <c r="O134" s="163"/>
    </row>
    <row r="135" spans="1:15" s="124" customFormat="1" ht="13.5">
      <c r="A135" s="96" t="s">
        <v>412</v>
      </c>
      <c r="B135" s="108" t="s">
        <v>1034</v>
      </c>
      <c r="C135" s="108" t="s">
        <v>1035</v>
      </c>
      <c r="D135" s="79" t="s">
        <v>62</v>
      </c>
      <c r="E135" s="163"/>
      <c r="F135" s="157" t="s">
        <v>412</v>
      </c>
      <c r="G135" s="116" t="str">
        <f t="shared" si="10"/>
        <v>田端輝子</v>
      </c>
      <c r="H135" s="79" t="s">
        <v>60</v>
      </c>
      <c r="I135" s="79" t="s">
        <v>59</v>
      </c>
      <c r="J135" s="98">
        <v>1981</v>
      </c>
      <c r="K135" s="158">
        <v>37</v>
      </c>
      <c r="L135" s="106" t="str">
        <f>IF(G135="","",IF(COUNTIF($G$6:$G$594,G135)&gt;1,"2重登録","OK"))</f>
        <v>OK</v>
      </c>
      <c r="M135" s="96" t="s">
        <v>1036</v>
      </c>
      <c r="N135" s="163"/>
      <c r="O135" s="163"/>
    </row>
    <row r="136" spans="1:15" s="124" customFormat="1" ht="13.5">
      <c r="A136" s="96" t="s">
        <v>413</v>
      </c>
      <c r="B136" s="108" t="s">
        <v>1037</v>
      </c>
      <c r="C136" s="108" t="s">
        <v>1038</v>
      </c>
      <c r="D136" s="79" t="s">
        <v>62</v>
      </c>
      <c r="E136" s="163"/>
      <c r="F136" s="157" t="s">
        <v>413</v>
      </c>
      <c r="G136" s="116" t="str">
        <f t="shared" si="10"/>
        <v>由井利紗子</v>
      </c>
      <c r="H136" s="79" t="s">
        <v>60</v>
      </c>
      <c r="I136" s="79" t="s">
        <v>59</v>
      </c>
      <c r="J136" s="36">
        <v>1991</v>
      </c>
      <c r="K136" s="158">
        <v>27</v>
      </c>
      <c r="L136" s="106" t="str">
        <f>IF(G136="","",IF(COUNTIF($G$6:$G$594,G136)&gt;1,"2重登録","OK"))</f>
        <v>OK</v>
      </c>
      <c r="M136" s="96" t="s">
        <v>1039</v>
      </c>
      <c r="N136" s="163"/>
      <c r="O136" s="163"/>
    </row>
    <row r="137" spans="1:15" s="164" customFormat="1" ht="12.75" customHeight="1">
      <c r="A137" s="96"/>
      <c r="B137" s="136"/>
      <c r="C137" s="136"/>
      <c r="D137" s="96"/>
      <c r="E137" s="96"/>
      <c r="F137" s="157"/>
      <c r="G137" s="96"/>
      <c r="H137" s="165"/>
      <c r="I137" s="97"/>
      <c r="J137" s="36"/>
      <c r="K137" s="158"/>
      <c r="L137" s="157" t="s">
        <v>42</v>
      </c>
      <c r="M137" s="85"/>
      <c r="N137" s="163"/>
      <c r="O137" s="163"/>
    </row>
    <row r="138" spans="1:15" s="152" customFormat="1" ht="13.5">
      <c r="A138" s="96"/>
      <c r="B138" s="79"/>
      <c r="C138" s="79"/>
      <c r="D138" s="96"/>
      <c r="E138" s="96"/>
      <c r="F138" s="157"/>
      <c r="G138" s="96"/>
      <c r="H138" s="165"/>
      <c r="I138" s="97"/>
      <c r="J138" s="36"/>
      <c r="K138" s="158"/>
      <c r="L138" s="157" t="s">
        <v>42</v>
      </c>
      <c r="M138" s="85"/>
      <c r="N138" s="163"/>
      <c r="O138" s="163"/>
    </row>
    <row r="139" spans="1:13" s="152" customFormat="1" ht="13.5">
      <c r="A139" s="96"/>
      <c r="B139" s="79"/>
      <c r="C139" s="79"/>
      <c r="D139" s="96"/>
      <c r="E139" s="96"/>
      <c r="F139" s="157"/>
      <c r="G139" s="96"/>
      <c r="H139" s="165"/>
      <c r="I139" s="97"/>
      <c r="J139" s="36"/>
      <c r="K139" s="158"/>
      <c r="L139" s="157"/>
      <c r="M139" s="85"/>
    </row>
    <row r="140" spans="1:13" s="152" customFormat="1" ht="13.5">
      <c r="A140" s="96"/>
      <c r="B140" s="96"/>
      <c r="C140" s="96"/>
      <c r="D140" s="96"/>
      <c r="E140" s="96"/>
      <c r="F140" s="96"/>
      <c r="G140" s="96"/>
      <c r="H140" s="165"/>
      <c r="I140" s="97"/>
      <c r="J140" s="98"/>
      <c r="K140" s="158"/>
      <c r="L140" s="157"/>
      <c r="M140" s="85"/>
    </row>
    <row r="141" spans="1:13" s="152" customFormat="1" ht="13.5">
      <c r="A141" s="96"/>
      <c r="B141" s="79"/>
      <c r="C141" s="79"/>
      <c r="D141" s="96"/>
      <c r="E141" s="96"/>
      <c r="F141" s="157"/>
      <c r="G141" s="96"/>
      <c r="H141" s="165"/>
      <c r="I141" s="97"/>
      <c r="J141" s="36"/>
      <c r="K141" s="158"/>
      <c r="L141" s="157"/>
      <c r="M141" s="85"/>
    </row>
    <row r="142" spans="1:12" s="126" customFormat="1" ht="13.5">
      <c r="A142" s="96"/>
      <c r="B142" s="103"/>
      <c r="C142" s="103"/>
      <c r="D142" s="79"/>
      <c r="E142" s="96"/>
      <c r="F142" s="92"/>
      <c r="G142" s="85"/>
      <c r="H142" s="79"/>
      <c r="I142" s="79"/>
      <c r="J142" s="36"/>
      <c r="K142" s="94"/>
      <c r="L142" s="92">
        <f>IF(G142="","",IF(COUNTIF($G$6:$G$598,G142)&gt;1,"2重登録","OK"))</f>
      </c>
    </row>
    <row r="143" spans="1:12" s="126" customFormat="1" ht="13.5">
      <c r="A143" s="96"/>
      <c r="B143" s="103"/>
      <c r="C143" s="103"/>
      <c r="D143" s="79"/>
      <c r="E143" s="96"/>
      <c r="F143" s="92"/>
      <c r="G143" s="85"/>
      <c r="H143" s="79"/>
      <c r="I143" s="79"/>
      <c r="J143" s="36"/>
      <c r="K143" s="94"/>
      <c r="L143" s="92">
        <f>IF(G143="","",IF(COUNTIF($G$6:$G$598,G143)&gt;1,"2重登録","OK"))</f>
      </c>
    </row>
    <row r="144" spans="1:12" s="126" customFormat="1" ht="13.5">
      <c r="A144" s="96"/>
      <c r="B144" s="103"/>
      <c r="C144" s="103"/>
      <c r="D144" s="79"/>
      <c r="E144" s="96"/>
      <c r="F144" s="92"/>
      <c r="G144" s="85"/>
      <c r="H144" s="79"/>
      <c r="I144" s="79"/>
      <c r="J144" s="36"/>
      <c r="K144" s="94"/>
      <c r="L144" s="92">
        <f>IF(G144="","",IF(COUNTIF($G$6:$G$598,G144)&gt;1,"2重登録","OK"))</f>
      </c>
    </row>
    <row r="145" spans="1:13" s="152" customFormat="1" ht="13.5">
      <c r="A145" s="444"/>
      <c r="B145" s="437" t="s">
        <v>1040</v>
      </c>
      <c r="C145" s="437"/>
      <c r="D145" s="438" t="s">
        <v>1041</v>
      </c>
      <c r="E145" s="438"/>
      <c r="F145" s="438"/>
      <c r="G145" s="438"/>
      <c r="H145" s="438"/>
      <c r="I145" s="96"/>
      <c r="J145" s="98"/>
      <c r="K145" s="98"/>
      <c r="L145" s="92">
        <f>IF(G145="","",IF(COUNTIF($G$1:$G$68,G145)&gt;1,"2重登録","OK"))</f>
      </c>
      <c r="M145" s="96"/>
    </row>
    <row r="146" spans="1:13" s="152" customFormat="1" ht="13.5">
      <c r="A146" s="445"/>
      <c r="B146" s="437"/>
      <c r="C146" s="437"/>
      <c r="D146" s="438"/>
      <c r="E146" s="438"/>
      <c r="F146" s="438"/>
      <c r="G146" s="438"/>
      <c r="H146" s="438"/>
      <c r="I146" s="96"/>
      <c r="J146" s="98"/>
      <c r="K146" s="98"/>
      <c r="L146" s="92">
        <f>IF(G146="","",IF(COUNTIF($G$1:$G$68,G146)&gt;1,"2重登録","OK"))</f>
      </c>
      <c r="M146" s="96"/>
    </row>
    <row r="147" spans="1:18" s="152" customFormat="1" ht="13.5">
      <c r="A147" s="96"/>
      <c r="B147" s="79"/>
      <c r="C147" s="79"/>
      <c r="D147" s="34"/>
      <c r="E147" s="96"/>
      <c r="F147" s="92" t="s">
        <v>1042</v>
      </c>
      <c r="G147" s="96" t="s">
        <v>948</v>
      </c>
      <c r="H147" s="428" t="s">
        <v>949</v>
      </c>
      <c r="I147" s="428"/>
      <c r="J147" s="428"/>
      <c r="K147" s="92"/>
      <c r="L147" s="92"/>
      <c r="Q147" s="151"/>
      <c r="R147" s="151"/>
    </row>
    <row r="148" spans="2:12" s="152" customFormat="1" ht="13.5">
      <c r="B148" s="430"/>
      <c r="C148" s="430"/>
      <c r="D148" s="96"/>
      <c r="E148" s="96"/>
      <c r="F148" s="92" t="s">
        <v>1043</v>
      </c>
      <c r="G148" s="74">
        <f>COUNTIF($M$150:$M$170,"東近江市")</f>
        <v>4</v>
      </c>
      <c r="H148" s="434">
        <v>0.2</v>
      </c>
      <c r="I148" s="434"/>
      <c r="J148" s="434"/>
      <c r="K148" s="92"/>
      <c r="L148" s="92"/>
    </row>
    <row r="149" spans="2:12" s="152" customFormat="1" ht="13.5">
      <c r="B149" s="80"/>
      <c r="C149" s="80"/>
      <c r="D149" s="151" t="s">
        <v>950</v>
      </c>
      <c r="E149" s="151"/>
      <c r="F149" s="151"/>
      <c r="G149" s="74"/>
      <c r="H149" s="75" t="s">
        <v>951</v>
      </c>
      <c r="I149" s="81"/>
      <c r="J149" s="81"/>
      <c r="K149" s="92"/>
      <c r="L149" s="92">
        <f>IF(G149="","",IF(COUNTIF($G$1:$G$68,G149)&gt;1,"2重登録","OK"))</f>
      </c>
    </row>
    <row r="150" spans="1:13" s="152" customFormat="1" ht="13.5">
      <c r="A150" s="96" t="s">
        <v>1044</v>
      </c>
      <c r="B150" s="82" t="s">
        <v>1045</v>
      </c>
      <c r="C150" s="82" t="s">
        <v>1046</v>
      </c>
      <c r="D150" s="165" t="s">
        <v>1047</v>
      </c>
      <c r="E150" s="165"/>
      <c r="F150" s="165"/>
      <c r="G150" s="96" t="str">
        <f aca="true" t="shared" si="11" ref="G150:G155">B150&amp;C150</f>
        <v>油利 享</v>
      </c>
      <c r="H150" s="165" t="s">
        <v>1047</v>
      </c>
      <c r="I150" s="96" t="s">
        <v>1</v>
      </c>
      <c r="J150" s="98">
        <v>1955</v>
      </c>
      <c r="K150" s="98">
        <f aca="true" t="shared" si="12" ref="K150:K169">IF(J150="","",(2018-J150))</f>
        <v>63</v>
      </c>
      <c r="L150" s="92" t="str">
        <f aca="true" t="shared" si="13" ref="L150:L169">IF(G150="","",IF(COUNTIF($G$6:$G$598,G150)&gt;1,"2重登録","OK"))</f>
        <v>OK</v>
      </c>
      <c r="M150" s="166" t="s">
        <v>286</v>
      </c>
    </row>
    <row r="151" spans="1:13" s="152" customFormat="1" ht="13.5">
      <c r="A151" s="96" t="s">
        <v>415</v>
      </c>
      <c r="B151" s="82" t="s">
        <v>1048</v>
      </c>
      <c r="C151" s="82" t="s">
        <v>1049</v>
      </c>
      <c r="D151" s="165" t="s">
        <v>1047</v>
      </c>
      <c r="E151" s="165"/>
      <c r="F151" s="165"/>
      <c r="G151" s="96" t="str">
        <f t="shared" si="11"/>
        <v>鈴木英夫</v>
      </c>
      <c r="H151" s="165" t="s">
        <v>1047</v>
      </c>
      <c r="I151" s="96" t="s">
        <v>51</v>
      </c>
      <c r="J151" s="98">
        <v>1955</v>
      </c>
      <c r="K151" s="98">
        <f t="shared" si="12"/>
        <v>63</v>
      </c>
      <c r="L151" s="92" t="str">
        <f t="shared" si="13"/>
        <v>OK</v>
      </c>
      <c r="M151" s="166" t="s">
        <v>286</v>
      </c>
    </row>
    <row r="152" spans="1:13" s="152" customFormat="1" ht="13.5">
      <c r="A152" s="96" t="s">
        <v>417</v>
      </c>
      <c r="B152" s="82" t="s">
        <v>1050</v>
      </c>
      <c r="C152" s="82" t="s">
        <v>1051</v>
      </c>
      <c r="D152" s="165" t="s">
        <v>1047</v>
      </c>
      <c r="E152" s="165"/>
      <c r="F152" s="165"/>
      <c r="G152" s="96" t="str">
        <f t="shared" si="11"/>
        <v>長谷出 浩</v>
      </c>
      <c r="H152" s="165" t="s">
        <v>1047</v>
      </c>
      <c r="I152" s="96" t="s">
        <v>51</v>
      </c>
      <c r="J152" s="98">
        <v>1960</v>
      </c>
      <c r="K152" s="98">
        <f t="shared" si="12"/>
        <v>58</v>
      </c>
      <c r="L152" s="92" t="str">
        <f t="shared" si="13"/>
        <v>OK</v>
      </c>
      <c r="M152" s="166" t="s">
        <v>286</v>
      </c>
    </row>
    <row r="153" spans="1:13" s="152" customFormat="1" ht="13.5">
      <c r="A153" s="96" t="s">
        <v>418</v>
      </c>
      <c r="B153" s="82" t="s">
        <v>1052</v>
      </c>
      <c r="C153" s="82" t="s">
        <v>1053</v>
      </c>
      <c r="D153" s="165" t="s">
        <v>1047</v>
      </c>
      <c r="E153" s="165"/>
      <c r="F153" s="165"/>
      <c r="G153" s="96" t="str">
        <f t="shared" si="11"/>
        <v>山崎  豊</v>
      </c>
      <c r="H153" s="165" t="s">
        <v>1047</v>
      </c>
      <c r="I153" s="96" t="s">
        <v>51</v>
      </c>
      <c r="J153" s="98">
        <v>1975</v>
      </c>
      <c r="K153" s="98">
        <f t="shared" si="12"/>
        <v>43</v>
      </c>
      <c r="L153" s="92" t="str">
        <f t="shared" si="13"/>
        <v>OK</v>
      </c>
      <c r="M153" s="166" t="s">
        <v>286</v>
      </c>
    </row>
    <row r="154" spans="1:13" s="152" customFormat="1" ht="13.5">
      <c r="A154" s="96" t="s">
        <v>419</v>
      </c>
      <c r="B154" s="82" t="s">
        <v>1054</v>
      </c>
      <c r="C154" s="82" t="s">
        <v>1055</v>
      </c>
      <c r="D154" s="165" t="s">
        <v>1047</v>
      </c>
      <c r="E154" s="165"/>
      <c r="F154" s="165"/>
      <c r="G154" s="96" t="str">
        <f t="shared" si="11"/>
        <v>奥内栄治</v>
      </c>
      <c r="H154" s="165" t="s">
        <v>1047</v>
      </c>
      <c r="I154" s="96" t="s">
        <v>51</v>
      </c>
      <c r="J154" s="98">
        <v>1969</v>
      </c>
      <c r="K154" s="98">
        <f t="shared" si="12"/>
        <v>49</v>
      </c>
      <c r="L154" s="92" t="str">
        <f t="shared" si="13"/>
        <v>OK</v>
      </c>
      <c r="M154" s="136" t="s">
        <v>288</v>
      </c>
    </row>
    <row r="155" spans="1:13" s="152" customFormat="1" ht="13.5">
      <c r="A155" s="96" t="s">
        <v>420</v>
      </c>
      <c r="B155" s="82" t="s">
        <v>1056</v>
      </c>
      <c r="C155" s="82" t="s">
        <v>1057</v>
      </c>
      <c r="D155" s="165" t="s">
        <v>1047</v>
      </c>
      <c r="E155" s="165"/>
      <c r="F155" s="96"/>
      <c r="G155" s="96" t="str">
        <f t="shared" si="11"/>
        <v>水本佑人</v>
      </c>
      <c r="H155" s="165" t="s">
        <v>1047</v>
      </c>
      <c r="I155" s="96" t="s">
        <v>51</v>
      </c>
      <c r="J155" s="98">
        <v>1998</v>
      </c>
      <c r="K155" s="98">
        <f t="shared" si="12"/>
        <v>20</v>
      </c>
      <c r="L155" s="92" t="str">
        <f t="shared" si="13"/>
        <v>OK</v>
      </c>
      <c r="M155" s="37" t="s">
        <v>882</v>
      </c>
    </row>
    <row r="156" spans="1:13" s="152" customFormat="1" ht="13.5">
      <c r="A156" s="96" t="s">
        <v>421</v>
      </c>
      <c r="B156" s="96" t="s">
        <v>1058</v>
      </c>
      <c r="C156" s="96" t="s">
        <v>1059</v>
      </c>
      <c r="D156" s="96" t="s">
        <v>1047</v>
      </c>
      <c r="E156" s="96"/>
      <c r="F156" s="84"/>
      <c r="G156" s="96" t="s">
        <v>1060</v>
      </c>
      <c r="H156" s="165" t="s">
        <v>1047</v>
      </c>
      <c r="I156" s="39" t="s">
        <v>1</v>
      </c>
      <c r="J156" s="36">
        <v>1970</v>
      </c>
      <c r="K156" s="98">
        <f t="shared" si="12"/>
        <v>48</v>
      </c>
      <c r="L156" s="92" t="str">
        <f t="shared" si="13"/>
        <v>OK</v>
      </c>
      <c r="M156" s="96" t="s">
        <v>919</v>
      </c>
    </row>
    <row r="157" spans="1:13" s="152" customFormat="1" ht="13.5">
      <c r="A157" s="96" t="s">
        <v>422</v>
      </c>
      <c r="B157" s="82" t="s">
        <v>1061</v>
      </c>
      <c r="C157" s="82" t="s">
        <v>1062</v>
      </c>
      <c r="D157" s="165" t="s">
        <v>1047</v>
      </c>
      <c r="E157" s="165"/>
      <c r="F157" s="165"/>
      <c r="G157" s="96" t="str">
        <f aca="true" t="shared" si="14" ref="G157:G165">B157&amp;C157</f>
        <v>平塚 聡</v>
      </c>
      <c r="H157" s="165" t="s">
        <v>1047</v>
      </c>
      <c r="I157" s="96" t="s">
        <v>51</v>
      </c>
      <c r="J157" s="98">
        <v>1960</v>
      </c>
      <c r="K157" s="98">
        <f t="shared" si="12"/>
        <v>58</v>
      </c>
      <c r="L157" s="92" t="str">
        <f t="shared" si="13"/>
        <v>OK</v>
      </c>
      <c r="M157" s="96" t="s">
        <v>882</v>
      </c>
    </row>
    <row r="158" spans="1:13" s="152" customFormat="1" ht="13.5">
      <c r="A158" s="96" t="s">
        <v>423</v>
      </c>
      <c r="B158" s="82" t="s">
        <v>1061</v>
      </c>
      <c r="C158" s="83" t="s">
        <v>1063</v>
      </c>
      <c r="D158" s="165" t="s">
        <v>1047</v>
      </c>
      <c r="E158" s="96" t="s">
        <v>863</v>
      </c>
      <c r="F158" s="165"/>
      <c r="G158" s="96" t="str">
        <f t="shared" si="14"/>
        <v>平塚好真</v>
      </c>
      <c r="H158" s="165" t="s">
        <v>1047</v>
      </c>
      <c r="I158" s="96" t="s">
        <v>51</v>
      </c>
      <c r="J158" s="98">
        <v>2004</v>
      </c>
      <c r="K158" s="98">
        <f t="shared" si="12"/>
        <v>14</v>
      </c>
      <c r="L158" s="92" t="str">
        <f t="shared" si="13"/>
        <v>OK</v>
      </c>
      <c r="M158" s="96" t="s">
        <v>882</v>
      </c>
    </row>
    <row r="159" spans="1:13" s="152" customFormat="1" ht="13.5">
      <c r="A159" s="96" t="s">
        <v>424</v>
      </c>
      <c r="B159" s="83" t="s">
        <v>1064</v>
      </c>
      <c r="C159" s="83" t="s">
        <v>1065</v>
      </c>
      <c r="D159" s="165" t="s">
        <v>1047</v>
      </c>
      <c r="E159" s="165"/>
      <c r="F159" s="165"/>
      <c r="G159" s="96" t="str">
        <f t="shared" si="14"/>
        <v>三代康成</v>
      </c>
      <c r="H159" s="165" t="s">
        <v>1047</v>
      </c>
      <c r="I159" s="96" t="s">
        <v>51</v>
      </c>
      <c r="J159" s="98">
        <v>1968</v>
      </c>
      <c r="K159" s="98">
        <f t="shared" si="12"/>
        <v>50</v>
      </c>
      <c r="L159" s="92" t="str">
        <f t="shared" si="13"/>
        <v>OK</v>
      </c>
      <c r="M159" s="136" t="s">
        <v>288</v>
      </c>
    </row>
    <row r="160" spans="1:13" s="152" customFormat="1" ht="13.5">
      <c r="A160" s="96" t="s">
        <v>425</v>
      </c>
      <c r="B160" s="83" t="s">
        <v>1056</v>
      </c>
      <c r="C160" s="83" t="s">
        <v>1066</v>
      </c>
      <c r="D160" s="165" t="s">
        <v>1047</v>
      </c>
      <c r="E160" s="165"/>
      <c r="F160" s="165"/>
      <c r="G160" s="96" t="str">
        <f t="shared" si="14"/>
        <v>水本淳史</v>
      </c>
      <c r="H160" s="165" t="s">
        <v>1047</v>
      </c>
      <c r="I160" s="96" t="s">
        <v>51</v>
      </c>
      <c r="J160" s="98">
        <v>1970</v>
      </c>
      <c r="K160" s="98">
        <f t="shared" si="12"/>
        <v>48</v>
      </c>
      <c r="L160" s="92" t="str">
        <f t="shared" si="13"/>
        <v>OK</v>
      </c>
      <c r="M160" s="167" t="s">
        <v>882</v>
      </c>
    </row>
    <row r="161" spans="1:20" s="152" customFormat="1" ht="13.5">
      <c r="A161" s="96" t="s">
        <v>426</v>
      </c>
      <c r="B161" s="82" t="s">
        <v>187</v>
      </c>
      <c r="C161" s="82" t="s">
        <v>1067</v>
      </c>
      <c r="D161" s="165" t="s">
        <v>1047</v>
      </c>
      <c r="E161" s="165"/>
      <c r="F161" s="165"/>
      <c r="G161" s="96" t="str">
        <f t="shared" si="14"/>
        <v>清水善弘</v>
      </c>
      <c r="H161" s="165" t="s">
        <v>1047</v>
      </c>
      <c r="I161" s="96" t="s">
        <v>51</v>
      </c>
      <c r="J161" s="98">
        <v>1952</v>
      </c>
      <c r="K161" s="98">
        <f t="shared" si="12"/>
        <v>66</v>
      </c>
      <c r="L161" s="92" t="str">
        <f t="shared" si="13"/>
        <v>OK</v>
      </c>
      <c r="M161" s="136" t="s">
        <v>288</v>
      </c>
      <c r="T161" s="151"/>
    </row>
    <row r="162" spans="1:19" s="152" customFormat="1" ht="13.5">
      <c r="A162" s="96" t="s">
        <v>427</v>
      </c>
      <c r="B162" s="108" t="s">
        <v>1068</v>
      </c>
      <c r="C162" s="108" t="s">
        <v>1069</v>
      </c>
      <c r="D162" s="168" t="s">
        <v>1047</v>
      </c>
      <c r="E162" s="134"/>
      <c r="F162" s="169"/>
      <c r="G162" s="134" t="str">
        <f t="shared" si="14"/>
        <v>松井美和子</v>
      </c>
      <c r="H162" s="168" t="s">
        <v>1047</v>
      </c>
      <c r="I162" s="137" t="s">
        <v>284</v>
      </c>
      <c r="J162" s="170">
        <v>1969</v>
      </c>
      <c r="K162" s="98">
        <f t="shared" si="12"/>
        <v>49</v>
      </c>
      <c r="L162" s="92" t="str">
        <f t="shared" si="13"/>
        <v>OK</v>
      </c>
      <c r="M162" s="96" t="s">
        <v>282</v>
      </c>
      <c r="S162" s="151"/>
    </row>
    <row r="163" spans="1:13" s="152" customFormat="1" ht="13.5">
      <c r="A163" s="96" t="s">
        <v>428</v>
      </c>
      <c r="B163" s="108" t="s">
        <v>1064</v>
      </c>
      <c r="C163" s="108" t="s">
        <v>1070</v>
      </c>
      <c r="D163" s="168" t="s">
        <v>1047</v>
      </c>
      <c r="E163" s="134"/>
      <c r="F163" s="134"/>
      <c r="G163" s="134" t="str">
        <f t="shared" si="14"/>
        <v>三代梨絵</v>
      </c>
      <c r="H163" s="168" t="s">
        <v>1047</v>
      </c>
      <c r="I163" s="137" t="s">
        <v>284</v>
      </c>
      <c r="J163" s="170">
        <v>1976</v>
      </c>
      <c r="K163" s="98">
        <f t="shared" si="12"/>
        <v>42</v>
      </c>
      <c r="L163" s="92" t="str">
        <f t="shared" si="13"/>
        <v>OK</v>
      </c>
      <c r="M163" s="96" t="s">
        <v>288</v>
      </c>
    </row>
    <row r="164" spans="1:13" s="152" customFormat="1" ht="13.5">
      <c r="A164" s="96" t="s">
        <v>430</v>
      </c>
      <c r="B164" s="108" t="s">
        <v>1071</v>
      </c>
      <c r="C164" s="108" t="s">
        <v>1072</v>
      </c>
      <c r="D164" s="168" t="s">
        <v>1047</v>
      </c>
      <c r="E164" s="134"/>
      <c r="F164" s="169"/>
      <c r="G164" s="134" t="str">
        <f t="shared" si="14"/>
        <v>土肥祐子</v>
      </c>
      <c r="H164" s="168" t="s">
        <v>1047</v>
      </c>
      <c r="I164" s="137" t="s">
        <v>284</v>
      </c>
      <c r="J164" s="170">
        <v>1971</v>
      </c>
      <c r="K164" s="98">
        <f t="shared" si="12"/>
        <v>47</v>
      </c>
      <c r="L164" s="92" t="str">
        <f t="shared" si="13"/>
        <v>OK</v>
      </c>
      <c r="M164" s="96" t="s">
        <v>288</v>
      </c>
    </row>
    <row r="165" spans="1:20" s="152" customFormat="1" ht="13.5">
      <c r="A165" s="96" t="s">
        <v>431</v>
      </c>
      <c r="B165" s="108" t="s">
        <v>1054</v>
      </c>
      <c r="C165" s="108" t="s">
        <v>1073</v>
      </c>
      <c r="D165" s="168" t="s">
        <v>1047</v>
      </c>
      <c r="E165" s="134" t="s">
        <v>863</v>
      </c>
      <c r="F165" s="169"/>
      <c r="G165" s="134" t="str">
        <f t="shared" si="14"/>
        <v>奥内菜々</v>
      </c>
      <c r="H165" s="168" t="s">
        <v>1047</v>
      </c>
      <c r="I165" s="137" t="s">
        <v>284</v>
      </c>
      <c r="J165" s="170">
        <v>1999</v>
      </c>
      <c r="K165" s="98">
        <f t="shared" si="12"/>
        <v>19</v>
      </c>
      <c r="L165" s="92" t="str">
        <f t="shared" si="13"/>
        <v>OK</v>
      </c>
      <c r="M165" s="96" t="s">
        <v>288</v>
      </c>
      <c r="T165" s="151"/>
    </row>
    <row r="166" spans="1:13" s="152" customFormat="1" ht="13.5">
      <c r="A166" s="96" t="s">
        <v>432</v>
      </c>
      <c r="B166" s="108" t="s">
        <v>1074</v>
      </c>
      <c r="C166" s="108" t="s">
        <v>1075</v>
      </c>
      <c r="D166" s="168" t="s">
        <v>1047</v>
      </c>
      <c r="E166" s="134"/>
      <c r="F166" s="169"/>
      <c r="G166" s="134" t="s">
        <v>1076</v>
      </c>
      <c r="H166" s="168" t="s">
        <v>1047</v>
      </c>
      <c r="I166" s="137" t="s">
        <v>284</v>
      </c>
      <c r="J166" s="170">
        <v>1994</v>
      </c>
      <c r="K166" s="98">
        <f t="shared" si="12"/>
        <v>24</v>
      </c>
      <c r="L166" s="92" t="str">
        <f t="shared" si="13"/>
        <v>OK</v>
      </c>
      <c r="M166" s="96" t="s">
        <v>882</v>
      </c>
    </row>
    <row r="167" spans="1:13" s="152" customFormat="1" ht="13.5">
      <c r="A167" s="96" t="s">
        <v>433</v>
      </c>
      <c r="B167" s="108" t="s">
        <v>1077</v>
      </c>
      <c r="C167" s="108" t="s">
        <v>1078</v>
      </c>
      <c r="D167" s="134" t="s">
        <v>1047</v>
      </c>
      <c r="E167" s="134"/>
      <c r="F167" s="169"/>
      <c r="G167" s="134" t="s">
        <v>1079</v>
      </c>
      <c r="H167" s="168" t="s">
        <v>1047</v>
      </c>
      <c r="I167" s="137" t="s">
        <v>284</v>
      </c>
      <c r="J167" s="170">
        <v>1993</v>
      </c>
      <c r="K167" s="98">
        <f t="shared" si="12"/>
        <v>25</v>
      </c>
      <c r="L167" s="92" t="str">
        <f t="shared" si="13"/>
        <v>OK</v>
      </c>
      <c r="M167" s="96" t="s">
        <v>290</v>
      </c>
    </row>
    <row r="168" spans="1:13" s="152" customFormat="1" ht="13.5">
      <c r="A168" s="96" t="s">
        <v>434</v>
      </c>
      <c r="B168" s="171" t="s">
        <v>1080</v>
      </c>
      <c r="C168" s="172" t="s">
        <v>1081</v>
      </c>
      <c r="D168" s="168" t="s">
        <v>1047</v>
      </c>
      <c r="E168" s="134"/>
      <c r="F168" s="168"/>
      <c r="G168" s="134" t="s">
        <v>1082</v>
      </c>
      <c r="H168" s="168" t="s">
        <v>1047</v>
      </c>
      <c r="I168" s="108" t="s">
        <v>284</v>
      </c>
      <c r="J168" s="170">
        <v>1988</v>
      </c>
      <c r="K168" s="98">
        <f t="shared" si="12"/>
        <v>30</v>
      </c>
      <c r="L168" s="92" t="str">
        <f t="shared" si="13"/>
        <v>OK</v>
      </c>
      <c r="M168" s="96" t="s">
        <v>919</v>
      </c>
    </row>
    <row r="169" spans="1:13" s="152" customFormat="1" ht="13.5">
      <c r="A169" s="96" t="s">
        <v>435</v>
      </c>
      <c r="B169" s="108" t="s">
        <v>1083</v>
      </c>
      <c r="C169" s="108" t="s">
        <v>1084</v>
      </c>
      <c r="D169" s="134" t="s">
        <v>1047</v>
      </c>
      <c r="E169" s="134"/>
      <c r="F169" s="134"/>
      <c r="G169" s="134" t="str">
        <f>B169&amp;C169</f>
        <v>吉岡京子</v>
      </c>
      <c r="H169" s="168" t="s">
        <v>1047</v>
      </c>
      <c r="I169" s="137" t="s">
        <v>284</v>
      </c>
      <c r="J169" s="170">
        <v>1959</v>
      </c>
      <c r="K169" s="98">
        <f t="shared" si="12"/>
        <v>59</v>
      </c>
      <c r="L169" s="92" t="str">
        <f t="shared" si="13"/>
        <v>OK</v>
      </c>
      <c r="M169" s="96" t="s">
        <v>942</v>
      </c>
    </row>
    <row r="170" spans="1:13" s="152" customFormat="1" ht="13.5">
      <c r="A170" s="96" t="s">
        <v>436</v>
      </c>
      <c r="B170" s="85"/>
      <c r="C170" s="85"/>
      <c r="D170" s="168"/>
      <c r="E170" s="134"/>
      <c r="F170" s="134"/>
      <c r="G170" s="79"/>
      <c r="H170" s="165"/>
      <c r="I170" s="103"/>
      <c r="J170" s="98"/>
      <c r="K170" s="94"/>
      <c r="L170" s="92"/>
      <c r="M170" s="96"/>
    </row>
    <row r="171" spans="1:13" s="152" customFormat="1" ht="13.5">
      <c r="A171" s="96"/>
      <c r="B171" s="85"/>
      <c r="C171" s="85"/>
      <c r="D171" s="165"/>
      <c r="E171" s="96"/>
      <c r="F171" s="92"/>
      <c r="G171" s="79"/>
      <c r="H171" s="165"/>
      <c r="I171" s="103"/>
      <c r="J171" s="36"/>
      <c r="K171" s="94"/>
      <c r="L171" s="92"/>
      <c r="M171" s="96"/>
    </row>
    <row r="172" spans="1:13" s="152" customFormat="1" ht="13.5">
      <c r="A172" s="96"/>
      <c r="B172" s="166"/>
      <c r="C172" s="166"/>
      <c r="D172" s="165"/>
      <c r="E172" s="96"/>
      <c r="F172" s="92"/>
      <c r="G172" s="79"/>
      <c r="H172" s="165"/>
      <c r="I172" s="103"/>
      <c r="J172" s="36"/>
      <c r="K172" s="94"/>
      <c r="L172" s="92"/>
      <c r="M172" s="96"/>
    </row>
    <row r="173" spans="1:13" s="152" customFormat="1" ht="13.5">
      <c r="A173" s="96"/>
      <c r="B173" s="85"/>
      <c r="C173" s="85"/>
      <c r="D173" s="165"/>
      <c r="E173" s="96"/>
      <c r="F173" s="92"/>
      <c r="G173" s="79"/>
      <c r="H173" s="165"/>
      <c r="I173" s="103"/>
      <c r="J173" s="36"/>
      <c r="K173" s="94"/>
      <c r="L173" s="92"/>
      <c r="M173" s="96"/>
    </row>
    <row r="174" spans="1:13" s="152" customFormat="1" ht="13.5">
      <c r="A174" s="96"/>
      <c r="B174" s="85"/>
      <c r="C174" s="85"/>
      <c r="D174" s="165"/>
      <c r="E174" s="96"/>
      <c r="F174" s="96"/>
      <c r="G174" s="79"/>
      <c r="H174" s="165"/>
      <c r="I174" s="103"/>
      <c r="J174" s="98"/>
      <c r="K174" s="94"/>
      <c r="L174" s="92"/>
      <c r="M174" s="96"/>
    </row>
    <row r="175" spans="1:13" s="152" customFormat="1" ht="13.5">
      <c r="A175" s="96"/>
      <c r="B175" s="85"/>
      <c r="C175" s="85"/>
      <c r="D175" s="165"/>
      <c r="E175" s="96"/>
      <c r="F175" s="92"/>
      <c r="G175" s="79"/>
      <c r="H175" s="165"/>
      <c r="I175" s="103"/>
      <c r="J175" s="36"/>
      <c r="K175" s="94"/>
      <c r="L175" s="92"/>
      <c r="M175" s="96"/>
    </row>
    <row r="176" spans="1:13" s="152" customFormat="1" ht="13.5">
      <c r="A176" s="96"/>
      <c r="B176" s="166"/>
      <c r="C176" s="166"/>
      <c r="D176" s="165"/>
      <c r="E176" s="96"/>
      <c r="F176" s="92"/>
      <c r="G176" s="79"/>
      <c r="H176" s="165"/>
      <c r="I176" s="103"/>
      <c r="J176" s="36"/>
      <c r="K176" s="94"/>
      <c r="L176" s="92"/>
      <c r="M176" s="96"/>
    </row>
    <row r="177" spans="1:13" s="152" customFormat="1" ht="13.5">
      <c r="A177" s="96"/>
      <c r="B177" s="85"/>
      <c r="C177" s="85"/>
      <c r="D177" s="96"/>
      <c r="E177" s="96"/>
      <c r="F177" s="92"/>
      <c r="G177" s="79"/>
      <c r="H177" s="165"/>
      <c r="I177" s="103"/>
      <c r="J177" s="36"/>
      <c r="K177" s="94"/>
      <c r="L177" s="92"/>
      <c r="M177" s="96"/>
    </row>
    <row r="178" spans="1:13" s="152" customFormat="1" ht="13.5">
      <c r="A178" s="96"/>
      <c r="B178" s="85"/>
      <c r="C178" s="85"/>
      <c r="D178" s="165"/>
      <c r="E178" s="96"/>
      <c r="F178" s="92"/>
      <c r="G178" s="79"/>
      <c r="H178" s="165"/>
      <c r="I178" s="103"/>
      <c r="J178" s="36"/>
      <c r="K178" s="94"/>
      <c r="L178" s="92"/>
      <c r="M178" s="96"/>
    </row>
    <row r="179" spans="1:13" s="152" customFormat="1" ht="13.5">
      <c r="A179" s="96"/>
      <c r="B179" s="85"/>
      <c r="C179" s="85"/>
      <c r="D179" s="96"/>
      <c r="E179" s="96"/>
      <c r="F179" s="96"/>
      <c r="G179" s="79"/>
      <c r="H179" s="165"/>
      <c r="I179" s="103"/>
      <c r="J179" s="98"/>
      <c r="K179" s="94"/>
      <c r="L179" s="92"/>
      <c r="M179" s="96"/>
    </row>
    <row r="180" spans="1:13" s="152" customFormat="1" ht="13.5">
      <c r="A180" s="96"/>
      <c r="B180" s="85"/>
      <c r="C180" s="85"/>
      <c r="D180" s="96"/>
      <c r="E180" s="96"/>
      <c r="F180" s="92"/>
      <c r="G180" s="79"/>
      <c r="H180" s="165"/>
      <c r="I180" s="103"/>
      <c r="J180" s="36"/>
      <c r="K180" s="94"/>
      <c r="L180" s="92"/>
      <c r="M180" s="96"/>
    </row>
    <row r="181" spans="1:13" s="152" customFormat="1" ht="13.5">
      <c r="A181" s="96"/>
      <c r="B181" s="85"/>
      <c r="C181" s="85"/>
      <c r="D181" s="96"/>
      <c r="E181" s="96"/>
      <c r="F181" s="92"/>
      <c r="G181" s="85"/>
      <c r="H181" s="165"/>
      <c r="I181" s="103"/>
      <c r="J181" s="36"/>
      <c r="K181" s="94"/>
      <c r="L181" s="92">
        <f aca="true" t="shared" si="15" ref="L181:L206">IF(G181="","",IF(COUNTIF($G$6:$G$598,G181)&gt;1,"2重登録","OK"))</f>
      </c>
      <c r="M181" s="96"/>
    </row>
    <row r="182" spans="1:13" s="152" customFormat="1" ht="13.5">
      <c r="A182" s="96"/>
      <c r="B182" s="85"/>
      <c r="C182" s="85"/>
      <c r="D182" s="165"/>
      <c r="E182" s="96"/>
      <c r="F182" s="92"/>
      <c r="G182" s="85"/>
      <c r="H182" s="165"/>
      <c r="I182" s="103"/>
      <c r="J182" s="36"/>
      <c r="K182" s="94"/>
      <c r="L182" s="92">
        <f t="shared" si="15"/>
      </c>
      <c r="M182" s="96"/>
    </row>
    <row r="183" spans="1:13" s="152" customFormat="1" ht="13.5">
      <c r="A183" s="96"/>
      <c r="B183" s="85"/>
      <c r="C183" s="85"/>
      <c r="D183" s="165"/>
      <c r="E183" s="96"/>
      <c r="F183" s="92"/>
      <c r="G183" s="85"/>
      <c r="H183" s="165"/>
      <c r="I183" s="103"/>
      <c r="J183" s="36"/>
      <c r="K183" s="94"/>
      <c r="L183" s="92">
        <f t="shared" si="15"/>
      </c>
      <c r="M183" s="96"/>
    </row>
    <row r="184" spans="1:13" s="152" customFormat="1" ht="13.5">
      <c r="A184" s="96"/>
      <c r="B184" s="85"/>
      <c r="C184" s="85"/>
      <c r="D184" s="165"/>
      <c r="E184" s="96"/>
      <c r="F184" s="96"/>
      <c r="G184" s="85"/>
      <c r="H184" s="165"/>
      <c r="I184" s="103"/>
      <c r="J184" s="98"/>
      <c r="K184" s="94"/>
      <c r="L184" s="92">
        <f t="shared" si="15"/>
      </c>
      <c r="M184" s="96"/>
    </row>
    <row r="185" spans="1:13" s="152" customFormat="1" ht="13.5">
      <c r="A185" s="96"/>
      <c r="B185" s="85"/>
      <c r="C185" s="85"/>
      <c r="D185" s="165"/>
      <c r="E185" s="96"/>
      <c r="F185" s="92"/>
      <c r="G185" s="85"/>
      <c r="H185" s="165"/>
      <c r="I185" s="103"/>
      <c r="J185" s="36"/>
      <c r="K185" s="94"/>
      <c r="L185" s="92">
        <f t="shared" si="15"/>
      </c>
      <c r="M185" s="96"/>
    </row>
    <row r="186" spans="1:13" s="152" customFormat="1" ht="13.5">
      <c r="A186" s="96"/>
      <c r="B186" s="166"/>
      <c r="C186" s="166"/>
      <c r="D186" s="165"/>
      <c r="E186" s="96"/>
      <c r="F186" s="92"/>
      <c r="G186" s="85"/>
      <c r="H186" s="165"/>
      <c r="I186" s="103"/>
      <c r="J186" s="36"/>
      <c r="K186" s="94"/>
      <c r="L186" s="92">
        <f t="shared" si="15"/>
      </c>
      <c r="M186" s="96"/>
    </row>
    <row r="187" spans="1:13" s="152" customFormat="1" ht="13.5">
      <c r="A187" s="96"/>
      <c r="B187" s="85"/>
      <c r="C187" s="85"/>
      <c r="D187" s="165"/>
      <c r="E187" s="96"/>
      <c r="F187" s="92"/>
      <c r="G187" s="85"/>
      <c r="H187" s="165"/>
      <c r="I187" s="103"/>
      <c r="J187" s="36"/>
      <c r="K187" s="94"/>
      <c r="L187" s="92">
        <f t="shared" si="15"/>
      </c>
      <c r="M187" s="96"/>
    </row>
    <row r="188" spans="1:13" s="152" customFormat="1" ht="13.5">
      <c r="A188" s="96"/>
      <c r="B188" s="85"/>
      <c r="C188" s="85"/>
      <c r="D188" s="96"/>
      <c r="E188" s="96"/>
      <c r="F188" s="92"/>
      <c r="G188" s="85"/>
      <c r="H188" s="165"/>
      <c r="I188" s="103"/>
      <c r="J188" s="36"/>
      <c r="K188" s="94"/>
      <c r="L188" s="92">
        <f t="shared" si="15"/>
      </c>
      <c r="M188" s="96"/>
    </row>
    <row r="189" spans="1:13" s="152" customFormat="1" ht="13.5">
      <c r="A189" s="96"/>
      <c r="B189" s="85"/>
      <c r="C189" s="85"/>
      <c r="D189" s="96"/>
      <c r="E189" s="96"/>
      <c r="F189" s="96"/>
      <c r="G189" s="85"/>
      <c r="H189" s="165"/>
      <c r="I189" s="103"/>
      <c r="J189" s="98"/>
      <c r="K189" s="94"/>
      <c r="L189" s="92">
        <f t="shared" si="15"/>
      </c>
      <c r="M189" s="96"/>
    </row>
    <row r="190" spans="1:13" s="152" customFormat="1" ht="13.5">
      <c r="A190" s="96"/>
      <c r="B190" s="85"/>
      <c r="C190" s="85"/>
      <c r="D190" s="96"/>
      <c r="E190" s="96"/>
      <c r="F190" s="96"/>
      <c r="G190" s="96"/>
      <c r="H190" s="165"/>
      <c r="I190" s="97"/>
      <c r="J190" s="98"/>
      <c r="K190" s="94"/>
      <c r="L190" s="92">
        <f t="shared" si="15"/>
      </c>
      <c r="M190" s="96"/>
    </row>
    <row r="191" spans="1:13" s="152" customFormat="1" ht="13.5">
      <c r="A191" s="96"/>
      <c r="B191" s="85"/>
      <c r="C191" s="85"/>
      <c r="D191" s="96"/>
      <c r="E191" s="96"/>
      <c r="F191" s="96"/>
      <c r="G191" s="96"/>
      <c r="H191" s="165"/>
      <c r="I191" s="97"/>
      <c r="J191" s="98"/>
      <c r="K191" s="94"/>
      <c r="L191" s="92">
        <f t="shared" si="15"/>
      </c>
      <c r="M191" s="96"/>
    </row>
    <row r="192" spans="1:13" s="152" customFormat="1" ht="13.5">
      <c r="A192" s="96"/>
      <c r="B192" s="85"/>
      <c r="C192" s="85"/>
      <c r="D192" s="96"/>
      <c r="E192" s="96"/>
      <c r="F192" s="96"/>
      <c r="G192" s="96"/>
      <c r="H192" s="165"/>
      <c r="I192" s="97"/>
      <c r="J192" s="98"/>
      <c r="K192" s="94"/>
      <c r="L192" s="92">
        <f t="shared" si="15"/>
      </c>
      <c r="M192" s="96"/>
    </row>
    <row r="193" spans="1:13" s="152" customFormat="1" ht="13.5">
      <c r="A193" s="96"/>
      <c r="B193" s="85"/>
      <c r="C193" s="85"/>
      <c r="D193" s="96"/>
      <c r="E193" s="96"/>
      <c r="F193" s="96"/>
      <c r="G193" s="96"/>
      <c r="H193" s="165"/>
      <c r="I193" s="97"/>
      <c r="J193" s="98"/>
      <c r="K193" s="94"/>
      <c r="L193" s="92">
        <f t="shared" si="15"/>
      </c>
      <c r="M193" s="96"/>
    </row>
    <row r="194" spans="1:13" s="152" customFormat="1" ht="13.5">
      <c r="A194" s="96"/>
      <c r="B194" s="85"/>
      <c r="C194" s="85"/>
      <c r="D194" s="96"/>
      <c r="E194" s="96"/>
      <c r="F194" s="96"/>
      <c r="G194" s="96"/>
      <c r="H194" s="165"/>
      <c r="I194" s="97"/>
      <c r="J194" s="98"/>
      <c r="K194" s="94"/>
      <c r="L194" s="92">
        <f t="shared" si="15"/>
      </c>
      <c r="M194" s="96"/>
    </row>
    <row r="195" spans="1:13" s="152" customFormat="1" ht="13.5">
      <c r="A195" s="96"/>
      <c r="B195" s="85"/>
      <c r="C195" s="85"/>
      <c r="D195" s="96"/>
      <c r="E195" s="96"/>
      <c r="F195" s="96"/>
      <c r="G195" s="96"/>
      <c r="H195" s="165"/>
      <c r="I195" s="97"/>
      <c r="J195" s="98"/>
      <c r="K195" s="94"/>
      <c r="L195" s="92">
        <f t="shared" si="15"/>
      </c>
      <c r="M195" s="96"/>
    </row>
    <row r="196" spans="1:13" s="152" customFormat="1" ht="13.5">
      <c r="A196" s="96"/>
      <c r="B196" s="85"/>
      <c r="C196" s="85"/>
      <c r="D196" s="96"/>
      <c r="E196" s="96"/>
      <c r="F196" s="96"/>
      <c r="G196" s="96"/>
      <c r="H196" s="165"/>
      <c r="I196" s="97"/>
      <c r="J196" s="98"/>
      <c r="K196" s="94"/>
      <c r="L196" s="92">
        <f t="shared" si="15"/>
      </c>
      <c r="M196" s="96"/>
    </row>
    <row r="197" spans="1:13" s="152" customFormat="1" ht="13.5">
      <c r="A197" s="96"/>
      <c r="B197" s="85"/>
      <c r="C197" s="85"/>
      <c r="D197" s="96"/>
      <c r="E197" s="96"/>
      <c r="F197" s="96"/>
      <c r="G197" s="96"/>
      <c r="H197" s="165"/>
      <c r="I197" s="97"/>
      <c r="J197" s="98"/>
      <c r="K197" s="94"/>
      <c r="L197" s="92">
        <f t="shared" si="15"/>
      </c>
      <c r="M197" s="96"/>
    </row>
    <row r="198" spans="1:13" s="152" customFormat="1" ht="13.5">
      <c r="A198" s="96"/>
      <c r="B198" s="85"/>
      <c r="C198" s="85"/>
      <c r="D198" s="96"/>
      <c r="E198" s="96"/>
      <c r="F198" s="96"/>
      <c r="G198" s="96"/>
      <c r="H198" s="165"/>
      <c r="I198" s="97"/>
      <c r="J198" s="98"/>
      <c r="K198" s="94"/>
      <c r="L198" s="92">
        <f t="shared" si="15"/>
      </c>
      <c r="M198" s="96"/>
    </row>
    <row r="199" spans="1:13" s="152" customFormat="1" ht="13.5">
      <c r="A199" s="96"/>
      <c r="B199" s="85"/>
      <c r="C199" s="85"/>
      <c r="D199" s="96"/>
      <c r="E199" s="96"/>
      <c r="F199" s="96"/>
      <c r="G199" s="96"/>
      <c r="H199" s="165"/>
      <c r="I199" s="97"/>
      <c r="J199" s="98"/>
      <c r="K199" s="94"/>
      <c r="L199" s="92">
        <f t="shared" si="15"/>
      </c>
      <c r="M199" s="96"/>
    </row>
    <row r="200" spans="1:13" s="152" customFormat="1" ht="13.5">
      <c r="A200" s="96"/>
      <c r="B200" s="85"/>
      <c r="C200" s="85"/>
      <c r="D200" s="96"/>
      <c r="E200" s="96"/>
      <c r="F200" s="96"/>
      <c r="G200" s="96"/>
      <c r="H200" s="165"/>
      <c r="I200" s="97"/>
      <c r="J200" s="98"/>
      <c r="K200" s="94"/>
      <c r="L200" s="92">
        <f t="shared" si="15"/>
      </c>
      <c r="M200" s="96"/>
    </row>
    <row r="201" spans="1:13" s="152" customFormat="1" ht="13.5">
      <c r="A201" s="96"/>
      <c r="B201" s="85"/>
      <c r="C201" s="85"/>
      <c r="D201" s="96"/>
      <c r="E201" s="96"/>
      <c r="F201" s="96"/>
      <c r="G201" s="96"/>
      <c r="H201" s="165"/>
      <c r="I201" s="97"/>
      <c r="J201" s="98"/>
      <c r="K201" s="94"/>
      <c r="L201" s="92">
        <f t="shared" si="15"/>
      </c>
      <c r="M201" s="96"/>
    </row>
    <row r="202" spans="1:13" s="152" customFormat="1" ht="13.5">
      <c r="A202" s="96"/>
      <c r="B202" s="85"/>
      <c r="C202" s="85"/>
      <c r="D202" s="96"/>
      <c r="E202" s="96"/>
      <c r="F202" s="96"/>
      <c r="G202" s="96"/>
      <c r="H202" s="165"/>
      <c r="I202" s="97"/>
      <c r="J202" s="98"/>
      <c r="K202" s="94"/>
      <c r="L202" s="92">
        <f t="shared" si="15"/>
      </c>
      <c r="M202" s="96"/>
    </row>
    <row r="203" spans="2:12" ht="13.5">
      <c r="B203" s="428" t="s">
        <v>439</v>
      </c>
      <c r="C203" s="428"/>
      <c r="D203" s="441" t="s">
        <v>440</v>
      </c>
      <c r="E203" s="441"/>
      <c r="F203" s="441"/>
      <c r="G203" s="441"/>
      <c r="H203" s="96" t="s">
        <v>280</v>
      </c>
      <c r="I203" s="428" t="s">
        <v>281</v>
      </c>
      <c r="J203" s="428"/>
      <c r="K203" s="428"/>
      <c r="L203" s="92">
        <f t="shared" si="15"/>
      </c>
    </row>
    <row r="204" spans="2:12" ht="13.5">
      <c r="B204" s="428"/>
      <c r="C204" s="428"/>
      <c r="D204" s="441"/>
      <c r="E204" s="441"/>
      <c r="F204" s="441"/>
      <c r="G204" s="441"/>
      <c r="H204" s="74">
        <f>COUNTIF(M207:M261,"東近江市")</f>
        <v>5</v>
      </c>
      <c r="I204" s="434">
        <f>(H204/RIGHT(A256,2))</f>
        <v>0.1</v>
      </c>
      <c r="J204" s="434"/>
      <c r="K204" s="434"/>
      <c r="L204" s="92">
        <f t="shared" si="15"/>
      </c>
    </row>
    <row r="205" spans="2:12" ht="13.5">
      <c r="B205" s="79" t="s">
        <v>441</v>
      </c>
      <c r="C205" s="79"/>
      <c r="D205" s="34" t="s">
        <v>19</v>
      </c>
      <c r="F205" s="92"/>
      <c r="K205" s="94">
        <f>IF(J205="","",(2012-J205))</f>
      </c>
      <c r="L205" s="92">
        <f t="shared" si="15"/>
      </c>
    </row>
    <row r="206" spans="2:12" ht="13.5">
      <c r="B206" s="430" t="s">
        <v>442</v>
      </c>
      <c r="C206" s="430"/>
      <c r="D206" s="96" t="s">
        <v>20</v>
      </c>
      <c r="F206" s="92"/>
      <c r="K206" s="94">
        <f>IF(J206="","",(2012-J206))</f>
      </c>
      <c r="L206" s="92">
        <f t="shared" si="15"/>
      </c>
    </row>
    <row r="207" spans="1:13" s="11" customFormat="1" ht="13.5">
      <c r="A207" s="96" t="s">
        <v>1085</v>
      </c>
      <c r="B207" s="79" t="s">
        <v>114</v>
      </c>
      <c r="C207" s="79" t="s">
        <v>115</v>
      </c>
      <c r="D207" s="91" t="str">
        <f>$B$205</f>
        <v>グリフィンズ</v>
      </c>
      <c r="E207" s="96"/>
      <c r="F207" s="92" t="str">
        <f aca="true" t="shared" si="16" ref="F207:F259">A207</f>
        <v>ぐ０１</v>
      </c>
      <c r="G207" s="96" t="str">
        <f aca="true" t="shared" si="17" ref="G207:G259">B207&amp;C207</f>
        <v>北村　健</v>
      </c>
      <c r="H207" s="93" t="str">
        <f>$B$206</f>
        <v>東近江グリフィンズ</v>
      </c>
      <c r="I207" s="93" t="s">
        <v>1</v>
      </c>
      <c r="J207" s="36">
        <v>1987</v>
      </c>
      <c r="K207" s="94">
        <f>IF(J207="","",(2018-J207))</f>
        <v>31</v>
      </c>
      <c r="L207" s="92" t="str">
        <f aca="true" t="shared" si="18" ref="L207:L213">IF(G207="","",IF(COUNTIF($G$1:$G$25,G207)&gt;1,"2重登録","OK"))</f>
        <v>OK</v>
      </c>
      <c r="M207" s="159" t="s">
        <v>1086</v>
      </c>
    </row>
    <row r="208" spans="1:13" s="11" customFormat="1" ht="13.5">
      <c r="A208" s="96" t="s">
        <v>443</v>
      </c>
      <c r="B208" s="79" t="s">
        <v>1010</v>
      </c>
      <c r="C208" s="79" t="s">
        <v>1087</v>
      </c>
      <c r="D208" s="91" t="str">
        <f aca="true" t="shared" si="19" ref="D208:D259">$B$205</f>
        <v>グリフィンズ</v>
      </c>
      <c r="E208" s="96"/>
      <c r="F208" s="92" t="str">
        <f t="shared" si="16"/>
        <v>ぐ０２</v>
      </c>
      <c r="G208" s="96" t="str">
        <f t="shared" si="17"/>
        <v>浅田恵亮</v>
      </c>
      <c r="H208" s="93" t="str">
        <f aca="true" t="shared" si="20" ref="H208:H259">$B$206</f>
        <v>東近江グリフィンズ</v>
      </c>
      <c r="I208" s="93" t="s">
        <v>51</v>
      </c>
      <c r="J208" s="36">
        <v>1987</v>
      </c>
      <c r="K208" s="94">
        <f aca="true" t="shared" si="21" ref="K208:K259">IF(J208="","",(2018-J208))</f>
        <v>31</v>
      </c>
      <c r="L208" s="92" t="str">
        <f t="shared" si="18"/>
        <v>OK</v>
      </c>
      <c r="M208" s="135" t="s">
        <v>0</v>
      </c>
    </row>
    <row r="209" spans="1:13" s="11" customFormat="1" ht="13.5">
      <c r="A209" s="96" t="s">
        <v>444</v>
      </c>
      <c r="B209" s="79" t="s">
        <v>1088</v>
      </c>
      <c r="C209" s="79" t="s">
        <v>1089</v>
      </c>
      <c r="D209" s="91" t="str">
        <f t="shared" si="19"/>
        <v>グリフィンズ</v>
      </c>
      <c r="E209" s="96"/>
      <c r="F209" s="92" t="str">
        <f t="shared" si="16"/>
        <v>ぐ０３</v>
      </c>
      <c r="G209" s="96" t="str">
        <f t="shared" si="17"/>
        <v>中西泰輝</v>
      </c>
      <c r="H209" s="93" t="str">
        <f t="shared" si="20"/>
        <v>東近江グリフィンズ</v>
      </c>
      <c r="I209" s="93" t="s">
        <v>51</v>
      </c>
      <c r="J209" s="36">
        <v>1988</v>
      </c>
      <c r="K209" s="94">
        <f t="shared" si="21"/>
        <v>30</v>
      </c>
      <c r="L209" s="92" t="str">
        <f t="shared" si="18"/>
        <v>OK</v>
      </c>
      <c r="M209" s="135" t="s">
        <v>0</v>
      </c>
    </row>
    <row r="210" spans="1:13" s="11" customFormat="1" ht="13.5" customHeight="1">
      <c r="A210" s="96" t="s">
        <v>445</v>
      </c>
      <c r="B210" s="79" t="s">
        <v>111</v>
      </c>
      <c r="C210" s="79" t="s">
        <v>112</v>
      </c>
      <c r="D210" s="91" t="str">
        <f t="shared" si="19"/>
        <v>グリフィンズ</v>
      </c>
      <c r="E210" s="96"/>
      <c r="F210" s="92" t="str">
        <f t="shared" si="16"/>
        <v>ぐ０４</v>
      </c>
      <c r="G210" s="96" t="str">
        <f t="shared" si="17"/>
        <v>鍵谷浩太</v>
      </c>
      <c r="H210" s="93" t="str">
        <f t="shared" si="20"/>
        <v>東近江グリフィンズ</v>
      </c>
      <c r="I210" s="93" t="s">
        <v>1</v>
      </c>
      <c r="J210" s="36">
        <v>1992</v>
      </c>
      <c r="K210" s="94">
        <f t="shared" si="21"/>
        <v>26</v>
      </c>
      <c r="L210" s="92" t="str">
        <f t="shared" si="18"/>
        <v>OK</v>
      </c>
      <c r="M210" s="135" t="str">
        <f>M213</f>
        <v>彦根市</v>
      </c>
    </row>
    <row r="211" spans="1:13" s="11" customFormat="1" ht="13.5" customHeight="1">
      <c r="A211" s="96" t="s">
        <v>446</v>
      </c>
      <c r="B211" s="79" t="s">
        <v>107</v>
      </c>
      <c r="C211" s="79" t="s">
        <v>108</v>
      </c>
      <c r="D211" s="91" t="str">
        <f t="shared" si="19"/>
        <v>グリフィンズ</v>
      </c>
      <c r="E211" s="96"/>
      <c r="F211" s="92" t="str">
        <f t="shared" si="16"/>
        <v>ぐ０５</v>
      </c>
      <c r="G211" s="96" t="str">
        <f t="shared" si="17"/>
        <v>梅本彬充</v>
      </c>
      <c r="H211" s="93" t="str">
        <f t="shared" si="20"/>
        <v>東近江グリフィンズ</v>
      </c>
      <c r="I211" s="93" t="s">
        <v>1</v>
      </c>
      <c r="J211" s="36">
        <v>1986</v>
      </c>
      <c r="K211" s="94">
        <f t="shared" si="21"/>
        <v>32</v>
      </c>
      <c r="L211" s="92" t="str">
        <f t="shared" si="18"/>
        <v>OK</v>
      </c>
      <c r="M211" s="135" t="s">
        <v>1090</v>
      </c>
    </row>
    <row r="212" spans="1:13" s="11" customFormat="1" ht="13.5">
      <c r="A212" s="96" t="s">
        <v>447</v>
      </c>
      <c r="B212" s="87" t="s">
        <v>1091</v>
      </c>
      <c r="C212" s="79" t="s">
        <v>1092</v>
      </c>
      <c r="D212" s="91" t="str">
        <f t="shared" si="19"/>
        <v>グリフィンズ</v>
      </c>
      <c r="F212" s="92" t="str">
        <f t="shared" si="16"/>
        <v>ぐ０６</v>
      </c>
      <c r="G212" s="96" t="str">
        <f t="shared" si="17"/>
        <v>浜田　豊</v>
      </c>
      <c r="H212" s="93" t="str">
        <f t="shared" si="20"/>
        <v>東近江グリフィンズ</v>
      </c>
      <c r="I212" s="93" t="s">
        <v>1</v>
      </c>
      <c r="J212" s="36">
        <v>1985</v>
      </c>
      <c r="K212" s="94">
        <f t="shared" si="21"/>
        <v>33</v>
      </c>
      <c r="L212" s="92" t="str">
        <f t="shared" si="18"/>
        <v>OK</v>
      </c>
      <c r="M212" s="135" t="s">
        <v>6</v>
      </c>
    </row>
    <row r="213" spans="1:13" s="11" customFormat="1" ht="13.5" customHeight="1">
      <c r="A213" s="96" t="s">
        <v>448</v>
      </c>
      <c r="B213" s="79" t="s">
        <v>109</v>
      </c>
      <c r="C213" s="79" t="s">
        <v>110</v>
      </c>
      <c r="D213" s="91" t="str">
        <f t="shared" si="19"/>
        <v>グリフィンズ</v>
      </c>
      <c r="E213" s="96"/>
      <c r="F213" s="92" t="str">
        <f t="shared" si="16"/>
        <v>ぐ０７</v>
      </c>
      <c r="G213" s="96" t="str">
        <f t="shared" si="17"/>
        <v>浦崎康平</v>
      </c>
      <c r="H213" s="93" t="str">
        <f t="shared" si="20"/>
        <v>東近江グリフィンズ</v>
      </c>
      <c r="I213" s="93" t="s">
        <v>1</v>
      </c>
      <c r="J213" s="36">
        <v>1991</v>
      </c>
      <c r="K213" s="94">
        <f t="shared" si="21"/>
        <v>27</v>
      </c>
      <c r="L213" s="92" t="str">
        <f t="shared" si="18"/>
        <v>OK</v>
      </c>
      <c r="M213" s="135" t="s">
        <v>882</v>
      </c>
    </row>
    <row r="214" spans="1:13" s="11" customFormat="1" ht="13.5">
      <c r="A214" s="96" t="s">
        <v>449</v>
      </c>
      <c r="B214" s="79" t="s">
        <v>1093</v>
      </c>
      <c r="C214" s="79" t="s">
        <v>1094</v>
      </c>
      <c r="D214" s="91" t="str">
        <f t="shared" si="19"/>
        <v>グリフィンズ</v>
      </c>
      <c r="E214" s="96"/>
      <c r="F214" s="92" t="str">
        <f t="shared" si="16"/>
        <v>ぐ０８</v>
      </c>
      <c r="G214" s="96" t="str">
        <f t="shared" si="17"/>
        <v>遠池建介</v>
      </c>
      <c r="H214" s="93" t="str">
        <f t="shared" si="20"/>
        <v>東近江グリフィンズ</v>
      </c>
      <c r="I214" s="93" t="s">
        <v>1</v>
      </c>
      <c r="J214" s="36">
        <v>1982</v>
      </c>
      <c r="K214" s="94">
        <f t="shared" si="21"/>
        <v>36</v>
      </c>
      <c r="L214" s="92" t="str">
        <f>IF(G214="","",IF(COUNTIF($G$1:$G$19,G214)&gt;1,"2重登録","OK"))</f>
        <v>OK</v>
      </c>
      <c r="M214" s="135" t="s">
        <v>285</v>
      </c>
    </row>
    <row r="215" spans="1:14" s="11" customFormat="1" ht="13.5">
      <c r="A215" s="96" t="s">
        <v>450</v>
      </c>
      <c r="B215" s="96" t="s">
        <v>1095</v>
      </c>
      <c r="C215" s="96" t="s">
        <v>1096</v>
      </c>
      <c r="D215" s="91" t="str">
        <f t="shared" si="19"/>
        <v>グリフィンズ</v>
      </c>
      <c r="E215" s="96"/>
      <c r="F215" s="92" t="str">
        <f t="shared" si="16"/>
        <v>ぐ０９</v>
      </c>
      <c r="G215" s="96" t="str">
        <f t="shared" si="17"/>
        <v>中山幸典</v>
      </c>
      <c r="H215" s="93" t="str">
        <f t="shared" si="20"/>
        <v>東近江グリフィンズ</v>
      </c>
      <c r="I215" s="90" t="s">
        <v>1</v>
      </c>
      <c r="J215" s="36">
        <v>1979</v>
      </c>
      <c r="K215" s="94">
        <f t="shared" si="21"/>
        <v>39</v>
      </c>
      <c r="L215" s="96" t="str">
        <f aca="true" t="shared" si="22" ref="L215:L259">IF(G215="","",IF(COUNTIF($G$1:$G$25,G215)&gt;1,"2重登録","OK"))</f>
        <v>OK</v>
      </c>
      <c r="M215" s="135" t="s">
        <v>1086</v>
      </c>
      <c r="N215" s="96"/>
    </row>
    <row r="216" spans="1:13" s="11" customFormat="1" ht="13.5">
      <c r="A216" s="96" t="s">
        <v>452</v>
      </c>
      <c r="B216" s="96" t="s">
        <v>1097</v>
      </c>
      <c r="C216" s="96" t="s">
        <v>1098</v>
      </c>
      <c r="D216" s="91" t="str">
        <f t="shared" si="19"/>
        <v>グリフィンズ</v>
      </c>
      <c r="E216" s="96"/>
      <c r="F216" s="92" t="str">
        <f t="shared" si="16"/>
        <v>ぐ１０</v>
      </c>
      <c r="G216" s="96" t="str">
        <f t="shared" si="17"/>
        <v>塩谷敦彦</v>
      </c>
      <c r="H216" s="93" t="str">
        <f t="shared" si="20"/>
        <v>東近江グリフィンズ</v>
      </c>
      <c r="I216" s="90" t="s">
        <v>1</v>
      </c>
      <c r="J216" s="36">
        <v>1969</v>
      </c>
      <c r="K216" s="94">
        <f t="shared" si="21"/>
        <v>49</v>
      </c>
      <c r="L216" s="96" t="str">
        <f t="shared" si="22"/>
        <v>OK</v>
      </c>
      <c r="M216" s="135" t="s">
        <v>1086</v>
      </c>
    </row>
    <row r="217" spans="1:13" s="11" customFormat="1" ht="13.5">
      <c r="A217" s="96" t="s">
        <v>453</v>
      </c>
      <c r="B217" s="87" t="s">
        <v>1099</v>
      </c>
      <c r="C217" s="79" t="s">
        <v>1100</v>
      </c>
      <c r="D217" s="91" t="str">
        <f t="shared" si="19"/>
        <v>グリフィンズ</v>
      </c>
      <c r="F217" s="92" t="str">
        <f t="shared" si="16"/>
        <v>ぐ１１</v>
      </c>
      <c r="G217" s="96" t="str">
        <f t="shared" si="17"/>
        <v>岡　仁史</v>
      </c>
      <c r="H217" s="93" t="str">
        <f t="shared" si="20"/>
        <v>東近江グリフィンズ</v>
      </c>
      <c r="I217" s="93" t="s">
        <v>1</v>
      </c>
      <c r="J217" s="36">
        <v>1971</v>
      </c>
      <c r="K217" s="94">
        <f t="shared" si="21"/>
        <v>47</v>
      </c>
      <c r="L217" s="92" t="str">
        <f t="shared" si="22"/>
        <v>OK</v>
      </c>
      <c r="M217" s="135" t="s">
        <v>0</v>
      </c>
    </row>
    <row r="218" spans="1:13" s="11" customFormat="1" ht="13.5">
      <c r="A218" s="96" t="s">
        <v>454</v>
      </c>
      <c r="B218" s="79" t="s">
        <v>54</v>
      </c>
      <c r="C218" s="79" t="s">
        <v>113</v>
      </c>
      <c r="D218" s="91" t="str">
        <f t="shared" si="19"/>
        <v>グリフィンズ</v>
      </c>
      <c r="E218" s="96"/>
      <c r="F218" s="92" t="str">
        <f t="shared" si="16"/>
        <v>ぐ１２</v>
      </c>
      <c r="G218" s="96" t="str">
        <f t="shared" si="17"/>
        <v>北野照幸</v>
      </c>
      <c r="H218" s="93" t="str">
        <f t="shared" si="20"/>
        <v>東近江グリフィンズ</v>
      </c>
      <c r="I218" s="93" t="s">
        <v>1</v>
      </c>
      <c r="J218" s="36">
        <v>1984</v>
      </c>
      <c r="K218" s="94">
        <f t="shared" si="21"/>
        <v>34</v>
      </c>
      <c r="L218" s="92" t="str">
        <f t="shared" si="22"/>
        <v>OK</v>
      </c>
      <c r="M218" s="135" t="str">
        <f>M217</f>
        <v>草津市</v>
      </c>
    </row>
    <row r="219" spans="1:13" s="11" customFormat="1" ht="13.5">
      <c r="A219" s="96" t="s">
        <v>456</v>
      </c>
      <c r="B219" s="79" t="s">
        <v>1101</v>
      </c>
      <c r="C219" s="79" t="s">
        <v>1102</v>
      </c>
      <c r="D219" s="91" t="str">
        <f t="shared" si="19"/>
        <v>グリフィンズ</v>
      </c>
      <c r="E219" s="96"/>
      <c r="F219" s="92" t="str">
        <f t="shared" si="16"/>
        <v>ぐ１３</v>
      </c>
      <c r="G219" s="96" t="str">
        <f t="shared" si="17"/>
        <v>岩渕光紀</v>
      </c>
      <c r="H219" s="93" t="str">
        <f t="shared" si="20"/>
        <v>東近江グリフィンズ</v>
      </c>
      <c r="I219" s="93" t="s">
        <v>1</v>
      </c>
      <c r="J219" s="36">
        <v>1991</v>
      </c>
      <c r="K219" s="94">
        <f t="shared" si="21"/>
        <v>27</v>
      </c>
      <c r="L219" s="92" t="str">
        <f t="shared" si="22"/>
        <v>OK</v>
      </c>
      <c r="M219" s="135" t="str">
        <f>M218</f>
        <v>草津市</v>
      </c>
    </row>
    <row r="220" spans="1:13" s="11" customFormat="1" ht="13.5">
      <c r="A220" s="96" t="s">
        <v>457</v>
      </c>
      <c r="B220" s="87" t="s">
        <v>1103</v>
      </c>
      <c r="C220" s="79" t="s">
        <v>1104</v>
      </c>
      <c r="D220" s="91" t="str">
        <f t="shared" si="19"/>
        <v>グリフィンズ</v>
      </c>
      <c r="F220" s="92" t="str">
        <f t="shared" si="16"/>
        <v>ぐ１４</v>
      </c>
      <c r="G220" s="96" t="str">
        <f t="shared" si="17"/>
        <v>岡田真樹</v>
      </c>
      <c r="H220" s="93" t="str">
        <f t="shared" si="20"/>
        <v>東近江グリフィンズ</v>
      </c>
      <c r="I220" s="93" t="s">
        <v>1</v>
      </c>
      <c r="J220" s="36">
        <v>1981</v>
      </c>
      <c r="K220" s="94">
        <f t="shared" si="21"/>
        <v>37</v>
      </c>
      <c r="L220" s="92" t="str">
        <f t="shared" si="22"/>
        <v>OK</v>
      </c>
      <c r="M220" s="135" t="s">
        <v>0</v>
      </c>
    </row>
    <row r="221" spans="1:13" ht="13.5" customHeight="1">
      <c r="A221" s="96" t="s">
        <v>458</v>
      </c>
      <c r="B221" s="96" t="s">
        <v>1105</v>
      </c>
      <c r="C221" s="96" t="s">
        <v>1106</v>
      </c>
      <c r="D221" s="91" t="str">
        <f t="shared" si="19"/>
        <v>グリフィンズ</v>
      </c>
      <c r="F221" s="92" t="str">
        <f t="shared" si="16"/>
        <v>ぐ１５</v>
      </c>
      <c r="G221" s="96" t="str">
        <f t="shared" si="17"/>
        <v>村上卓</v>
      </c>
      <c r="H221" s="93" t="str">
        <f t="shared" si="20"/>
        <v>東近江グリフィンズ</v>
      </c>
      <c r="I221" s="93" t="s">
        <v>1</v>
      </c>
      <c r="J221" s="98">
        <v>1977</v>
      </c>
      <c r="K221" s="94">
        <f t="shared" si="21"/>
        <v>41</v>
      </c>
      <c r="L221" s="96" t="str">
        <f t="shared" si="22"/>
        <v>OK</v>
      </c>
      <c r="M221" s="96" t="s">
        <v>1107</v>
      </c>
    </row>
    <row r="222" spans="1:13" s="11" customFormat="1" ht="13.5">
      <c r="A222" s="96" t="s">
        <v>459</v>
      </c>
      <c r="B222" s="79" t="s">
        <v>1108</v>
      </c>
      <c r="C222" s="79" t="s">
        <v>1109</v>
      </c>
      <c r="D222" s="91" t="str">
        <f t="shared" si="19"/>
        <v>グリフィンズ</v>
      </c>
      <c r="E222" s="96"/>
      <c r="F222" s="92" t="str">
        <f t="shared" si="16"/>
        <v>ぐ１６</v>
      </c>
      <c r="G222" s="96" t="str">
        <f t="shared" si="17"/>
        <v>久保侑暉</v>
      </c>
      <c r="H222" s="93" t="str">
        <f t="shared" si="20"/>
        <v>東近江グリフィンズ</v>
      </c>
      <c r="I222" s="93" t="s">
        <v>1</v>
      </c>
      <c r="J222" s="36">
        <v>1993</v>
      </c>
      <c r="K222" s="94">
        <f t="shared" si="21"/>
        <v>25</v>
      </c>
      <c r="L222" s="92" t="str">
        <f t="shared" si="22"/>
        <v>OK</v>
      </c>
      <c r="M222" s="135" t="s">
        <v>1086</v>
      </c>
    </row>
    <row r="223" spans="1:13" s="11" customFormat="1" ht="13.5">
      <c r="A223" s="96" t="s">
        <v>460</v>
      </c>
      <c r="B223" s="88" t="s">
        <v>1110</v>
      </c>
      <c r="C223" s="173" t="s">
        <v>1111</v>
      </c>
      <c r="D223" s="91" t="str">
        <f t="shared" si="19"/>
        <v>グリフィンズ</v>
      </c>
      <c r="F223" s="92" t="str">
        <f t="shared" si="16"/>
        <v>ぐ１７</v>
      </c>
      <c r="G223" s="96" t="str">
        <f t="shared" si="17"/>
        <v>井ノ口幹也</v>
      </c>
      <c r="H223" s="93" t="str">
        <f t="shared" si="20"/>
        <v>東近江グリフィンズ</v>
      </c>
      <c r="I223" s="93" t="s">
        <v>1</v>
      </c>
      <c r="J223" s="36">
        <v>1990</v>
      </c>
      <c r="K223" s="94">
        <f t="shared" si="21"/>
        <v>28</v>
      </c>
      <c r="L223" s="92" t="str">
        <f t="shared" si="22"/>
        <v>OK</v>
      </c>
      <c r="M223" s="174" t="s">
        <v>291</v>
      </c>
    </row>
    <row r="224" spans="1:13" s="11" customFormat="1" ht="13.5">
      <c r="A224" s="96" t="s">
        <v>461</v>
      </c>
      <c r="B224" s="96" t="s">
        <v>513</v>
      </c>
      <c r="C224" s="96" t="s">
        <v>514</v>
      </c>
      <c r="D224" s="91" t="str">
        <f t="shared" si="19"/>
        <v>グリフィンズ</v>
      </c>
      <c r="E224" s="96"/>
      <c r="F224" s="84" t="str">
        <f t="shared" si="16"/>
        <v>ぐ１８</v>
      </c>
      <c r="G224" s="96" t="str">
        <f t="shared" si="17"/>
        <v>鵜飼元一</v>
      </c>
      <c r="H224" s="93" t="str">
        <f t="shared" si="20"/>
        <v>東近江グリフィンズ</v>
      </c>
      <c r="I224" s="90" t="s">
        <v>1</v>
      </c>
      <c r="J224" s="98">
        <v>1989</v>
      </c>
      <c r="K224" s="94">
        <f t="shared" si="21"/>
        <v>29</v>
      </c>
      <c r="L224" s="96" t="str">
        <f t="shared" si="22"/>
        <v>OK</v>
      </c>
      <c r="M224" s="135" t="s">
        <v>2</v>
      </c>
    </row>
    <row r="225" spans="1:13" s="11" customFormat="1" ht="13.5">
      <c r="A225" s="96" t="s">
        <v>463</v>
      </c>
      <c r="B225" s="96" t="s">
        <v>11</v>
      </c>
      <c r="C225" s="96" t="s">
        <v>12</v>
      </c>
      <c r="D225" s="91" t="str">
        <f t="shared" si="19"/>
        <v>グリフィンズ</v>
      </c>
      <c r="E225" s="96"/>
      <c r="F225" s="84" t="str">
        <f t="shared" si="16"/>
        <v>ぐ１９</v>
      </c>
      <c r="G225" s="96" t="str">
        <f t="shared" si="17"/>
        <v>漆原大介</v>
      </c>
      <c r="H225" s="93" t="str">
        <f t="shared" si="20"/>
        <v>東近江グリフィンズ</v>
      </c>
      <c r="I225" s="90" t="s">
        <v>1</v>
      </c>
      <c r="J225" s="98">
        <v>1988</v>
      </c>
      <c r="K225" s="94">
        <f t="shared" si="21"/>
        <v>30</v>
      </c>
      <c r="L225" s="96" t="str">
        <f t="shared" si="22"/>
        <v>OK</v>
      </c>
      <c r="M225" s="174" t="s">
        <v>291</v>
      </c>
    </row>
    <row r="226" spans="1:13" s="11" customFormat="1" ht="13.5" customHeight="1">
      <c r="A226" s="96" t="s">
        <v>465</v>
      </c>
      <c r="B226" s="79" t="s">
        <v>1112</v>
      </c>
      <c r="C226" s="79" t="s">
        <v>1113</v>
      </c>
      <c r="D226" s="91" t="str">
        <f t="shared" si="19"/>
        <v>グリフィンズ</v>
      </c>
      <c r="E226" s="96"/>
      <c r="F226" s="92" t="str">
        <f t="shared" si="16"/>
        <v>ぐ２０</v>
      </c>
      <c r="G226" s="96" t="str">
        <f t="shared" si="17"/>
        <v>金武寿憲</v>
      </c>
      <c r="H226" s="93" t="str">
        <f t="shared" si="20"/>
        <v>東近江グリフィンズ</v>
      </c>
      <c r="I226" s="93" t="s">
        <v>1</v>
      </c>
      <c r="J226" s="36">
        <v>1990</v>
      </c>
      <c r="K226" s="94">
        <f t="shared" si="21"/>
        <v>28</v>
      </c>
      <c r="L226" s="92" t="str">
        <f t="shared" si="22"/>
        <v>OK</v>
      </c>
      <c r="M226" s="135" t="s">
        <v>2</v>
      </c>
    </row>
    <row r="227" spans="1:13" s="11" customFormat="1" ht="13.5">
      <c r="A227" s="96" t="s">
        <v>467</v>
      </c>
      <c r="B227" s="87" t="s">
        <v>1114</v>
      </c>
      <c r="C227" s="79" t="s">
        <v>1115</v>
      </c>
      <c r="D227" s="91" t="str">
        <f t="shared" si="19"/>
        <v>グリフィンズ</v>
      </c>
      <c r="E227" s="96"/>
      <c r="F227" s="92" t="str">
        <f t="shared" si="16"/>
        <v>ぐ２１</v>
      </c>
      <c r="G227" s="96" t="str">
        <f t="shared" si="17"/>
        <v>奥村隆広</v>
      </c>
      <c r="H227" s="93" t="str">
        <f t="shared" si="20"/>
        <v>東近江グリフィンズ</v>
      </c>
      <c r="I227" s="93" t="s">
        <v>1</v>
      </c>
      <c r="J227" s="36">
        <v>1976</v>
      </c>
      <c r="K227" s="94">
        <f t="shared" si="21"/>
        <v>42</v>
      </c>
      <c r="L227" s="92" t="str">
        <f t="shared" si="22"/>
        <v>OK</v>
      </c>
      <c r="M227" s="135" t="s">
        <v>1086</v>
      </c>
    </row>
    <row r="228" spans="1:13" ht="13.5" customHeight="1">
      <c r="A228" s="96" t="s">
        <v>468</v>
      </c>
      <c r="B228" s="96" t="s">
        <v>1116</v>
      </c>
      <c r="C228" s="96" t="s">
        <v>1117</v>
      </c>
      <c r="D228" s="91" t="str">
        <f t="shared" si="19"/>
        <v>グリフィンズ</v>
      </c>
      <c r="F228" s="92" t="str">
        <f t="shared" si="16"/>
        <v>ぐ２２</v>
      </c>
      <c r="G228" s="96" t="str">
        <f t="shared" si="17"/>
        <v>西原達也</v>
      </c>
      <c r="H228" s="93" t="str">
        <f t="shared" si="20"/>
        <v>東近江グリフィンズ</v>
      </c>
      <c r="I228" s="93" t="s">
        <v>1</v>
      </c>
      <c r="J228" s="36">
        <v>1978</v>
      </c>
      <c r="K228" s="94">
        <f t="shared" si="21"/>
        <v>40</v>
      </c>
      <c r="L228" s="96" t="str">
        <f t="shared" si="22"/>
        <v>OK</v>
      </c>
      <c r="M228" s="96" t="s">
        <v>3</v>
      </c>
    </row>
    <row r="229" spans="1:13" s="11" customFormat="1" ht="13.5">
      <c r="A229" s="96" t="s">
        <v>470</v>
      </c>
      <c r="B229" s="87" t="s">
        <v>1118</v>
      </c>
      <c r="C229" s="79" t="s">
        <v>1119</v>
      </c>
      <c r="D229" s="91" t="str">
        <f t="shared" si="19"/>
        <v>グリフィンズ</v>
      </c>
      <c r="E229" s="96"/>
      <c r="F229" s="92" t="str">
        <f t="shared" si="16"/>
        <v>ぐ２３</v>
      </c>
      <c r="G229" s="96" t="str">
        <f t="shared" si="17"/>
        <v>長谷川俊二</v>
      </c>
      <c r="H229" s="93" t="str">
        <f t="shared" si="20"/>
        <v>東近江グリフィンズ</v>
      </c>
      <c r="I229" s="93" t="s">
        <v>1</v>
      </c>
      <c r="J229" s="36">
        <v>1976</v>
      </c>
      <c r="K229" s="94">
        <f t="shared" si="21"/>
        <v>42</v>
      </c>
      <c r="L229" s="92" t="str">
        <f t="shared" si="22"/>
        <v>OK</v>
      </c>
      <c r="M229" s="7" t="s">
        <v>0</v>
      </c>
    </row>
    <row r="230" spans="1:13" ht="13.5" customHeight="1">
      <c r="A230" s="96" t="s">
        <v>471</v>
      </c>
      <c r="B230" s="96" t="s">
        <v>1120</v>
      </c>
      <c r="C230" s="96" t="s">
        <v>1121</v>
      </c>
      <c r="D230" s="91" t="str">
        <f t="shared" si="19"/>
        <v>グリフィンズ</v>
      </c>
      <c r="F230" s="92" t="str">
        <f t="shared" si="16"/>
        <v>ぐ２４</v>
      </c>
      <c r="G230" s="96" t="str">
        <f t="shared" si="17"/>
        <v>藤井正和</v>
      </c>
      <c r="H230" s="93" t="str">
        <f t="shared" si="20"/>
        <v>東近江グリフィンズ</v>
      </c>
      <c r="I230" s="93" t="s">
        <v>1</v>
      </c>
      <c r="J230" s="98">
        <v>1975</v>
      </c>
      <c r="K230" s="94">
        <f t="shared" si="21"/>
        <v>43</v>
      </c>
      <c r="L230" s="96" t="str">
        <f t="shared" si="22"/>
        <v>OK</v>
      </c>
      <c r="M230" s="96" t="s">
        <v>0</v>
      </c>
    </row>
    <row r="231" spans="1:13" s="11" customFormat="1" ht="13.5">
      <c r="A231" s="96" t="s">
        <v>472</v>
      </c>
      <c r="B231" s="96" t="s">
        <v>1122</v>
      </c>
      <c r="C231" s="96" t="s">
        <v>1123</v>
      </c>
      <c r="D231" s="91" t="str">
        <f t="shared" si="19"/>
        <v>グリフィンズ</v>
      </c>
      <c r="E231" s="96"/>
      <c r="F231" s="84" t="str">
        <f t="shared" si="16"/>
        <v>ぐ２５</v>
      </c>
      <c r="G231" s="96" t="str">
        <f t="shared" si="17"/>
        <v>武藤幸宏</v>
      </c>
      <c r="H231" s="93" t="str">
        <f t="shared" si="20"/>
        <v>東近江グリフィンズ</v>
      </c>
      <c r="I231" s="90" t="s">
        <v>1124</v>
      </c>
      <c r="J231" s="98">
        <v>1980</v>
      </c>
      <c r="K231" s="94">
        <f t="shared" si="21"/>
        <v>38</v>
      </c>
      <c r="L231" s="96" t="str">
        <f t="shared" si="22"/>
        <v>OK</v>
      </c>
      <c r="M231" s="135" t="s">
        <v>1125</v>
      </c>
    </row>
    <row r="232" spans="1:13" s="11" customFormat="1" ht="13.5">
      <c r="A232" s="96" t="s">
        <v>473</v>
      </c>
      <c r="B232" s="96" t="s">
        <v>1126</v>
      </c>
      <c r="C232" s="96" t="s">
        <v>1127</v>
      </c>
      <c r="D232" s="91" t="str">
        <f t="shared" si="19"/>
        <v>グリフィンズ</v>
      </c>
      <c r="E232" s="96"/>
      <c r="F232" s="84" t="str">
        <f t="shared" si="16"/>
        <v>ぐ２６</v>
      </c>
      <c r="G232" s="96" t="str">
        <f t="shared" si="17"/>
        <v>小出周平</v>
      </c>
      <c r="H232" s="93" t="str">
        <f t="shared" si="20"/>
        <v>東近江グリフィンズ</v>
      </c>
      <c r="I232" s="90" t="s">
        <v>1124</v>
      </c>
      <c r="J232" s="98">
        <v>1987</v>
      </c>
      <c r="K232" s="94">
        <f t="shared" si="21"/>
        <v>31</v>
      </c>
      <c r="L232" s="96" t="str">
        <f t="shared" si="22"/>
        <v>OK</v>
      </c>
      <c r="M232" s="135" t="s">
        <v>889</v>
      </c>
    </row>
    <row r="233" spans="1:13" s="11" customFormat="1" ht="13.5">
      <c r="A233" s="96" t="s">
        <v>474</v>
      </c>
      <c r="B233" s="96" t="s">
        <v>1128</v>
      </c>
      <c r="C233" s="96" t="s">
        <v>1129</v>
      </c>
      <c r="D233" s="91" t="str">
        <f t="shared" si="19"/>
        <v>グリフィンズ</v>
      </c>
      <c r="E233" s="96"/>
      <c r="F233" s="84" t="str">
        <f t="shared" si="16"/>
        <v>ぐ２７</v>
      </c>
      <c r="G233" s="96" t="str">
        <f t="shared" si="17"/>
        <v>中根啓伍</v>
      </c>
      <c r="H233" s="93" t="str">
        <f t="shared" si="20"/>
        <v>東近江グリフィンズ</v>
      </c>
      <c r="I233" s="90" t="s">
        <v>1124</v>
      </c>
      <c r="J233" s="98">
        <v>1993</v>
      </c>
      <c r="K233" s="94">
        <f t="shared" si="21"/>
        <v>25</v>
      </c>
      <c r="L233" s="96" t="str">
        <f t="shared" si="22"/>
        <v>OK</v>
      </c>
      <c r="M233" s="135" t="s">
        <v>889</v>
      </c>
    </row>
    <row r="234" spans="1:13" s="11" customFormat="1" ht="13.5">
      <c r="A234" s="96" t="s">
        <v>475</v>
      </c>
      <c r="B234" s="96" t="s">
        <v>508</v>
      </c>
      <c r="C234" s="96" t="s">
        <v>509</v>
      </c>
      <c r="D234" s="91" t="str">
        <f t="shared" si="19"/>
        <v>グリフィンズ</v>
      </c>
      <c r="E234" s="96"/>
      <c r="F234" s="84" t="str">
        <f t="shared" si="16"/>
        <v>ぐ２８</v>
      </c>
      <c r="G234" s="96" t="str">
        <f t="shared" si="17"/>
        <v>濱田彬弘</v>
      </c>
      <c r="H234" s="93" t="str">
        <f t="shared" si="20"/>
        <v>東近江グリフィンズ</v>
      </c>
      <c r="I234" s="90" t="s">
        <v>1</v>
      </c>
      <c r="J234" s="98">
        <v>1987</v>
      </c>
      <c r="K234" s="94">
        <f t="shared" si="21"/>
        <v>31</v>
      </c>
      <c r="L234" s="96" t="str">
        <f t="shared" si="22"/>
        <v>OK</v>
      </c>
      <c r="M234" s="135" t="s">
        <v>287</v>
      </c>
    </row>
    <row r="235" spans="1:14" s="11" customFormat="1" ht="13.5">
      <c r="A235" s="96" t="s">
        <v>476</v>
      </c>
      <c r="B235" s="96" t="s">
        <v>1130</v>
      </c>
      <c r="C235" s="96" t="s">
        <v>1131</v>
      </c>
      <c r="D235" s="91" t="str">
        <f t="shared" si="19"/>
        <v>グリフィンズ</v>
      </c>
      <c r="E235" s="96"/>
      <c r="F235" s="92" t="str">
        <f t="shared" si="16"/>
        <v>ぐ２９</v>
      </c>
      <c r="G235" s="96" t="str">
        <f t="shared" si="17"/>
        <v>森　寿人</v>
      </c>
      <c r="H235" s="93" t="str">
        <f t="shared" si="20"/>
        <v>東近江グリフィンズ</v>
      </c>
      <c r="I235" s="90" t="s">
        <v>1</v>
      </c>
      <c r="J235" s="36">
        <v>1978</v>
      </c>
      <c r="K235" s="94">
        <f t="shared" si="21"/>
        <v>40</v>
      </c>
      <c r="L235" s="96" t="str">
        <f t="shared" si="22"/>
        <v>OK</v>
      </c>
      <c r="M235" s="135" t="s">
        <v>1107</v>
      </c>
      <c r="N235" s="96"/>
    </row>
    <row r="236" spans="1:14" s="11" customFormat="1" ht="13.5">
      <c r="A236" s="96" t="s">
        <v>477</v>
      </c>
      <c r="B236" s="96" t="s">
        <v>1132</v>
      </c>
      <c r="C236" s="96" t="s">
        <v>1133</v>
      </c>
      <c r="D236" s="91" t="str">
        <f t="shared" si="19"/>
        <v>グリフィンズ</v>
      </c>
      <c r="E236" s="96"/>
      <c r="F236" s="92" t="str">
        <f t="shared" si="16"/>
        <v>ぐ３０</v>
      </c>
      <c r="G236" s="96" t="str">
        <f t="shared" si="17"/>
        <v>田内孝宜</v>
      </c>
      <c r="H236" s="93" t="str">
        <f t="shared" si="20"/>
        <v>東近江グリフィンズ</v>
      </c>
      <c r="I236" s="90" t="s">
        <v>1</v>
      </c>
      <c r="J236" s="36">
        <v>1983</v>
      </c>
      <c r="K236" s="94">
        <f t="shared" si="21"/>
        <v>35</v>
      </c>
      <c r="L236" s="96" t="str">
        <f t="shared" si="22"/>
        <v>OK</v>
      </c>
      <c r="M236" s="135" t="s">
        <v>0</v>
      </c>
      <c r="N236" s="96"/>
    </row>
    <row r="237" spans="1:13" s="11" customFormat="1" ht="13.5">
      <c r="A237" s="96" t="s">
        <v>478</v>
      </c>
      <c r="B237" s="96" t="s">
        <v>1134</v>
      </c>
      <c r="C237" s="96" t="s">
        <v>1135</v>
      </c>
      <c r="D237" s="91" t="str">
        <f t="shared" si="19"/>
        <v>グリフィンズ</v>
      </c>
      <c r="E237" s="96"/>
      <c r="F237" s="92" t="str">
        <f>A237</f>
        <v>ぐ３１</v>
      </c>
      <c r="G237" s="96" t="str">
        <f>B237&amp;C237</f>
        <v>福島茂嘉</v>
      </c>
      <c r="H237" s="93" t="str">
        <f t="shared" si="20"/>
        <v>東近江グリフィンズ</v>
      </c>
      <c r="I237" s="90" t="s">
        <v>1</v>
      </c>
      <c r="J237" s="36">
        <v>1978</v>
      </c>
      <c r="K237" s="94">
        <f>IF(J237="","",(2018-J237))</f>
        <v>40</v>
      </c>
      <c r="L237" s="96" t="str">
        <f t="shared" si="22"/>
        <v>OK</v>
      </c>
      <c r="M237" s="135" t="s">
        <v>0</v>
      </c>
    </row>
    <row r="238" spans="1:14" s="11" customFormat="1" ht="13.5">
      <c r="A238" s="96" t="s">
        <v>479</v>
      </c>
      <c r="B238" s="96" t="s">
        <v>975</v>
      </c>
      <c r="C238" s="96" t="s">
        <v>1136</v>
      </c>
      <c r="D238" s="91" t="str">
        <f t="shared" si="19"/>
        <v>グリフィンズ</v>
      </c>
      <c r="E238" s="96"/>
      <c r="F238" s="92" t="str">
        <f t="shared" si="16"/>
        <v>ぐ３２</v>
      </c>
      <c r="G238" s="96" t="str">
        <f t="shared" si="17"/>
        <v>木村恵太</v>
      </c>
      <c r="H238" s="93" t="str">
        <f t="shared" si="20"/>
        <v>東近江グリフィンズ</v>
      </c>
      <c r="I238" s="90" t="s">
        <v>1</v>
      </c>
      <c r="J238" s="36">
        <v>1985</v>
      </c>
      <c r="K238" s="94">
        <f t="shared" si="21"/>
        <v>33</v>
      </c>
      <c r="L238" s="96" t="str">
        <f t="shared" si="22"/>
        <v>OK</v>
      </c>
      <c r="M238" s="135" t="s">
        <v>1137</v>
      </c>
      <c r="N238" s="96"/>
    </row>
    <row r="239" spans="1:13" s="175" customFormat="1" ht="13.5">
      <c r="A239" s="96" t="s">
        <v>480</v>
      </c>
      <c r="B239" s="108" t="s">
        <v>1138</v>
      </c>
      <c r="C239" s="108" t="s">
        <v>1139</v>
      </c>
      <c r="D239" s="91" t="str">
        <f t="shared" si="19"/>
        <v>グリフィンズ</v>
      </c>
      <c r="E239" s="96"/>
      <c r="F239" s="84" t="str">
        <f t="shared" si="16"/>
        <v>ぐ３３</v>
      </c>
      <c r="G239" s="96" t="str">
        <f t="shared" si="17"/>
        <v>田中由子</v>
      </c>
      <c r="H239" s="93" t="str">
        <f t="shared" si="20"/>
        <v>東近江グリフィンズ</v>
      </c>
      <c r="I239" s="128" t="s">
        <v>5</v>
      </c>
      <c r="J239" s="98">
        <v>1965</v>
      </c>
      <c r="K239" s="94">
        <f t="shared" si="21"/>
        <v>53</v>
      </c>
      <c r="L239" s="96" t="str">
        <f t="shared" si="22"/>
        <v>OK</v>
      </c>
      <c r="M239" s="135" t="s">
        <v>0</v>
      </c>
    </row>
    <row r="240" spans="1:13" s="175" customFormat="1" ht="13.5">
      <c r="A240" s="96" t="s">
        <v>481</v>
      </c>
      <c r="B240" s="108" t="s">
        <v>971</v>
      </c>
      <c r="C240" s="108" t="s">
        <v>1140</v>
      </c>
      <c r="D240" s="91" t="str">
        <f t="shared" si="19"/>
        <v>グリフィンズ</v>
      </c>
      <c r="E240" s="96"/>
      <c r="F240" s="84" t="str">
        <f t="shared" si="16"/>
        <v>ぐ３４</v>
      </c>
      <c r="G240" s="96" t="str">
        <f t="shared" si="17"/>
        <v>八木郊美</v>
      </c>
      <c r="H240" s="93" t="str">
        <f t="shared" si="20"/>
        <v>東近江グリフィンズ</v>
      </c>
      <c r="I240" s="128" t="s">
        <v>5</v>
      </c>
      <c r="J240" s="98">
        <v>1968</v>
      </c>
      <c r="K240" s="94">
        <f t="shared" si="21"/>
        <v>50</v>
      </c>
      <c r="L240" s="96" t="str">
        <f t="shared" si="22"/>
        <v>OK</v>
      </c>
      <c r="M240" s="135" t="s">
        <v>3</v>
      </c>
    </row>
    <row r="241" spans="1:13" ht="13.5" customHeight="1">
      <c r="A241" s="96" t="s">
        <v>482</v>
      </c>
      <c r="B241" s="108" t="s">
        <v>1112</v>
      </c>
      <c r="C241" s="108" t="s">
        <v>1141</v>
      </c>
      <c r="D241" s="91" t="str">
        <f t="shared" si="19"/>
        <v>グリフィンズ</v>
      </c>
      <c r="F241" s="84" t="str">
        <f t="shared" si="16"/>
        <v>ぐ３５</v>
      </c>
      <c r="G241" s="96" t="str">
        <f t="shared" si="17"/>
        <v>金武　恵</v>
      </c>
      <c r="H241" s="93" t="str">
        <f t="shared" si="20"/>
        <v>東近江グリフィンズ</v>
      </c>
      <c r="I241" s="128" t="s">
        <v>59</v>
      </c>
      <c r="J241" s="98">
        <v>1989</v>
      </c>
      <c r="K241" s="94">
        <f t="shared" si="21"/>
        <v>29</v>
      </c>
      <c r="L241" s="96" t="str">
        <f t="shared" si="22"/>
        <v>OK</v>
      </c>
      <c r="M241" s="176" t="s">
        <v>2</v>
      </c>
    </row>
    <row r="242" spans="1:13" s="11" customFormat="1" ht="13.5">
      <c r="A242" s="96" t="s">
        <v>483</v>
      </c>
      <c r="B242" s="108" t="s">
        <v>511</v>
      </c>
      <c r="C242" s="108" t="s">
        <v>512</v>
      </c>
      <c r="D242" s="91" t="str">
        <f t="shared" si="19"/>
        <v>グリフィンズ</v>
      </c>
      <c r="E242" s="96"/>
      <c r="F242" s="84" t="str">
        <f t="shared" si="16"/>
        <v>ぐ３６</v>
      </c>
      <c r="G242" s="96" t="str">
        <f t="shared" si="17"/>
        <v>内田理沙</v>
      </c>
      <c r="H242" s="93" t="str">
        <f t="shared" si="20"/>
        <v>東近江グリフィンズ</v>
      </c>
      <c r="I242" s="128" t="s">
        <v>5</v>
      </c>
      <c r="J242" s="98">
        <v>1991</v>
      </c>
      <c r="K242" s="94">
        <f t="shared" si="21"/>
        <v>27</v>
      </c>
      <c r="L242" s="96" t="str">
        <f t="shared" si="22"/>
        <v>OK</v>
      </c>
      <c r="M242" s="135" t="s">
        <v>2</v>
      </c>
    </row>
    <row r="243" spans="1:13" s="11" customFormat="1" ht="13.5">
      <c r="A243" s="96" t="s">
        <v>484</v>
      </c>
      <c r="B243" s="108" t="s">
        <v>515</v>
      </c>
      <c r="C243" s="108" t="s">
        <v>516</v>
      </c>
      <c r="D243" s="91" t="str">
        <f t="shared" si="19"/>
        <v>グリフィンズ</v>
      </c>
      <c r="E243" s="96"/>
      <c r="F243" s="84" t="str">
        <f t="shared" si="16"/>
        <v>ぐ３７</v>
      </c>
      <c r="G243" s="96" t="str">
        <f t="shared" si="17"/>
        <v>西尾友里</v>
      </c>
      <c r="H243" s="93" t="str">
        <f t="shared" si="20"/>
        <v>東近江グリフィンズ</v>
      </c>
      <c r="I243" s="128" t="s">
        <v>5</v>
      </c>
      <c r="J243" s="98">
        <v>1992</v>
      </c>
      <c r="K243" s="94">
        <f t="shared" si="21"/>
        <v>26</v>
      </c>
      <c r="L243" s="96" t="str">
        <f t="shared" si="22"/>
        <v>OK</v>
      </c>
      <c r="M243" s="135" t="s">
        <v>517</v>
      </c>
    </row>
    <row r="244" spans="1:13" s="175" customFormat="1" ht="13.5">
      <c r="A244" s="96" t="s">
        <v>485</v>
      </c>
      <c r="B244" s="108" t="s">
        <v>1142</v>
      </c>
      <c r="C244" s="108" t="s">
        <v>1143</v>
      </c>
      <c r="D244" s="91" t="str">
        <f t="shared" si="19"/>
        <v>グリフィンズ</v>
      </c>
      <c r="E244" s="96"/>
      <c r="F244" s="84" t="str">
        <f t="shared" si="16"/>
        <v>ぐ３８</v>
      </c>
      <c r="G244" s="96" t="str">
        <f t="shared" si="17"/>
        <v>岩崎順子</v>
      </c>
      <c r="H244" s="93" t="str">
        <f t="shared" si="20"/>
        <v>東近江グリフィンズ</v>
      </c>
      <c r="I244" s="128" t="s">
        <v>5</v>
      </c>
      <c r="J244" s="98">
        <v>1977</v>
      </c>
      <c r="K244" s="94">
        <f t="shared" si="21"/>
        <v>41</v>
      </c>
      <c r="L244" s="96" t="str">
        <f t="shared" si="22"/>
        <v>OK</v>
      </c>
      <c r="M244" s="135" t="s">
        <v>889</v>
      </c>
    </row>
    <row r="245" spans="1:13" s="11" customFormat="1" ht="13.5">
      <c r="A245" s="96" t="s">
        <v>487</v>
      </c>
      <c r="B245" s="108" t="s">
        <v>502</v>
      </c>
      <c r="C245" s="108" t="s">
        <v>503</v>
      </c>
      <c r="D245" s="91" t="str">
        <f t="shared" si="19"/>
        <v>グリフィンズ</v>
      </c>
      <c r="E245" s="96"/>
      <c r="F245" s="84" t="str">
        <f t="shared" si="16"/>
        <v>ぐ３９</v>
      </c>
      <c r="G245" s="96" t="str">
        <f t="shared" si="17"/>
        <v>和田桃子</v>
      </c>
      <c r="H245" s="93" t="str">
        <f t="shared" si="20"/>
        <v>東近江グリフィンズ</v>
      </c>
      <c r="I245" s="128" t="s">
        <v>5</v>
      </c>
      <c r="J245" s="98">
        <v>1994</v>
      </c>
      <c r="K245" s="94">
        <f t="shared" si="21"/>
        <v>24</v>
      </c>
      <c r="L245" s="96" t="str">
        <f t="shared" si="22"/>
        <v>OK</v>
      </c>
      <c r="M245" s="135" t="s">
        <v>3</v>
      </c>
    </row>
    <row r="246" spans="1:13" s="11" customFormat="1" ht="13.5">
      <c r="A246" s="96" t="s">
        <v>488</v>
      </c>
      <c r="B246" s="108" t="s">
        <v>505</v>
      </c>
      <c r="C246" s="108" t="s">
        <v>506</v>
      </c>
      <c r="D246" s="91" t="str">
        <f t="shared" si="19"/>
        <v>グリフィンズ</v>
      </c>
      <c r="E246" s="96"/>
      <c r="F246" s="84" t="str">
        <f t="shared" si="16"/>
        <v>ぐ４０</v>
      </c>
      <c r="G246" s="96" t="str">
        <f t="shared" si="17"/>
        <v>藤岡美智子</v>
      </c>
      <c r="H246" s="93" t="str">
        <f t="shared" si="20"/>
        <v>東近江グリフィンズ</v>
      </c>
      <c r="I246" s="128" t="s">
        <v>5</v>
      </c>
      <c r="J246" s="98">
        <v>1980</v>
      </c>
      <c r="K246" s="94">
        <f t="shared" si="21"/>
        <v>38</v>
      </c>
      <c r="L246" s="96" t="str">
        <f t="shared" si="22"/>
        <v>OK</v>
      </c>
      <c r="M246" s="135" t="s">
        <v>3</v>
      </c>
    </row>
    <row r="247" spans="1:13" s="175" customFormat="1" ht="13.5">
      <c r="A247" s="96" t="s">
        <v>489</v>
      </c>
      <c r="B247" s="108" t="s">
        <v>1144</v>
      </c>
      <c r="C247" s="108" t="s">
        <v>1145</v>
      </c>
      <c r="D247" s="91" t="str">
        <f t="shared" si="19"/>
        <v>グリフィンズ</v>
      </c>
      <c r="E247" s="96"/>
      <c r="F247" s="84" t="str">
        <f t="shared" si="16"/>
        <v>ぐ４１</v>
      </c>
      <c r="G247" s="96" t="str">
        <f t="shared" si="17"/>
        <v>吉村安梨佐</v>
      </c>
      <c r="H247" s="93" t="str">
        <f t="shared" si="20"/>
        <v>東近江グリフィンズ</v>
      </c>
      <c r="I247" s="128" t="s">
        <v>5</v>
      </c>
      <c r="J247" s="98">
        <v>1986</v>
      </c>
      <c r="K247" s="94">
        <f t="shared" si="21"/>
        <v>32</v>
      </c>
      <c r="L247" s="96" t="str">
        <f t="shared" si="22"/>
        <v>OK</v>
      </c>
      <c r="M247" s="135" t="s">
        <v>889</v>
      </c>
    </row>
    <row r="248" spans="1:13" s="11" customFormat="1" ht="13.5">
      <c r="A248" s="96" t="s">
        <v>491</v>
      </c>
      <c r="B248" s="108" t="s">
        <v>508</v>
      </c>
      <c r="C248" s="108" t="s">
        <v>510</v>
      </c>
      <c r="D248" s="91" t="str">
        <f t="shared" si="19"/>
        <v>グリフィンズ</v>
      </c>
      <c r="E248" s="96"/>
      <c r="F248" s="84" t="str">
        <f t="shared" si="16"/>
        <v>ぐ４２</v>
      </c>
      <c r="G248" s="96" t="str">
        <f t="shared" si="17"/>
        <v>濱田晴香</v>
      </c>
      <c r="H248" s="93" t="str">
        <f t="shared" si="20"/>
        <v>東近江グリフィンズ</v>
      </c>
      <c r="I248" s="128" t="s">
        <v>5</v>
      </c>
      <c r="J248" s="98">
        <v>1987</v>
      </c>
      <c r="K248" s="94">
        <f t="shared" si="21"/>
        <v>31</v>
      </c>
      <c r="L248" s="96" t="str">
        <f t="shared" si="22"/>
        <v>OK</v>
      </c>
      <c r="M248" s="135" t="s">
        <v>287</v>
      </c>
    </row>
    <row r="249" spans="1:13" s="11" customFormat="1" ht="13.5">
      <c r="A249" s="96" t="s">
        <v>492</v>
      </c>
      <c r="B249" s="108" t="s">
        <v>1101</v>
      </c>
      <c r="C249" s="108" t="s">
        <v>1146</v>
      </c>
      <c r="D249" s="91" t="str">
        <f t="shared" si="19"/>
        <v>グリフィンズ</v>
      </c>
      <c r="E249" s="96"/>
      <c r="F249" s="84" t="str">
        <f t="shared" si="16"/>
        <v>ぐ４３</v>
      </c>
      <c r="G249" s="96" t="str">
        <f t="shared" si="17"/>
        <v>岩渕奈菜</v>
      </c>
      <c r="H249" s="93" t="str">
        <f t="shared" si="20"/>
        <v>東近江グリフィンズ</v>
      </c>
      <c r="I249" s="128" t="s">
        <v>5</v>
      </c>
      <c r="J249" s="98">
        <v>1994</v>
      </c>
      <c r="K249" s="94">
        <f t="shared" si="21"/>
        <v>24</v>
      </c>
      <c r="L249" s="96" t="str">
        <f t="shared" si="22"/>
        <v>OK</v>
      </c>
      <c r="M249" s="135" t="s">
        <v>0</v>
      </c>
    </row>
    <row r="250" spans="1:13" ht="13.5" customHeight="1">
      <c r="A250" s="96" t="s">
        <v>494</v>
      </c>
      <c r="B250" s="108" t="s">
        <v>1147</v>
      </c>
      <c r="C250" s="108" t="s">
        <v>1148</v>
      </c>
      <c r="D250" s="91" t="str">
        <f t="shared" si="19"/>
        <v>グリフィンズ</v>
      </c>
      <c r="F250" s="84" t="str">
        <f t="shared" si="16"/>
        <v>ぐ４４</v>
      </c>
      <c r="G250" s="96" t="str">
        <f t="shared" si="17"/>
        <v>佐々木恵子</v>
      </c>
      <c r="H250" s="93" t="str">
        <f t="shared" si="20"/>
        <v>東近江グリフィンズ</v>
      </c>
      <c r="I250" s="128" t="s">
        <v>59</v>
      </c>
      <c r="J250" s="98">
        <v>1967</v>
      </c>
      <c r="K250" s="94">
        <f t="shared" si="21"/>
        <v>51</v>
      </c>
      <c r="L250" s="96" t="str">
        <f t="shared" si="22"/>
        <v>OK</v>
      </c>
      <c r="M250" s="177" t="s">
        <v>287</v>
      </c>
    </row>
    <row r="251" spans="1:13" s="175" customFormat="1" ht="13.5">
      <c r="A251" s="96" t="s">
        <v>495</v>
      </c>
      <c r="B251" s="108" t="s">
        <v>1149</v>
      </c>
      <c r="C251" s="108" t="s">
        <v>1150</v>
      </c>
      <c r="D251" s="91" t="str">
        <f t="shared" si="19"/>
        <v>グリフィンズ</v>
      </c>
      <c r="E251" s="96"/>
      <c r="F251" s="84" t="str">
        <f t="shared" si="16"/>
        <v>ぐ４５</v>
      </c>
      <c r="G251" s="96" t="str">
        <f t="shared" si="17"/>
        <v>高田貴代美</v>
      </c>
      <c r="H251" s="93" t="str">
        <f t="shared" si="20"/>
        <v>東近江グリフィンズ</v>
      </c>
      <c r="I251" s="128" t="s">
        <v>5</v>
      </c>
      <c r="J251" s="98">
        <v>1964</v>
      </c>
      <c r="K251" s="94">
        <f t="shared" si="21"/>
        <v>54</v>
      </c>
      <c r="L251" s="96" t="str">
        <f t="shared" si="22"/>
        <v>OK</v>
      </c>
      <c r="M251" s="174" t="s">
        <v>291</v>
      </c>
    </row>
    <row r="252" spans="1:14" s="175" customFormat="1" ht="13.5">
      <c r="A252" s="96" t="s">
        <v>496</v>
      </c>
      <c r="B252" s="178" t="s">
        <v>1151</v>
      </c>
      <c r="C252" s="179" t="s">
        <v>1152</v>
      </c>
      <c r="D252" s="91" t="str">
        <f t="shared" si="19"/>
        <v>グリフィンズ</v>
      </c>
      <c r="F252" s="84" t="str">
        <f t="shared" si="16"/>
        <v>ぐ４６</v>
      </c>
      <c r="G252" s="96" t="str">
        <f t="shared" si="17"/>
        <v>今井あづさ</v>
      </c>
      <c r="H252" s="93" t="str">
        <f t="shared" si="20"/>
        <v>東近江グリフィンズ</v>
      </c>
      <c r="I252" s="128" t="s">
        <v>59</v>
      </c>
      <c r="J252" s="98">
        <v>1981</v>
      </c>
      <c r="K252" s="94">
        <f t="shared" si="21"/>
        <v>37</v>
      </c>
      <c r="L252" s="84" t="str">
        <f t="shared" si="22"/>
        <v>OK</v>
      </c>
      <c r="M252" s="135" t="s">
        <v>1153</v>
      </c>
      <c r="N252" s="180"/>
    </row>
    <row r="253" spans="1:14" s="175" customFormat="1" ht="13.5">
      <c r="A253" s="96" t="s">
        <v>497</v>
      </c>
      <c r="B253" s="178" t="s">
        <v>1154</v>
      </c>
      <c r="C253" s="181" t="s">
        <v>1155</v>
      </c>
      <c r="D253" s="91" t="str">
        <f t="shared" si="19"/>
        <v>グリフィンズ</v>
      </c>
      <c r="F253" s="84" t="str">
        <f t="shared" si="16"/>
        <v>ぐ４７</v>
      </c>
      <c r="G253" s="96" t="str">
        <f t="shared" si="17"/>
        <v>深尾純子</v>
      </c>
      <c r="H253" s="93" t="str">
        <f t="shared" si="20"/>
        <v>東近江グリフィンズ</v>
      </c>
      <c r="I253" s="128" t="s">
        <v>59</v>
      </c>
      <c r="J253" s="98">
        <v>1982</v>
      </c>
      <c r="K253" s="94">
        <f t="shared" si="21"/>
        <v>36</v>
      </c>
      <c r="L253" s="84" t="str">
        <f t="shared" si="22"/>
        <v>OK</v>
      </c>
      <c r="M253" s="7" t="s">
        <v>0</v>
      </c>
      <c r="N253" s="180"/>
    </row>
    <row r="254" spans="1:13" s="175" customFormat="1" ht="13.5">
      <c r="A254" s="96" t="s">
        <v>498</v>
      </c>
      <c r="B254" s="108" t="s">
        <v>1156</v>
      </c>
      <c r="C254" s="108" t="s">
        <v>1157</v>
      </c>
      <c r="D254" s="91" t="str">
        <f t="shared" si="19"/>
        <v>グリフィンズ</v>
      </c>
      <c r="E254" s="96"/>
      <c r="F254" s="84" t="str">
        <f t="shared" si="16"/>
        <v>ぐ４８</v>
      </c>
      <c r="G254" s="96" t="str">
        <f t="shared" si="17"/>
        <v>伊藤牧子</v>
      </c>
      <c r="H254" s="93" t="str">
        <f t="shared" si="20"/>
        <v>東近江グリフィンズ</v>
      </c>
      <c r="I254" s="128" t="s">
        <v>5</v>
      </c>
      <c r="J254" s="98">
        <v>1969</v>
      </c>
      <c r="K254" s="94">
        <f t="shared" si="21"/>
        <v>49</v>
      </c>
      <c r="L254" s="96" t="str">
        <f t="shared" si="22"/>
        <v>OK</v>
      </c>
      <c r="M254" s="135" t="s">
        <v>0</v>
      </c>
    </row>
    <row r="255" spans="1:13" ht="13.5" customHeight="1">
      <c r="A255" s="96" t="s">
        <v>499</v>
      </c>
      <c r="B255" s="108" t="s">
        <v>186</v>
      </c>
      <c r="C255" s="108" t="s">
        <v>1143</v>
      </c>
      <c r="D255" s="91" t="str">
        <f t="shared" si="19"/>
        <v>グリフィンズ</v>
      </c>
      <c r="F255" s="84" t="str">
        <f t="shared" si="16"/>
        <v>ぐ４９</v>
      </c>
      <c r="G255" s="96" t="str">
        <f t="shared" si="17"/>
        <v>山本順子</v>
      </c>
      <c r="H255" s="93" t="str">
        <f t="shared" si="20"/>
        <v>東近江グリフィンズ</v>
      </c>
      <c r="I255" s="128" t="s">
        <v>59</v>
      </c>
      <c r="J255" s="98">
        <v>1976</v>
      </c>
      <c r="K255" s="94">
        <f t="shared" si="21"/>
        <v>42</v>
      </c>
      <c r="L255" s="96" t="str">
        <f t="shared" si="22"/>
        <v>OK</v>
      </c>
      <c r="M255" s="135" t="s">
        <v>1090</v>
      </c>
    </row>
    <row r="256" spans="1:14" s="11" customFormat="1" ht="13.5">
      <c r="A256" s="96" t="s">
        <v>500</v>
      </c>
      <c r="B256" s="108" t="s">
        <v>1158</v>
      </c>
      <c r="C256" s="108" t="s">
        <v>1159</v>
      </c>
      <c r="D256" s="91" t="str">
        <f t="shared" si="19"/>
        <v>グリフィンズ</v>
      </c>
      <c r="E256" s="96"/>
      <c r="F256" s="84" t="str">
        <f t="shared" si="16"/>
        <v>ぐ５０</v>
      </c>
      <c r="G256" s="96" t="str">
        <f t="shared" si="17"/>
        <v>山口千恵</v>
      </c>
      <c r="H256" s="93" t="str">
        <f t="shared" si="20"/>
        <v>東近江グリフィンズ</v>
      </c>
      <c r="I256" s="128" t="s">
        <v>59</v>
      </c>
      <c r="J256" s="98">
        <v>1977</v>
      </c>
      <c r="K256" s="94">
        <f t="shared" si="21"/>
        <v>41</v>
      </c>
      <c r="L256" s="96" t="str">
        <f t="shared" si="22"/>
        <v>OK</v>
      </c>
      <c r="M256" s="135" t="s">
        <v>285</v>
      </c>
      <c r="N256" s="96"/>
    </row>
    <row r="257" spans="1:13" ht="13.5">
      <c r="A257" s="96" t="s">
        <v>501</v>
      </c>
      <c r="B257" s="96" t="s">
        <v>1160</v>
      </c>
      <c r="C257" s="96" t="s">
        <v>1161</v>
      </c>
      <c r="D257" s="91" t="str">
        <f t="shared" si="19"/>
        <v>グリフィンズ</v>
      </c>
      <c r="E257" s="96"/>
      <c r="F257" s="84" t="str">
        <f t="shared" si="16"/>
        <v>ぐ５１</v>
      </c>
      <c r="G257" s="96" t="str">
        <f t="shared" si="17"/>
        <v>山中洋二</v>
      </c>
      <c r="H257" s="93" t="str">
        <f t="shared" si="20"/>
        <v>東近江グリフィンズ</v>
      </c>
      <c r="I257" s="182" t="s">
        <v>1124</v>
      </c>
      <c r="J257" s="98">
        <v>1984</v>
      </c>
      <c r="K257" s="94">
        <f t="shared" si="21"/>
        <v>34</v>
      </c>
      <c r="L257" s="96" t="str">
        <f t="shared" si="22"/>
        <v>OK</v>
      </c>
      <c r="M257" s="14" t="s">
        <v>0</v>
      </c>
    </row>
    <row r="258" spans="1:13" ht="13.5">
      <c r="A258" s="96" t="s">
        <v>504</v>
      </c>
      <c r="B258" s="96" t="s">
        <v>1162</v>
      </c>
      <c r="C258" s="96" t="s">
        <v>1163</v>
      </c>
      <c r="D258" s="91" t="str">
        <f t="shared" si="19"/>
        <v>グリフィンズ</v>
      </c>
      <c r="E258" s="96"/>
      <c r="F258" s="84" t="str">
        <f t="shared" si="16"/>
        <v>ぐ５２</v>
      </c>
      <c r="G258" s="96" t="str">
        <f t="shared" si="17"/>
        <v>岩切佑磨</v>
      </c>
      <c r="H258" s="93" t="str">
        <f t="shared" si="20"/>
        <v>東近江グリフィンズ</v>
      </c>
      <c r="I258" s="182" t="s">
        <v>1124</v>
      </c>
      <c r="J258" s="98">
        <v>1992</v>
      </c>
      <c r="K258" s="94">
        <f t="shared" si="21"/>
        <v>26</v>
      </c>
      <c r="L258" s="96" t="str">
        <f t="shared" si="22"/>
        <v>OK</v>
      </c>
      <c r="M258" s="129" t="s">
        <v>291</v>
      </c>
    </row>
    <row r="259" spans="1:13" ht="13.5">
      <c r="A259" s="96" t="s">
        <v>507</v>
      </c>
      <c r="B259" s="108" t="s">
        <v>1162</v>
      </c>
      <c r="C259" s="108" t="s">
        <v>1164</v>
      </c>
      <c r="D259" s="91" t="str">
        <f t="shared" si="19"/>
        <v>グリフィンズ</v>
      </c>
      <c r="E259" s="96"/>
      <c r="F259" s="84" t="str">
        <f t="shared" si="16"/>
        <v>ぐ５３</v>
      </c>
      <c r="G259" s="96" t="str">
        <f t="shared" si="17"/>
        <v>岩切志保</v>
      </c>
      <c r="H259" s="93" t="str">
        <f t="shared" si="20"/>
        <v>東近江グリフィンズ</v>
      </c>
      <c r="I259" s="128" t="s">
        <v>5</v>
      </c>
      <c r="J259" s="98">
        <v>1992</v>
      </c>
      <c r="K259" s="94">
        <f t="shared" si="21"/>
        <v>26</v>
      </c>
      <c r="L259" s="96" t="str">
        <f t="shared" si="22"/>
        <v>OK</v>
      </c>
      <c r="M259" s="129" t="s">
        <v>291</v>
      </c>
    </row>
    <row r="260" s="11" customFormat="1" ht="13.5"/>
    <row r="261" s="11" customFormat="1" ht="13.5"/>
    <row r="262" spans="1:13" s="155" customFormat="1" ht="13.5">
      <c r="A262" s="96"/>
      <c r="B262" s="85"/>
      <c r="C262" s="85"/>
      <c r="D262" s="91"/>
      <c r="E262" s="96"/>
      <c r="F262" s="84"/>
      <c r="G262" s="96"/>
      <c r="H262" s="93"/>
      <c r="I262" s="89"/>
      <c r="J262" s="98"/>
      <c r="K262" s="94"/>
      <c r="L262" s="92">
        <f>IF(G262="","",IF(COUNTIF($G$6:$G$598,G262)&gt;1,"2重登録","OK"))</f>
      </c>
      <c r="M262" s="152"/>
    </row>
    <row r="263" spans="1:13" s="155" customFormat="1" ht="13.5">
      <c r="A263" s="96"/>
      <c r="B263" s="85"/>
      <c r="C263" s="85"/>
      <c r="D263" s="91"/>
      <c r="E263" s="96"/>
      <c r="F263" s="84"/>
      <c r="G263" s="96"/>
      <c r="H263" s="93"/>
      <c r="I263" s="89"/>
      <c r="J263" s="98"/>
      <c r="K263" s="94"/>
      <c r="L263" s="92">
        <f>IF(G263="","",IF(COUNTIF($G$6:$G$598,G263)&gt;1,"2重登録","OK"))</f>
      </c>
      <c r="M263" s="152"/>
    </row>
    <row r="264" spans="1:13" s="155" customFormat="1" ht="13.5">
      <c r="A264" s="96"/>
      <c r="B264" s="85"/>
      <c r="C264" s="85"/>
      <c r="D264" s="91"/>
      <c r="E264" s="96"/>
      <c r="F264" s="84"/>
      <c r="G264" s="96"/>
      <c r="H264" s="93"/>
      <c r="I264" s="89"/>
      <c r="J264" s="98"/>
      <c r="K264" s="94"/>
      <c r="L264" s="92">
        <f>IF(G264="","",IF(COUNTIF($G$6:$G$598,G264)&gt;1,"2重登録","OK"))</f>
      </c>
      <c r="M264" s="152"/>
    </row>
    <row r="265" spans="1:13" s="155" customFormat="1" ht="13.5">
      <c r="A265" s="96"/>
      <c r="B265" s="85"/>
      <c r="C265" s="85"/>
      <c r="D265" s="91"/>
      <c r="E265" s="96"/>
      <c r="F265" s="84"/>
      <c r="G265" s="96"/>
      <c r="H265" s="93"/>
      <c r="I265" s="89"/>
      <c r="J265" s="98"/>
      <c r="K265" s="94"/>
      <c r="L265" s="92">
        <f>IF(G265="","",IF(COUNTIF($G$6:$G$598,G265)&gt;1,"2重登録","OK"))</f>
      </c>
      <c r="M265" s="152"/>
    </row>
    <row r="266" spans="2:12" ht="13.5">
      <c r="B266" s="79"/>
      <c r="C266" s="79"/>
      <c r="D266" s="79"/>
      <c r="F266" s="92"/>
      <c r="K266" s="94"/>
      <c r="L266" s="92">
        <f>IF(G266="","",IF(COUNTIF($G$6:$G$598,G266)&gt;1,"2重登録","OK"))</f>
      </c>
    </row>
    <row r="267" spans="2:12" ht="13.5">
      <c r="B267" s="79"/>
      <c r="C267" s="79"/>
      <c r="D267" s="79"/>
      <c r="F267" s="92"/>
      <c r="K267" s="94"/>
      <c r="L267" s="92"/>
    </row>
    <row r="268" spans="2:12" ht="13.5">
      <c r="B268" s="435" t="s">
        <v>518</v>
      </c>
      <c r="C268" s="435"/>
      <c r="D268" s="436" t="s">
        <v>519</v>
      </c>
      <c r="E268" s="436"/>
      <c r="F268" s="436"/>
      <c r="G268" s="436"/>
      <c r="H268" s="435" t="s">
        <v>520</v>
      </c>
      <c r="I268" s="435"/>
      <c r="L268" s="92"/>
    </row>
    <row r="269" spans="2:12" ht="13.5">
      <c r="B269" s="435"/>
      <c r="C269" s="435"/>
      <c r="D269" s="436"/>
      <c r="E269" s="436"/>
      <c r="F269" s="436"/>
      <c r="G269" s="436"/>
      <c r="H269" s="435"/>
      <c r="I269" s="435"/>
      <c r="L269" s="92"/>
    </row>
    <row r="270" spans="4:12" ht="13.5">
      <c r="D270" s="79"/>
      <c r="F270" s="92"/>
      <c r="G270" s="96" t="s">
        <v>280</v>
      </c>
      <c r="H270" s="428" t="s">
        <v>281</v>
      </c>
      <c r="I270" s="428"/>
      <c r="J270" s="428"/>
      <c r="K270" s="92"/>
      <c r="L270" s="92"/>
    </row>
    <row r="271" spans="2:12" ht="13.5" customHeight="1">
      <c r="B271" s="428" t="s">
        <v>118</v>
      </c>
      <c r="C271" s="428"/>
      <c r="D271" s="75" t="s">
        <v>20</v>
      </c>
      <c r="F271" s="92"/>
      <c r="G271" s="74">
        <f>COUNTIF($M$273:$M$327,"東近江市")</f>
        <v>19</v>
      </c>
      <c r="H271" s="434">
        <f>(G271/RIGHT(A319,2))</f>
        <v>0.40425531914893614</v>
      </c>
      <c r="I271" s="434"/>
      <c r="J271" s="434"/>
      <c r="K271" s="92"/>
      <c r="L271" s="92"/>
    </row>
    <row r="272" spans="2:12" ht="13.5" customHeight="1">
      <c r="B272" s="96" t="s">
        <v>117</v>
      </c>
      <c r="C272" s="80"/>
      <c r="D272" s="151" t="s">
        <v>19</v>
      </c>
      <c r="E272" s="151"/>
      <c r="F272" s="151"/>
      <c r="G272" s="74"/>
      <c r="I272" s="81"/>
      <c r="J272" s="81"/>
      <c r="K272" s="92"/>
      <c r="L272" s="92"/>
    </row>
    <row r="273" spans="1:13" ht="13.5">
      <c r="A273" s="79" t="s">
        <v>521</v>
      </c>
      <c r="B273" s="96" t="s">
        <v>522</v>
      </c>
      <c r="C273" s="96" t="s">
        <v>523</v>
      </c>
      <c r="D273" s="79" t="s">
        <v>117</v>
      </c>
      <c r="F273" s="96" t="str">
        <f>A273</f>
        <v>け０１</v>
      </c>
      <c r="G273" s="96" t="str">
        <f aca="true" t="shared" si="23" ref="G273:G327">B273&amp;C273</f>
        <v>稲岡和紀</v>
      </c>
      <c r="H273" s="97" t="s">
        <v>118</v>
      </c>
      <c r="I273" s="97" t="s">
        <v>51</v>
      </c>
      <c r="J273" s="98">
        <v>1978</v>
      </c>
      <c r="K273" s="98">
        <f aca="true" t="shared" si="24" ref="K273:K323">IF(J273="","",(2018-J273))</f>
        <v>40</v>
      </c>
      <c r="L273" s="92" t="str">
        <f aca="true" t="shared" si="25" ref="L273:L327">IF(G273="","",IF(COUNTIF($G$6:$G$598,G273)&gt;1,"2重登録","OK"))</f>
        <v>OK</v>
      </c>
      <c r="M273" s="85" t="s">
        <v>18</v>
      </c>
    </row>
    <row r="274" spans="1:13" ht="13.5">
      <c r="A274" s="79" t="s">
        <v>1165</v>
      </c>
      <c r="B274" s="96" t="s">
        <v>528</v>
      </c>
      <c r="C274" s="96" t="s">
        <v>529</v>
      </c>
      <c r="D274" s="79" t="s">
        <v>117</v>
      </c>
      <c r="F274" s="96" t="str">
        <f aca="true" t="shared" si="26" ref="F274:F345">A274</f>
        <v>け０２</v>
      </c>
      <c r="G274" s="96" t="str">
        <f t="shared" si="23"/>
        <v>押谷繁樹</v>
      </c>
      <c r="H274" s="97" t="s">
        <v>118</v>
      </c>
      <c r="I274" s="97" t="s">
        <v>51</v>
      </c>
      <c r="J274" s="98">
        <v>1981</v>
      </c>
      <c r="K274" s="98">
        <f t="shared" si="24"/>
        <v>37</v>
      </c>
      <c r="L274" s="92" t="str">
        <f t="shared" si="25"/>
        <v>OK</v>
      </c>
      <c r="M274" s="96" t="s">
        <v>301</v>
      </c>
    </row>
    <row r="275" spans="1:13" ht="13.5">
      <c r="A275" s="79" t="s">
        <v>524</v>
      </c>
      <c r="B275" s="79" t="s">
        <v>416</v>
      </c>
      <c r="C275" s="96" t="s">
        <v>532</v>
      </c>
      <c r="D275" s="79" t="s">
        <v>117</v>
      </c>
      <c r="F275" s="96" t="str">
        <f t="shared" si="26"/>
        <v>け０３</v>
      </c>
      <c r="G275" s="96" t="str">
        <f t="shared" si="23"/>
        <v>大島浩範</v>
      </c>
      <c r="H275" s="97" t="s">
        <v>118</v>
      </c>
      <c r="I275" s="97" t="s">
        <v>51</v>
      </c>
      <c r="J275" s="98">
        <v>1988</v>
      </c>
      <c r="K275" s="98">
        <f t="shared" si="24"/>
        <v>30</v>
      </c>
      <c r="L275" s="92" t="str">
        <f t="shared" si="25"/>
        <v>OK</v>
      </c>
      <c r="M275" s="96" t="s">
        <v>297</v>
      </c>
    </row>
    <row r="276" spans="1:13" ht="13.5">
      <c r="A276" s="79" t="s">
        <v>525</v>
      </c>
      <c r="B276" s="79" t="s">
        <v>116</v>
      </c>
      <c r="C276" s="79" t="s">
        <v>534</v>
      </c>
      <c r="D276" s="79" t="s">
        <v>117</v>
      </c>
      <c r="F276" s="96" t="str">
        <f t="shared" si="26"/>
        <v>け０４</v>
      </c>
      <c r="G276" s="79" t="str">
        <f t="shared" si="23"/>
        <v>川上政治</v>
      </c>
      <c r="H276" s="97" t="s">
        <v>118</v>
      </c>
      <c r="I276" s="97" t="s">
        <v>51</v>
      </c>
      <c r="J276" s="36">
        <v>1970</v>
      </c>
      <c r="K276" s="98">
        <f t="shared" si="24"/>
        <v>48</v>
      </c>
      <c r="L276" s="92" t="str">
        <f t="shared" si="25"/>
        <v>OK</v>
      </c>
      <c r="M276" s="85" t="s">
        <v>18</v>
      </c>
    </row>
    <row r="277" spans="1:13" ht="13.5">
      <c r="A277" s="79" t="s">
        <v>527</v>
      </c>
      <c r="B277" s="96" t="s">
        <v>536</v>
      </c>
      <c r="C277" s="96" t="s">
        <v>537</v>
      </c>
      <c r="D277" s="96" t="s">
        <v>117</v>
      </c>
      <c r="E277" s="96" t="s">
        <v>15</v>
      </c>
      <c r="F277" s="96" t="str">
        <f t="shared" si="26"/>
        <v>け０５</v>
      </c>
      <c r="G277" s="96" t="str">
        <f t="shared" si="23"/>
        <v>上村悠大</v>
      </c>
      <c r="H277" s="97" t="s">
        <v>118</v>
      </c>
      <c r="I277" s="97" t="s">
        <v>51</v>
      </c>
      <c r="J277" s="98">
        <v>2001</v>
      </c>
      <c r="K277" s="98">
        <f t="shared" si="24"/>
        <v>17</v>
      </c>
      <c r="L277" s="92" t="str">
        <f t="shared" si="25"/>
        <v>OK</v>
      </c>
      <c r="M277" s="96" t="s">
        <v>294</v>
      </c>
    </row>
    <row r="278" spans="1:13" ht="13.5">
      <c r="A278" s="79" t="s">
        <v>530</v>
      </c>
      <c r="B278" s="96" t="s">
        <v>536</v>
      </c>
      <c r="C278" s="96" t="s">
        <v>539</v>
      </c>
      <c r="D278" s="79" t="s">
        <v>117</v>
      </c>
      <c r="F278" s="96" t="str">
        <f t="shared" si="26"/>
        <v>け０６</v>
      </c>
      <c r="G278" s="96" t="str">
        <f t="shared" si="23"/>
        <v>上村　武</v>
      </c>
      <c r="H278" s="97" t="s">
        <v>118</v>
      </c>
      <c r="I278" s="97" t="s">
        <v>51</v>
      </c>
      <c r="J278" s="98">
        <v>1978</v>
      </c>
      <c r="K278" s="98">
        <f t="shared" si="24"/>
        <v>40</v>
      </c>
      <c r="L278" s="92" t="str">
        <f t="shared" si="25"/>
        <v>OK</v>
      </c>
      <c r="M278" s="96" t="s">
        <v>294</v>
      </c>
    </row>
    <row r="279" spans="1:13" ht="13.5">
      <c r="A279" s="79" t="s">
        <v>531</v>
      </c>
      <c r="B279" s="136" t="s">
        <v>116</v>
      </c>
      <c r="C279" s="136" t="s">
        <v>541</v>
      </c>
      <c r="D279" s="96" t="s">
        <v>117</v>
      </c>
      <c r="E279" s="96" t="s">
        <v>15</v>
      </c>
      <c r="F279" s="96" t="str">
        <f t="shared" si="26"/>
        <v>け０７</v>
      </c>
      <c r="G279" s="96" t="str">
        <f t="shared" si="23"/>
        <v>川上悠作</v>
      </c>
      <c r="H279" s="97" t="s">
        <v>118</v>
      </c>
      <c r="I279" s="97" t="s">
        <v>51</v>
      </c>
      <c r="J279" s="36">
        <v>2000</v>
      </c>
      <c r="K279" s="98">
        <f t="shared" si="24"/>
        <v>18</v>
      </c>
      <c r="L279" s="92" t="str">
        <f t="shared" si="25"/>
        <v>OK</v>
      </c>
      <c r="M279" s="85" t="s">
        <v>18</v>
      </c>
    </row>
    <row r="280" spans="1:13" ht="13.5">
      <c r="A280" s="79" t="s">
        <v>533</v>
      </c>
      <c r="B280" s="79" t="s">
        <v>119</v>
      </c>
      <c r="C280" s="79" t="s">
        <v>120</v>
      </c>
      <c r="D280" s="96" t="s">
        <v>117</v>
      </c>
      <c r="F280" s="96" t="str">
        <f t="shared" si="26"/>
        <v>け０８</v>
      </c>
      <c r="G280" s="96" t="str">
        <f t="shared" si="23"/>
        <v>川並和之</v>
      </c>
      <c r="H280" s="97" t="s">
        <v>118</v>
      </c>
      <c r="I280" s="97" t="s">
        <v>51</v>
      </c>
      <c r="J280" s="36">
        <v>1959</v>
      </c>
      <c r="K280" s="98">
        <f t="shared" si="24"/>
        <v>59</v>
      </c>
      <c r="L280" s="92" t="str">
        <f t="shared" si="25"/>
        <v>OK</v>
      </c>
      <c r="M280" s="85" t="s">
        <v>18</v>
      </c>
    </row>
    <row r="281" spans="1:13" ht="13.5">
      <c r="A281" s="79" t="s">
        <v>535</v>
      </c>
      <c r="B281" s="96" t="s">
        <v>121</v>
      </c>
      <c r="C281" s="96" t="s">
        <v>544</v>
      </c>
      <c r="D281" s="79" t="s">
        <v>117</v>
      </c>
      <c r="F281" s="96" t="str">
        <f t="shared" si="26"/>
        <v>け０９</v>
      </c>
      <c r="G281" s="96" t="str">
        <f t="shared" si="23"/>
        <v>木村　誠</v>
      </c>
      <c r="H281" s="97" t="s">
        <v>118</v>
      </c>
      <c r="I281" s="97" t="s">
        <v>51</v>
      </c>
      <c r="J281" s="98">
        <v>1968</v>
      </c>
      <c r="K281" s="98">
        <f t="shared" si="24"/>
        <v>50</v>
      </c>
      <c r="L281" s="92" t="str">
        <f t="shared" si="25"/>
        <v>OK</v>
      </c>
      <c r="M281" s="96" t="s">
        <v>297</v>
      </c>
    </row>
    <row r="282" spans="1:13" ht="13.5">
      <c r="A282" s="79" t="s">
        <v>538</v>
      </c>
      <c r="B282" s="79" t="s">
        <v>121</v>
      </c>
      <c r="C282" s="79" t="s">
        <v>80</v>
      </c>
      <c r="D282" s="96" t="s">
        <v>117</v>
      </c>
      <c r="F282" s="96" t="str">
        <f t="shared" si="26"/>
        <v>け１０</v>
      </c>
      <c r="G282" s="96" t="str">
        <f t="shared" si="23"/>
        <v>木村善和</v>
      </c>
      <c r="H282" s="97" t="s">
        <v>118</v>
      </c>
      <c r="I282" s="97" t="s">
        <v>51</v>
      </c>
      <c r="J282" s="36">
        <v>1962</v>
      </c>
      <c r="K282" s="98">
        <f t="shared" si="24"/>
        <v>56</v>
      </c>
      <c r="L282" s="92" t="str">
        <f t="shared" si="25"/>
        <v>OK</v>
      </c>
      <c r="M282" s="96" t="s">
        <v>547</v>
      </c>
    </row>
    <row r="283" spans="1:13" ht="13.5">
      <c r="A283" s="79" t="s">
        <v>540</v>
      </c>
      <c r="B283" s="79" t="s">
        <v>63</v>
      </c>
      <c r="C283" s="79" t="s">
        <v>122</v>
      </c>
      <c r="D283" s="96" t="s">
        <v>117</v>
      </c>
      <c r="F283" s="96" t="str">
        <f t="shared" si="26"/>
        <v>け１１</v>
      </c>
      <c r="G283" s="96" t="str">
        <f t="shared" si="23"/>
        <v>竹村　治</v>
      </c>
      <c r="H283" s="97" t="s">
        <v>118</v>
      </c>
      <c r="I283" s="97" t="s">
        <v>51</v>
      </c>
      <c r="J283" s="36">
        <v>1961</v>
      </c>
      <c r="K283" s="98">
        <f t="shared" si="24"/>
        <v>57</v>
      </c>
      <c r="L283" s="92" t="str">
        <f t="shared" si="25"/>
        <v>OK</v>
      </c>
      <c r="M283" s="96" t="s">
        <v>549</v>
      </c>
    </row>
    <row r="284" spans="1:13" ht="13.5">
      <c r="A284" s="79" t="s">
        <v>542</v>
      </c>
      <c r="B284" s="96" t="s">
        <v>56</v>
      </c>
      <c r="C284" s="96" t="s">
        <v>551</v>
      </c>
      <c r="D284" s="79" t="s">
        <v>117</v>
      </c>
      <c r="F284" s="96" t="str">
        <f t="shared" si="26"/>
        <v>け１２</v>
      </c>
      <c r="G284" s="79" t="str">
        <f t="shared" si="23"/>
        <v>田中　淳</v>
      </c>
      <c r="H284" s="97" t="s">
        <v>118</v>
      </c>
      <c r="I284" s="97" t="s">
        <v>51</v>
      </c>
      <c r="J284" s="98">
        <v>1989</v>
      </c>
      <c r="K284" s="98">
        <f t="shared" si="24"/>
        <v>29</v>
      </c>
      <c r="L284" s="92" t="str">
        <f t="shared" si="25"/>
        <v>OK</v>
      </c>
      <c r="M284" s="85" t="s">
        <v>18</v>
      </c>
    </row>
    <row r="285" spans="1:13" ht="13.5">
      <c r="A285" s="79" t="s">
        <v>543</v>
      </c>
      <c r="B285" s="79" t="s">
        <v>57</v>
      </c>
      <c r="C285" s="79" t="s">
        <v>123</v>
      </c>
      <c r="D285" s="96" t="s">
        <v>117</v>
      </c>
      <c r="F285" s="96" t="str">
        <f t="shared" si="26"/>
        <v>け１３</v>
      </c>
      <c r="G285" s="96" t="str">
        <f t="shared" si="23"/>
        <v>坪田真嘉</v>
      </c>
      <c r="H285" s="97" t="s">
        <v>118</v>
      </c>
      <c r="I285" s="97" t="s">
        <v>51</v>
      </c>
      <c r="J285" s="36">
        <v>1976</v>
      </c>
      <c r="K285" s="98">
        <f t="shared" si="24"/>
        <v>42</v>
      </c>
      <c r="L285" s="92" t="str">
        <f t="shared" si="25"/>
        <v>OK</v>
      </c>
      <c r="M285" s="85" t="s">
        <v>18</v>
      </c>
    </row>
    <row r="286" spans="1:13" ht="13.5">
      <c r="A286" s="79" t="s">
        <v>545</v>
      </c>
      <c r="B286" s="79" t="s">
        <v>124</v>
      </c>
      <c r="C286" s="79" t="s">
        <v>125</v>
      </c>
      <c r="D286" s="96" t="s">
        <v>117</v>
      </c>
      <c r="F286" s="96" t="str">
        <f t="shared" si="26"/>
        <v>け１４</v>
      </c>
      <c r="G286" s="96" t="str">
        <f t="shared" si="23"/>
        <v>永里裕次</v>
      </c>
      <c r="H286" s="97" t="s">
        <v>118</v>
      </c>
      <c r="I286" s="97" t="s">
        <v>51</v>
      </c>
      <c r="J286" s="36">
        <v>1979</v>
      </c>
      <c r="K286" s="98">
        <f t="shared" si="24"/>
        <v>39</v>
      </c>
      <c r="L286" s="92" t="str">
        <f t="shared" si="25"/>
        <v>OK</v>
      </c>
      <c r="M286" s="96" t="s">
        <v>554</v>
      </c>
    </row>
    <row r="287" spans="1:13" ht="13.5">
      <c r="A287" s="79" t="s">
        <v>546</v>
      </c>
      <c r="B287" s="96" t="s">
        <v>76</v>
      </c>
      <c r="C287" s="96" t="s">
        <v>560</v>
      </c>
      <c r="D287" s="79" t="s">
        <v>117</v>
      </c>
      <c r="F287" s="96" t="str">
        <f t="shared" si="26"/>
        <v>け１５</v>
      </c>
      <c r="G287" s="96" t="str">
        <f t="shared" si="23"/>
        <v>西田和教</v>
      </c>
      <c r="H287" s="97" t="s">
        <v>118</v>
      </c>
      <c r="I287" s="97" t="s">
        <v>51</v>
      </c>
      <c r="J287" s="98">
        <v>1961</v>
      </c>
      <c r="K287" s="98">
        <f t="shared" si="24"/>
        <v>57</v>
      </c>
      <c r="L287" s="92" t="str">
        <f t="shared" si="25"/>
        <v>OK</v>
      </c>
      <c r="M287" s="96" t="s">
        <v>294</v>
      </c>
    </row>
    <row r="288" spans="1:13" ht="13.5">
      <c r="A288" s="79" t="s">
        <v>548</v>
      </c>
      <c r="B288" s="79" t="s">
        <v>126</v>
      </c>
      <c r="C288" s="79" t="s">
        <v>127</v>
      </c>
      <c r="D288" s="96" t="s">
        <v>117</v>
      </c>
      <c r="F288" s="96" t="str">
        <f t="shared" si="26"/>
        <v>け１６</v>
      </c>
      <c r="G288" s="96" t="str">
        <f t="shared" si="23"/>
        <v>宮嶋利行</v>
      </c>
      <c r="H288" s="97" t="s">
        <v>118</v>
      </c>
      <c r="I288" s="97" t="s">
        <v>51</v>
      </c>
      <c r="J288" s="36">
        <v>1961</v>
      </c>
      <c r="K288" s="98">
        <f t="shared" si="24"/>
        <v>57</v>
      </c>
      <c r="L288" s="92" t="str">
        <f t="shared" si="25"/>
        <v>OK</v>
      </c>
      <c r="M288" s="96" t="s">
        <v>16</v>
      </c>
    </row>
    <row r="289" spans="1:13" ht="13.5">
      <c r="A289" s="79" t="s">
        <v>550</v>
      </c>
      <c r="B289" s="79" t="s">
        <v>128</v>
      </c>
      <c r="C289" s="79" t="s">
        <v>129</v>
      </c>
      <c r="D289" s="96" t="s">
        <v>117</v>
      </c>
      <c r="F289" s="96" t="str">
        <f t="shared" si="26"/>
        <v>け１７</v>
      </c>
      <c r="G289" s="96" t="str">
        <f t="shared" si="23"/>
        <v>山口直彦</v>
      </c>
      <c r="H289" s="97" t="s">
        <v>118</v>
      </c>
      <c r="I289" s="97" t="s">
        <v>51</v>
      </c>
      <c r="J289" s="36">
        <v>1986</v>
      </c>
      <c r="K289" s="98">
        <f t="shared" si="24"/>
        <v>32</v>
      </c>
      <c r="L289" s="92" t="str">
        <f t="shared" si="25"/>
        <v>OK</v>
      </c>
      <c r="M289" s="85" t="s">
        <v>18</v>
      </c>
    </row>
    <row r="290" spans="1:13" ht="13.5">
      <c r="A290" s="79" t="s">
        <v>552</v>
      </c>
      <c r="B290" s="79" t="s">
        <v>128</v>
      </c>
      <c r="C290" s="79" t="s">
        <v>130</v>
      </c>
      <c r="D290" s="96" t="s">
        <v>117</v>
      </c>
      <c r="F290" s="96" t="str">
        <f t="shared" si="26"/>
        <v>け１８</v>
      </c>
      <c r="G290" s="96" t="str">
        <f t="shared" si="23"/>
        <v>山口真彦</v>
      </c>
      <c r="H290" s="97" t="s">
        <v>118</v>
      </c>
      <c r="I290" s="97" t="s">
        <v>51</v>
      </c>
      <c r="J290" s="36">
        <v>1988</v>
      </c>
      <c r="K290" s="98">
        <f t="shared" si="24"/>
        <v>30</v>
      </c>
      <c r="L290" s="92" t="str">
        <f t="shared" si="25"/>
        <v>OK</v>
      </c>
      <c r="M290" s="85" t="s">
        <v>18</v>
      </c>
    </row>
    <row r="291" spans="1:13" ht="13.5">
      <c r="A291" s="79" t="s">
        <v>553</v>
      </c>
      <c r="B291" s="96" t="s">
        <v>128</v>
      </c>
      <c r="C291" s="96" t="s">
        <v>462</v>
      </c>
      <c r="D291" s="79" t="s">
        <v>117</v>
      </c>
      <c r="E291" s="96" t="s">
        <v>566</v>
      </c>
      <c r="F291" s="96" t="str">
        <f t="shared" si="26"/>
        <v>け１９</v>
      </c>
      <c r="G291" s="96" t="str">
        <f t="shared" si="23"/>
        <v>山口達也</v>
      </c>
      <c r="H291" s="97" t="s">
        <v>118</v>
      </c>
      <c r="I291" s="97" t="s">
        <v>51</v>
      </c>
      <c r="J291" s="98">
        <v>1999</v>
      </c>
      <c r="K291" s="98">
        <f t="shared" si="24"/>
        <v>19</v>
      </c>
      <c r="L291" s="92" t="str">
        <f t="shared" si="25"/>
        <v>OK</v>
      </c>
      <c r="M291" s="85" t="s">
        <v>18</v>
      </c>
    </row>
    <row r="292" spans="1:13" ht="13.5">
      <c r="A292" s="79" t="s">
        <v>555</v>
      </c>
      <c r="B292" s="96" t="s">
        <v>568</v>
      </c>
      <c r="C292" s="96" t="s">
        <v>569</v>
      </c>
      <c r="D292" s="79" t="s">
        <v>117</v>
      </c>
      <c r="F292" s="96" t="str">
        <f t="shared" si="26"/>
        <v>け２０</v>
      </c>
      <c r="G292" s="96" t="str">
        <f t="shared" si="23"/>
        <v>吉野淳也</v>
      </c>
      <c r="H292" s="97" t="s">
        <v>118</v>
      </c>
      <c r="I292" s="97" t="s">
        <v>51</v>
      </c>
      <c r="J292" s="98">
        <v>1990</v>
      </c>
      <c r="K292" s="98">
        <f t="shared" si="24"/>
        <v>28</v>
      </c>
      <c r="L292" s="92" t="str">
        <f t="shared" si="25"/>
        <v>OK</v>
      </c>
      <c r="M292" s="96" t="s">
        <v>304</v>
      </c>
    </row>
    <row r="293" spans="1:13" ht="13.5">
      <c r="A293" s="79" t="s">
        <v>556</v>
      </c>
      <c r="B293" s="85" t="s">
        <v>132</v>
      </c>
      <c r="C293" s="85" t="s">
        <v>133</v>
      </c>
      <c r="D293" s="96" t="s">
        <v>117</v>
      </c>
      <c r="F293" s="96" t="str">
        <f t="shared" si="26"/>
        <v>け２１</v>
      </c>
      <c r="G293" s="79" t="str">
        <f t="shared" si="23"/>
        <v>石原はる美</v>
      </c>
      <c r="H293" s="97" t="s">
        <v>118</v>
      </c>
      <c r="I293" s="103" t="s">
        <v>59</v>
      </c>
      <c r="J293" s="36">
        <v>1964</v>
      </c>
      <c r="K293" s="98">
        <f t="shared" si="24"/>
        <v>54</v>
      </c>
      <c r="L293" s="92" t="str">
        <f t="shared" si="25"/>
        <v>OK</v>
      </c>
      <c r="M293" s="85" t="s">
        <v>18</v>
      </c>
    </row>
    <row r="294" spans="1:13" ht="13.5">
      <c r="A294" s="79" t="s">
        <v>557</v>
      </c>
      <c r="B294" s="85" t="s">
        <v>572</v>
      </c>
      <c r="C294" s="85" t="s">
        <v>573</v>
      </c>
      <c r="D294" s="79" t="s">
        <v>117</v>
      </c>
      <c r="F294" s="96" t="str">
        <f t="shared" si="26"/>
        <v>け２２</v>
      </c>
      <c r="G294" s="96" t="str">
        <f t="shared" si="23"/>
        <v>池尻陽香</v>
      </c>
      <c r="H294" s="97" t="s">
        <v>118</v>
      </c>
      <c r="I294" s="183" t="s">
        <v>59</v>
      </c>
      <c r="J294" s="98">
        <v>1994</v>
      </c>
      <c r="K294" s="98">
        <f t="shared" si="24"/>
        <v>24</v>
      </c>
      <c r="L294" s="92" t="str">
        <f t="shared" si="25"/>
        <v>OK</v>
      </c>
      <c r="M294" s="96" t="s">
        <v>304</v>
      </c>
    </row>
    <row r="295" spans="1:13" ht="13.5">
      <c r="A295" s="79" t="s">
        <v>558</v>
      </c>
      <c r="B295" s="85" t="s">
        <v>572</v>
      </c>
      <c r="C295" s="85" t="s">
        <v>575</v>
      </c>
      <c r="D295" s="79" t="s">
        <v>117</v>
      </c>
      <c r="F295" s="96" t="str">
        <f t="shared" si="26"/>
        <v>け２３</v>
      </c>
      <c r="G295" s="96" t="str">
        <f t="shared" si="23"/>
        <v>池尻姫欧</v>
      </c>
      <c r="H295" s="97" t="s">
        <v>118</v>
      </c>
      <c r="I295" s="183" t="s">
        <v>59</v>
      </c>
      <c r="J295" s="98">
        <v>1990</v>
      </c>
      <c r="K295" s="98">
        <f t="shared" si="24"/>
        <v>28</v>
      </c>
      <c r="L295" s="92" t="str">
        <f t="shared" si="25"/>
        <v>OK</v>
      </c>
      <c r="M295" s="96" t="s">
        <v>304</v>
      </c>
    </row>
    <row r="296" spans="1:13" ht="13.5">
      <c r="A296" s="79" t="s">
        <v>559</v>
      </c>
      <c r="B296" s="85" t="s">
        <v>577</v>
      </c>
      <c r="C296" s="85" t="s">
        <v>578</v>
      </c>
      <c r="D296" s="79" t="s">
        <v>117</v>
      </c>
      <c r="F296" s="96" t="str">
        <f t="shared" si="26"/>
        <v>け２４</v>
      </c>
      <c r="G296" s="96" t="str">
        <f t="shared" si="23"/>
        <v>出縄久子</v>
      </c>
      <c r="H296" s="97" t="s">
        <v>118</v>
      </c>
      <c r="I296" s="183" t="s">
        <v>59</v>
      </c>
      <c r="J296" s="98">
        <v>1966</v>
      </c>
      <c r="K296" s="98">
        <f t="shared" si="24"/>
        <v>52</v>
      </c>
      <c r="L296" s="92" t="str">
        <f t="shared" si="25"/>
        <v>OK</v>
      </c>
      <c r="M296" s="96" t="s">
        <v>299</v>
      </c>
    </row>
    <row r="297" spans="1:13" ht="13.5">
      <c r="A297" s="79" t="s">
        <v>561</v>
      </c>
      <c r="B297" s="85" t="s">
        <v>135</v>
      </c>
      <c r="C297" s="85" t="s">
        <v>136</v>
      </c>
      <c r="D297" s="96" t="s">
        <v>117</v>
      </c>
      <c r="F297" s="96" t="str">
        <f t="shared" si="26"/>
        <v>け２５</v>
      </c>
      <c r="G297" s="79" t="str">
        <f t="shared" si="23"/>
        <v>梶木和子</v>
      </c>
      <c r="H297" s="97" t="s">
        <v>118</v>
      </c>
      <c r="I297" s="103" t="s">
        <v>59</v>
      </c>
      <c r="J297" s="36">
        <v>1960</v>
      </c>
      <c r="K297" s="98">
        <f t="shared" si="24"/>
        <v>58</v>
      </c>
      <c r="L297" s="92" t="str">
        <f t="shared" si="25"/>
        <v>OK</v>
      </c>
      <c r="M297" s="96" t="s">
        <v>294</v>
      </c>
    </row>
    <row r="298" spans="1:13" ht="13.5">
      <c r="A298" s="79" t="s">
        <v>562</v>
      </c>
      <c r="B298" s="184" t="s">
        <v>116</v>
      </c>
      <c r="C298" s="184" t="s">
        <v>168</v>
      </c>
      <c r="D298" s="79" t="s">
        <v>117</v>
      </c>
      <c r="E298" s="185"/>
      <c r="F298" s="96" t="str">
        <f t="shared" si="26"/>
        <v>け２６</v>
      </c>
      <c r="G298" s="79" t="str">
        <f t="shared" si="23"/>
        <v>川上美弥子</v>
      </c>
      <c r="H298" s="97" t="s">
        <v>118</v>
      </c>
      <c r="I298" s="183" t="s">
        <v>59</v>
      </c>
      <c r="J298" s="185">
        <v>1971</v>
      </c>
      <c r="K298" s="98">
        <f t="shared" si="24"/>
        <v>47</v>
      </c>
      <c r="L298" s="92" t="str">
        <f t="shared" si="25"/>
        <v>OK</v>
      </c>
      <c r="M298" s="186" t="s">
        <v>18</v>
      </c>
    </row>
    <row r="299" spans="1:13" ht="13.5">
      <c r="A299" s="79" t="s">
        <v>563</v>
      </c>
      <c r="B299" s="85" t="s">
        <v>121</v>
      </c>
      <c r="C299" s="85" t="s">
        <v>134</v>
      </c>
      <c r="D299" s="79" t="s">
        <v>117</v>
      </c>
      <c r="F299" s="96" t="str">
        <f t="shared" si="26"/>
        <v>け２７</v>
      </c>
      <c r="G299" s="96" t="str">
        <f t="shared" si="23"/>
        <v>木村容子</v>
      </c>
      <c r="H299" s="97" t="s">
        <v>118</v>
      </c>
      <c r="I299" s="183" t="s">
        <v>59</v>
      </c>
      <c r="J299" s="98">
        <v>1967</v>
      </c>
      <c r="K299" s="98">
        <f t="shared" si="24"/>
        <v>51</v>
      </c>
      <c r="L299" s="92" t="str">
        <f t="shared" si="25"/>
        <v>OK</v>
      </c>
      <c r="M299" s="96" t="s">
        <v>297</v>
      </c>
    </row>
    <row r="300" spans="1:13" ht="13.5">
      <c r="A300" s="79" t="s">
        <v>564</v>
      </c>
      <c r="B300" s="85" t="s">
        <v>56</v>
      </c>
      <c r="C300" s="85" t="s">
        <v>137</v>
      </c>
      <c r="D300" s="96" t="s">
        <v>117</v>
      </c>
      <c r="F300" s="96" t="str">
        <f t="shared" si="26"/>
        <v>け２８</v>
      </c>
      <c r="G300" s="79" t="str">
        <f t="shared" si="23"/>
        <v>田中和枝</v>
      </c>
      <c r="H300" s="97" t="s">
        <v>118</v>
      </c>
      <c r="I300" s="103" t="s">
        <v>59</v>
      </c>
      <c r="J300" s="36">
        <v>1965</v>
      </c>
      <c r="K300" s="98">
        <f t="shared" si="24"/>
        <v>53</v>
      </c>
      <c r="L300" s="92" t="str">
        <f t="shared" si="25"/>
        <v>OK</v>
      </c>
      <c r="M300" s="85" t="s">
        <v>18</v>
      </c>
    </row>
    <row r="301" spans="1:13" ht="13.5">
      <c r="A301" s="79" t="s">
        <v>565</v>
      </c>
      <c r="B301" s="85" t="s">
        <v>56</v>
      </c>
      <c r="C301" s="85" t="s">
        <v>585</v>
      </c>
      <c r="D301" s="79" t="s">
        <v>117</v>
      </c>
      <c r="F301" s="96" t="str">
        <f t="shared" si="26"/>
        <v>け２９</v>
      </c>
      <c r="G301" s="96" t="str">
        <f t="shared" si="23"/>
        <v>田中有紀</v>
      </c>
      <c r="H301" s="97" t="s">
        <v>118</v>
      </c>
      <c r="I301" s="183" t="s">
        <v>59</v>
      </c>
      <c r="J301" s="98">
        <v>1968</v>
      </c>
      <c r="K301" s="98">
        <f t="shared" si="24"/>
        <v>50</v>
      </c>
      <c r="L301" s="92" t="str">
        <f t="shared" si="25"/>
        <v>OK</v>
      </c>
      <c r="M301" s="96" t="s">
        <v>586</v>
      </c>
    </row>
    <row r="302" spans="1:13" ht="13.5">
      <c r="A302" s="79" t="s">
        <v>567</v>
      </c>
      <c r="B302" s="85" t="s">
        <v>138</v>
      </c>
      <c r="C302" s="85" t="s">
        <v>106</v>
      </c>
      <c r="D302" s="96" t="s">
        <v>117</v>
      </c>
      <c r="F302" s="96" t="str">
        <f t="shared" si="26"/>
        <v>け３０</v>
      </c>
      <c r="G302" s="79" t="str">
        <f t="shared" si="23"/>
        <v>永松貴子</v>
      </c>
      <c r="H302" s="97" t="s">
        <v>118</v>
      </c>
      <c r="I302" s="103" t="s">
        <v>59</v>
      </c>
      <c r="J302" s="36">
        <v>1962</v>
      </c>
      <c r="K302" s="98">
        <f t="shared" si="24"/>
        <v>56</v>
      </c>
      <c r="L302" s="92" t="str">
        <f t="shared" si="25"/>
        <v>OK</v>
      </c>
      <c r="M302" s="96" t="s">
        <v>294</v>
      </c>
    </row>
    <row r="303" spans="1:13" ht="13.5">
      <c r="A303" s="79" t="s">
        <v>570</v>
      </c>
      <c r="B303" s="85" t="s">
        <v>139</v>
      </c>
      <c r="C303" s="85" t="s">
        <v>140</v>
      </c>
      <c r="D303" s="96" t="s">
        <v>117</v>
      </c>
      <c r="F303" s="96" t="str">
        <f t="shared" si="26"/>
        <v>け３１</v>
      </c>
      <c r="G303" s="79" t="str">
        <f t="shared" si="23"/>
        <v>福永裕美</v>
      </c>
      <c r="H303" s="97" t="s">
        <v>118</v>
      </c>
      <c r="I303" s="103" t="s">
        <v>59</v>
      </c>
      <c r="J303" s="36">
        <v>1963</v>
      </c>
      <c r="K303" s="98">
        <f t="shared" si="24"/>
        <v>55</v>
      </c>
      <c r="L303" s="92" t="str">
        <f t="shared" si="25"/>
        <v>OK</v>
      </c>
      <c r="M303" s="85" t="s">
        <v>18</v>
      </c>
    </row>
    <row r="304" spans="1:13" ht="13.5">
      <c r="A304" s="79" t="s">
        <v>571</v>
      </c>
      <c r="B304" s="85" t="s">
        <v>590</v>
      </c>
      <c r="C304" s="85" t="s">
        <v>591</v>
      </c>
      <c r="D304" s="79" t="s">
        <v>117</v>
      </c>
      <c r="F304" s="96" t="str">
        <f t="shared" si="26"/>
        <v>け３２</v>
      </c>
      <c r="G304" s="79" t="str">
        <f t="shared" si="23"/>
        <v>布藤江実子</v>
      </c>
      <c r="H304" s="97" t="s">
        <v>118</v>
      </c>
      <c r="I304" s="103" t="s">
        <v>59</v>
      </c>
      <c r="J304" s="36">
        <v>1965</v>
      </c>
      <c r="K304" s="98">
        <f t="shared" si="24"/>
        <v>53</v>
      </c>
      <c r="L304" s="92" t="str">
        <f t="shared" si="25"/>
        <v>OK</v>
      </c>
      <c r="M304" s="96" t="s">
        <v>294</v>
      </c>
    </row>
    <row r="305" spans="1:13" ht="13.5">
      <c r="A305" s="79" t="s">
        <v>574</v>
      </c>
      <c r="B305" s="85" t="s">
        <v>128</v>
      </c>
      <c r="C305" s="85" t="s">
        <v>593</v>
      </c>
      <c r="D305" s="96" t="s">
        <v>117</v>
      </c>
      <c r="F305" s="96" t="str">
        <f t="shared" si="26"/>
        <v>け３３</v>
      </c>
      <c r="G305" s="79" t="str">
        <f t="shared" si="23"/>
        <v>山口美由希</v>
      </c>
      <c r="H305" s="97" t="s">
        <v>118</v>
      </c>
      <c r="I305" s="103" t="s">
        <v>59</v>
      </c>
      <c r="J305" s="98">
        <v>1989</v>
      </c>
      <c r="K305" s="98">
        <f t="shared" si="24"/>
        <v>29</v>
      </c>
      <c r="L305" s="92" t="str">
        <f t="shared" si="25"/>
        <v>OK</v>
      </c>
      <c r="M305" s="85" t="s">
        <v>18</v>
      </c>
    </row>
    <row r="306" spans="1:13" ht="13.5">
      <c r="A306" s="79" t="s">
        <v>576</v>
      </c>
      <c r="B306" s="96" t="s">
        <v>190</v>
      </c>
      <c r="C306" s="96" t="s">
        <v>596</v>
      </c>
      <c r="D306" s="96" t="s">
        <v>117</v>
      </c>
      <c r="F306" s="96" t="str">
        <f t="shared" si="26"/>
        <v>け３４</v>
      </c>
      <c r="G306" s="96" t="str">
        <f t="shared" si="23"/>
        <v>藤本雅之</v>
      </c>
      <c r="H306" s="97" t="s">
        <v>118</v>
      </c>
      <c r="I306" s="97" t="s">
        <v>51</v>
      </c>
      <c r="J306" s="36">
        <v>1961</v>
      </c>
      <c r="K306" s="98">
        <f t="shared" si="24"/>
        <v>57</v>
      </c>
      <c r="L306" s="92" t="str">
        <f t="shared" si="25"/>
        <v>OK</v>
      </c>
      <c r="M306" s="96" t="s">
        <v>294</v>
      </c>
    </row>
    <row r="307" spans="1:13" ht="13.5">
      <c r="A307" s="79" t="s">
        <v>579</v>
      </c>
      <c r="B307" s="96" t="s">
        <v>598</v>
      </c>
      <c r="C307" s="96" t="s">
        <v>599</v>
      </c>
      <c r="D307" s="96" t="s">
        <v>117</v>
      </c>
      <c r="F307" s="96" t="str">
        <f t="shared" si="26"/>
        <v>け３５</v>
      </c>
      <c r="G307" s="96" t="str">
        <f t="shared" si="23"/>
        <v>矢田　圭</v>
      </c>
      <c r="H307" s="97" t="s">
        <v>118</v>
      </c>
      <c r="I307" s="97" t="s">
        <v>51</v>
      </c>
      <c r="J307" s="98">
        <v>1983</v>
      </c>
      <c r="K307" s="98">
        <f t="shared" si="24"/>
        <v>35</v>
      </c>
      <c r="L307" s="92" t="str">
        <f t="shared" si="25"/>
        <v>OK</v>
      </c>
      <c r="M307" s="96" t="s">
        <v>294</v>
      </c>
    </row>
    <row r="308" spans="1:13" ht="13.5">
      <c r="A308" s="79" t="s">
        <v>580</v>
      </c>
      <c r="B308" s="96" t="s">
        <v>604</v>
      </c>
      <c r="C308" s="96" t="s">
        <v>605</v>
      </c>
      <c r="D308" s="96" t="s">
        <v>117</v>
      </c>
      <c r="F308" s="96" t="str">
        <f t="shared" si="26"/>
        <v>け３６</v>
      </c>
      <c r="G308" s="96" t="str">
        <f t="shared" si="23"/>
        <v>福永一典</v>
      </c>
      <c r="H308" s="97" t="s">
        <v>118</v>
      </c>
      <c r="I308" s="97" t="s">
        <v>51</v>
      </c>
      <c r="J308" s="98">
        <v>1967</v>
      </c>
      <c r="K308" s="98">
        <f t="shared" si="24"/>
        <v>51</v>
      </c>
      <c r="L308" s="92" t="str">
        <f t="shared" si="25"/>
        <v>OK</v>
      </c>
      <c r="M308" s="96" t="s">
        <v>16</v>
      </c>
    </row>
    <row r="309" spans="1:13" ht="13.5">
      <c r="A309" s="79" t="s">
        <v>581</v>
      </c>
      <c r="B309" s="96" t="s">
        <v>607</v>
      </c>
      <c r="C309" s="96" t="s">
        <v>608</v>
      </c>
      <c r="D309" s="96" t="s">
        <v>117</v>
      </c>
      <c r="F309" s="96" t="str">
        <f t="shared" si="26"/>
        <v>け３７</v>
      </c>
      <c r="G309" s="96" t="str">
        <f t="shared" si="23"/>
        <v>畑　彰</v>
      </c>
      <c r="H309" s="97" t="s">
        <v>118</v>
      </c>
      <c r="I309" s="97" t="s">
        <v>51</v>
      </c>
      <c r="J309" s="98">
        <v>1980</v>
      </c>
      <c r="K309" s="98">
        <f t="shared" si="24"/>
        <v>38</v>
      </c>
      <c r="L309" s="92" t="str">
        <f t="shared" si="25"/>
        <v>OK</v>
      </c>
      <c r="M309" s="85" t="s">
        <v>18</v>
      </c>
    </row>
    <row r="310" spans="1:13" ht="13.5">
      <c r="A310" s="79" t="s">
        <v>582</v>
      </c>
      <c r="B310" s="108" t="s">
        <v>1166</v>
      </c>
      <c r="C310" s="108" t="s">
        <v>1167</v>
      </c>
      <c r="D310" s="96" t="s">
        <v>117</v>
      </c>
      <c r="F310" s="96" t="str">
        <f t="shared" si="26"/>
        <v>け３８</v>
      </c>
      <c r="G310" s="96" t="str">
        <f t="shared" si="23"/>
        <v>竹内早苗</v>
      </c>
      <c r="H310" s="97" t="s">
        <v>118</v>
      </c>
      <c r="I310" s="103" t="s">
        <v>59</v>
      </c>
      <c r="J310" s="98">
        <v>1977</v>
      </c>
      <c r="K310" s="98">
        <f t="shared" si="24"/>
        <v>41</v>
      </c>
      <c r="L310" s="92" t="str">
        <f t="shared" si="25"/>
        <v>OK</v>
      </c>
      <c r="M310" s="96" t="s">
        <v>16</v>
      </c>
    </row>
    <row r="311" spans="1:13" ht="13.5">
      <c r="A311" s="79" t="s">
        <v>583</v>
      </c>
      <c r="B311" s="134" t="s">
        <v>1168</v>
      </c>
      <c r="C311" s="134" t="s">
        <v>1169</v>
      </c>
      <c r="D311" s="96" t="s">
        <v>117</v>
      </c>
      <c r="F311" s="96" t="str">
        <f t="shared" si="26"/>
        <v>け３９</v>
      </c>
      <c r="G311" s="96" t="str">
        <f t="shared" si="23"/>
        <v>木澤真人</v>
      </c>
      <c r="H311" s="97" t="s">
        <v>118</v>
      </c>
      <c r="I311" s="97" t="s">
        <v>51</v>
      </c>
      <c r="J311" s="98">
        <v>1971</v>
      </c>
      <c r="K311" s="98">
        <f t="shared" si="24"/>
        <v>47</v>
      </c>
      <c r="L311" s="92" t="str">
        <f t="shared" si="25"/>
        <v>OK</v>
      </c>
      <c r="M311" s="85" t="s">
        <v>18</v>
      </c>
    </row>
    <row r="312" spans="1:13" ht="13.5">
      <c r="A312" s="79" t="s">
        <v>584</v>
      </c>
      <c r="B312" s="134" t="s">
        <v>1170</v>
      </c>
      <c r="C312" s="134" t="s">
        <v>1171</v>
      </c>
      <c r="D312" s="96" t="s">
        <v>117</v>
      </c>
      <c r="F312" s="96" t="str">
        <f t="shared" si="26"/>
        <v>け４０</v>
      </c>
      <c r="G312" s="96" t="str">
        <f t="shared" si="23"/>
        <v>山脇清之</v>
      </c>
      <c r="H312" s="97" t="s">
        <v>118</v>
      </c>
      <c r="I312" s="97" t="s">
        <v>51</v>
      </c>
      <c r="J312" s="98">
        <v>1970</v>
      </c>
      <c r="K312" s="98">
        <f t="shared" si="24"/>
        <v>48</v>
      </c>
      <c r="L312" s="92" t="str">
        <f t="shared" si="25"/>
        <v>OK</v>
      </c>
      <c r="M312" s="85" t="s">
        <v>18</v>
      </c>
    </row>
    <row r="313" spans="1:13" ht="13.5">
      <c r="A313" s="79" t="s">
        <v>587</v>
      </c>
      <c r="B313" s="134" t="s">
        <v>1172</v>
      </c>
      <c r="C313" s="134" t="s">
        <v>1173</v>
      </c>
      <c r="D313" s="96" t="s">
        <v>117</v>
      </c>
      <c r="F313" s="96" t="str">
        <f t="shared" si="26"/>
        <v>け４１</v>
      </c>
      <c r="G313" s="96" t="str">
        <f t="shared" si="23"/>
        <v>西和田昌恭</v>
      </c>
      <c r="H313" s="97" t="s">
        <v>118</v>
      </c>
      <c r="I313" s="97" t="s">
        <v>51</v>
      </c>
      <c r="J313" s="98">
        <v>1991</v>
      </c>
      <c r="K313" s="98">
        <f t="shared" si="24"/>
        <v>27</v>
      </c>
      <c r="L313" s="92" t="str">
        <f t="shared" si="25"/>
        <v>OK</v>
      </c>
      <c r="M313" s="96" t="s">
        <v>1174</v>
      </c>
    </row>
    <row r="314" spans="1:13" ht="13.5">
      <c r="A314" s="79" t="s">
        <v>588</v>
      </c>
      <c r="B314" s="134" t="s">
        <v>1175</v>
      </c>
      <c r="C314" s="134" t="s">
        <v>1176</v>
      </c>
      <c r="D314" s="96" t="s">
        <v>117</v>
      </c>
      <c r="F314" s="96" t="str">
        <f t="shared" si="26"/>
        <v>け４２</v>
      </c>
      <c r="G314" s="96" t="str">
        <f t="shared" si="23"/>
        <v>朝日尚紀</v>
      </c>
      <c r="H314" s="97" t="s">
        <v>118</v>
      </c>
      <c r="I314" s="97" t="s">
        <v>51</v>
      </c>
      <c r="J314" s="98">
        <v>1983</v>
      </c>
      <c r="K314" s="98">
        <f t="shared" si="24"/>
        <v>35</v>
      </c>
      <c r="L314" s="92" t="str">
        <f t="shared" si="25"/>
        <v>OK</v>
      </c>
      <c r="M314" s="96" t="s">
        <v>1177</v>
      </c>
    </row>
    <row r="315" spans="1:13" ht="13.5">
      <c r="A315" s="79" t="s">
        <v>589</v>
      </c>
      <c r="B315" s="108" t="s">
        <v>1175</v>
      </c>
      <c r="C315" s="108" t="s">
        <v>1178</v>
      </c>
      <c r="D315" s="96" t="s">
        <v>117</v>
      </c>
      <c r="F315" s="96" t="str">
        <f t="shared" si="26"/>
        <v>け４３</v>
      </c>
      <c r="G315" s="96" t="str">
        <f t="shared" si="23"/>
        <v>朝日智美</v>
      </c>
      <c r="H315" s="97" t="s">
        <v>118</v>
      </c>
      <c r="I315" s="103" t="s">
        <v>59</v>
      </c>
      <c r="J315" s="98">
        <v>1983</v>
      </c>
      <c r="K315" s="98">
        <f t="shared" si="24"/>
        <v>35</v>
      </c>
      <c r="L315" s="92" t="str">
        <f t="shared" si="25"/>
        <v>OK</v>
      </c>
      <c r="M315" s="96" t="s">
        <v>1177</v>
      </c>
    </row>
    <row r="316" spans="1:13" ht="13.5">
      <c r="A316" s="79" t="s">
        <v>592</v>
      </c>
      <c r="B316" s="108" t="s">
        <v>1179</v>
      </c>
      <c r="C316" s="108" t="s">
        <v>1180</v>
      </c>
      <c r="D316" s="96" t="s">
        <v>117</v>
      </c>
      <c r="F316" s="96" t="str">
        <f t="shared" si="26"/>
        <v>け４４</v>
      </c>
      <c r="G316" s="96" t="str">
        <f t="shared" si="23"/>
        <v>河野由子</v>
      </c>
      <c r="H316" s="97" t="s">
        <v>118</v>
      </c>
      <c r="I316" s="103" t="s">
        <v>59</v>
      </c>
      <c r="J316" s="98">
        <v>1961</v>
      </c>
      <c r="K316" s="98">
        <f t="shared" si="24"/>
        <v>57</v>
      </c>
      <c r="L316" s="92" t="str">
        <f t="shared" si="25"/>
        <v>OK</v>
      </c>
      <c r="M316" s="96" t="s">
        <v>290</v>
      </c>
    </row>
    <row r="317" spans="1:13" ht="13.5">
      <c r="A317" s="79" t="s">
        <v>594</v>
      </c>
      <c r="B317" s="108" t="s">
        <v>1181</v>
      </c>
      <c r="C317" s="108" t="s">
        <v>1143</v>
      </c>
      <c r="D317" s="96" t="s">
        <v>117</v>
      </c>
      <c r="F317" s="96" t="str">
        <f t="shared" si="26"/>
        <v>け４５</v>
      </c>
      <c r="G317" s="96" t="str">
        <f t="shared" si="23"/>
        <v>梅田順子</v>
      </c>
      <c r="H317" s="97" t="s">
        <v>118</v>
      </c>
      <c r="I317" s="103" t="s">
        <v>59</v>
      </c>
      <c r="J317" s="98">
        <v>1969</v>
      </c>
      <c r="K317" s="98">
        <f t="shared" si="24"/>
        <v>49</v>
      </c>
      <c r="L317" s="187" t="str">
        <f t="shared" si="25"/>
        <v>OK</v>
      </c>
      <c r="M317" s="96" t="s">
        <v>290</v>
      </c>
    </row>
    <row r="318" spans="1:13" ht="13.5">
      <c r="A318" s="79" t="s">
        <v>595</v>
      </c>
      <c r="B318" s="96" t="s">
        <v>913</v>
      </c>
      <c r="C318" s="96" t="s">
        <v>1182</v>
      </c>
      <c r="D318" s="96" t="s">
        <v>117</v>
      </c>
      <c r="F318" s="96" t="str">
        <f t="shared" si="26"/>
        <v>け４６</v>
      </c>
      <c r="G318" s="96" t="str">
        <f t="shared" si="23"/>
        <v>野上亮平</v>
      </c>
      <c r="H318" s="97" t="s">
        <v>118</v>
      </c>
      <c r="I318" s="97" t="s">
        <v>51</v>
      </c>
      <c r="J318" s="98">
        <v>1986</v>
      </c>
      <c r="K318" s="98">
        <f t="shared" si="24"/>
        <v>32</v>
      </c>
      <c r="L318" s="96" t="str">
        <f t="shared" si="25"/>
        <v>OK</v>
      </c>
      <c r="M318" s="96" t="s">
        <v>1183</v>
      </c>
    </row>
    <row r="319" spans="1:13" ht="13.5">
      <c r="A319" s="79" t="s">
        <v>597</v>
      </c>
      <c r="B319" s="108" t="s">
        <v>1184</v>
      </c>
      <c r="C319" s="108" t="s">
        <v>1185</v>
      </c>
      <c r="D319" s="96" t="s">
        <v>117</v>
      </c>
      <c r="F319" s="96" t="str">
        <f t="shared" si="26"/>
        <v>け４７</v>
      </c>
      <c r="G319" s="96" t="str">
        <f t="shared" si="23"/>
        <v>山口小百合</v>
      </c>
      <c r="H319" s="97" t="s">
        <v>118</v>
      </c>
      <c r="I319" s="103" t="s">
        <v>59</v>
      </c>
      <c r="J319" s="98">
        <v>1969</v>
      </c>
      <c r="K319" s="98">
        <f t="shared" si="24"/>
        <v>49</v>
      </c>
      <c r="L319" s="96" t="str">
        <f t="shared" si="25"/>
        <v>OK</v>
      </c>
      <c r="M319" s="85" t="s">
        <v>18</v>
      </c>
    </row>
    <row r="320" spans="1:13" ht="13.5">
      <c r="A320" s="79" t="s">
        <v>600</v>
      </c>
      <c r="B320" s="96" t="s">
        <v>1186</v>
      </c>
      <c r="C320" s="96" t="s">
        <v>1187</v>
      </c>
      <c r="D320" s="96" t="s">
        <v>117</v>
      </c>
      <c r="F320" s="96" t="str">
        <f t="shared" si="26"/>
        <v>け４８</v>
      </c>
      <c r="G320" s="96" t="str">
        <f t="shared" si="23"/>
        <v>岸田直也</v>
      </c>
      <c r="H320" s="97" t="s">
        <v>118</v>
      </c>
      <c r="I320" s="97" t="s">
        <v>51</v>
      </c>
      <c r="J320" s="98">
        <v>1992</v>
      </c>
      <c r="K320" s="98">
        <f t="shared" si="24"/>
        <v>26</v>
      </c>
      <c r="L320" s="96" t="str">
        <f t="shared" si="25"/>
        <v>OK</v>
      </c>
      <c r="M320" s="96" t="s">
        <v>1188</v>
      </c>
    </row>
    <row r="321" spans="1:13" ht="13.5">
      <c r="A321" s="79" t="s">
        <v>601</v>
      </c>
      <c r="B321" s="96" t="s">
        <v>1186</v>
      </c>
      <c r="C321" s="96" t="s">
        <v>941</v>
      </c>
      <c r="D321" s="96" t="s">
        <v>117</v>
      </c>
      <c r="F321" s="96" t="str">
        <f t="shared" si="26"/>
        <v>け４９</v>
      </c>
      <c r="G321" s="96" t="str">
        <f t="shared" si="23"/>
        <v>岸田　恵</v>
      </c>
      <c r="H321" s="97" t="s">
        <v>118</v>
      </c>
      <c r="I321" s="103" t="s">
        <v>59</v>
      </c>
      <c r="J321" s="98">
        <v>1990</v>
      </c>
      <c r="K321" s="98">
        <f t="shared" si="24"/>
        <v>28</v>
      </c>
      <c r="L321" s="96" t="str">
        <f t="shared" si="25"/>
        <v>OK</v>
      </c>
      <c r="M321" s="96" t="s">
        <v>1189</v>
      </c>
    </row>
    <row r="322" spans="1:13" ht="13.5">
      <c r="A322" s="79" t="s">
        <v>602</v>
      </c>
      <c r="B322" s="108" t="s">
        <v>1190</v>
      </c>
      <c r="C322" s="108" t="s">
        <v>1191</v>
      </c>
      <c r="D322" s="96" t="s">
        <v>117</v>
      </c>
      <c r="F322" s="96" t="str">
        <f t="shared" si="26"/>
        <v>け５０</v>
      </c>
      <c r="G322" s="96" t="str">
        <f t="shared" si="23"/>
        <v>中島嬉子</v>
      </c>
      <c r="H322" s="97" t="s">
        <v>118</v>
      </c>
      <c r="I322" s="103" t="s">
        <v>59</v>
      </c>
      <c r="J322" s="98">
        <v>1990</v>
      </c>
      <c r="K322" s="98">
        <f t="shared" si="24"/>
        <v>28</v>
      </c>
      <c r="L322" s="96" t="str">
        <f t="shared" si="25"/>
        <v>OK</v>
      </c>
      <c r="M322" s="96" t="s">
        <v>3</v>
      </c>
    </row>
    <row r="323" spans="1:13" ht="13.5">
      <c r="A323" s="79" t="s">
        <v>603</v>
      </c>
      <c r="B323" s="96" t="s">
        <v>1192</v>
      </c>
      <c r="C323" s="96" t="s">
        <v>1193</v>
      </c>
      <c r="D323" s="96" t="s">
        <v>117</v>
      </c>
      <c r="F323" s="96" t="str">
        <f t="shared" si="26"/>
        <v>け５１</v>
      </c>
      <c r="G323" s="96" t="str">
        <f t="shared" si="23"/>
        <v>山下　歩</v>
      </c>
      <c r="H323" s="97" t="s">
        <v>118</v>
      </c>
      <c r="I323" s="97" t="s">
        <v>51</v>
      </c>
      <c r="J323" s="98">
        <v>1989</v>
      </c>
      <c r="K323" s="98">
        <f t="shared" si="24"/>
        <v>29</v>
      </c>
      <c r="L323" s="96" t="str">
        <f t="shared" si="25"/>
        <v>OK</v>
      </c>
      <c r="M323" s="96" t="s">
        <v>3</v>
      </c>
    </row>
    <row r="324" spans="1:13" ht="13.5">
      <c r="A324" s="79" t="s">
        <v>606</v>
      </c>
      <c r="B324" s="108" t="s">
        <v>1194</v>
      </c>
      <c r="C324" s="108" t="s">
        <v>1195</v>
      </c>
      <c r="D324" s="96" t="s">
        <v>117</v>
      </c>
      <c r="F324" s="96" t="str">
        <f t="shared" si="26"/>
        <v>け５２</v>
      </c>
      <c r="G324" s="96" t="str">
        <f t="shared" si="23"/>
        <v>浅野木奈子</v>
      </c>
      <c r="H324" s="97" t="s">
        <v>118</v>
      </c>
      <c r="I324" s="103" t="s">
        <v>59</v>
      </c>
      <c r="J324" s="98">
        <v>1969</v>
      </c>
      <c r="K324" s="98">
        <f>IF(J324="","",(2018-J324))</f>
        <v>49</v>
      </c>
      <c r="L324" s="187" t="str">
        <f t="shared" si="25"/>
        <v>OK</v>
      </c>
      <c r="M324" s="96" t="s">
        <v>882</v>
      </c>
    </row>
    <row r="325" spans="1:13" ht="13.5">
      <c r="A325" s="79" t="s">
        <v>1196</v>
      </c>
      <c r="B325" s="134" t="s">
        <v>1197</v>
      </c>
      <c r="C325" s="134" t="s">
        <v>1198</v>
      </c>
      <c r="D325" s="96" t="s">
        <v>117</v>
      </c>
      <c r="F325" s="96" t="str">
        <f t="shared" si="26"/>
        <v>け５３</v>
      </c>
      <c r="G325" s="96" t="str">
        <f t="shared" si="23"/>
        <v>小澤藤信</v>
      </c>
      <c r="H325" s="97" t="s">
        <v>118</v>
      </c>
      <c r="I325" s="97" t="s">
        <v>51</v>
      </c>
      <c r="J325" s="98">
        <v>1964</v>
      </c>
      <c r="K325" s="98">
        <f>IF(J325="","",(2018-J325))</f>
        <v>54</v>
      </c>
      <c r="L325" s="187" t="str">
        <f t="shared" si="25"/>
        <v>OK</v>
      </c>
      <c r="M325" s="96" t="s">
        <v>882</v>
      </c>
    </row>
    <row r="326" spans="1:13" ht="13.5">
      <c r="A326" s="79" t="s">
        <v>1199</v>
      </c>
      <c r="B326" s="134" t="s">
        <v>1200</v>
      </c>
      <c r="C326" s="134" t="s">
        <v>1201</v>
      </c>
      <c r="D326" s="96" t="s">
        <v>117</v>
      </c>
      <c r="F326" s="96" t="str">
        <f t="shared" si="26"/>
        <v>け５４</v>
      </c>
      <c r="G326" s="96" t="str">
        <f t="shared" si="23"/>
        <v>嶋田功太郎</v>
      </c>
      <c r="H326" s="97" t="s">
        <v>118</v>
      </c>
      <c r="I326" s="97" t="s">
        <v>51</v>
      </c>
      <c r="J326" s="98">
        <v>1977</v>
      </c>
      <c r="K326" s="98">
        <f>IF(J326="","",(2018-J326))</f>
        <v>41</v>
      </c>
      <c r="L326" s="187" t="str">
        <f t="shared" si="25"/>
        <v>OK</v>
      </c>
      <c r="M326" s="96" t="s">
        <v>1183</v>
      </c>
    </row>
    <row r="327" spans="1:13" ht="13.5">
      <c r="A327" s="79" t="s">
        <v>1202</v>
      </c>
      <c r="B327" s="134" t="s">
        <v>1203</v>
      </c>
      <c r="C327" s="134" t="s">
        <v>1204</v>
      </c>
      <c r="D327" s="96" t="s">
        <v>117</v>
      </c>
      <c r="F327" s="96" t="str">
        <f t="shared" si="26"/>
        <v>け５５</v>
      </c>
      <c r="G327" s="96" t="str">
        <f t="shared" si="23"/>
        <v>疋田之宏</v>
      </c>
      <c r="H327" s="97" t="s">
        <v>118</v>
      </c>
      <c r="I327" s="97" t="s">
        <v>51</v>
      </c>
      <c r="J327" s="98">
        <v>1960</v>
      </c>
      <c r="K327" s="98">
        <f>IF(J327="","",(2018-J327))</f>
        <v>58</v>
      </c>
      <c r="L327" s="187" t="str">
        <f t="shared" si="25"/>
        <v>OK</v>
      </c>
      <c r="M327" s="108" t="s">
        <v>1205</v>
      </c>
    </row>
    <row r="328" spans="1:13" ht="13.5">
      <c r="A328" s="79"/>
      <c r="B328" s="108"/>
      <c r="C328" s="108"/>
      <c r="H328" s="97"/>
      <c r="I328" s="97"/>
      <c r="L328" s="187"/>
      <c r="M328" s="108"/>
    </row>
    <row r="329" spans="1:13" ht="13.5">
      <c r="A329" s="79"/>
      <c r="B329" s="108"/>
      <c r="C329" s="108"/>
      <c r="H329" s="97"/>
      <c r="I329" s="97"/>
      <c r="L329" s="187"/>
      <c r="M329" s="108"/>
    </row>
    <row r="330" spans="1:13" ht="13.5">
      <c r="A330" s="79"/>
      <c r="B330" s="108"/>
      <c r="C330" s="108"/>
      <c r="H330" s="97"/>
      <c r="I330" s="97"/>
      <c r="L330" s="187"/>
      <c r="M330" s="108"/>
    </row>
    <row r="331" spans="1:13" ht="13.5">
      <c r="A331" s="79"/>
      <c r="B331" s="108"/>
      <c r="C331" s="108"/>
      <c r="H331" s="97"/>
      <c r="I331" s="97"/>
      <c r="L331" s="187"/>
      <c r="M331" s="108"/>
    </row>
    <row r="332" spans="1:12" ht="13.5">
      <c r="A332" s="79"/>
      <c r="B332" s="428" t="s">
        <v>1206</v>
      </c>
      <c r="C332" s="428"/>
      <c r="D332" s="428"/>
      <c r="E332" s="428"/>
      <c r="F332" s="428"/>
      <c r="G332" s="428"/>
      <c r="H332" s="428"/>
      <c r="I332" s="428"/>
      <c r="J332" s="428"/>
      <c r="K332" s="428"/>
      <c r="L332" s="187">
        <f>IF(G332="","",IF(COUNTIF($G$6:$G$598,G332)&gt;1,"2重登録","OK"))</f>
      </c>
    </row>
    <row r="333" spans="1:12" ht="13.5">
      <c r="A333" s="134"/>
      <c r="B333" s="428"/>
      <c r="C333" s="428"/>
      <c r="D333" s="428"/>
      <c r="E333" s="428"/>
      <c r="F333" s="428"/>
      <c r="G333" s="428"/>
      <c r="H333" s="428"/>
      <c r="I333" s="428"/>
      <c r="J333" s="428"/>
      <c r="K333" s="428"/>
      <c r="L333" s="187">
        <f>IF(G333="","",IF(COUNTIF($G$6:$G$598,G333)&gt;1,"2重登録","OK"))</f>
      </c>
    </row>
    <row r="334" spans="1:13" ht="13.5">
      <c r="A334" s="130"/>
      <c r="B334" s="316" t="s">
        <v>1207</v>
      </c>
      <c r="C334" s="316"/>
      <c r="D334" s="316"/>
      <c r="E334" s="11"/>
      <c r="G334" s="11"/>
      <c r="H334" s="11"/>
      <c r="I334" s="11"/>
      <c r="J334" s="11"/>
      <c r="K334" s="11"/>
      <c r="L334" s="187">
        <f>IF(G334="","",IF(COUNTIF($G$6:$G$598,G334)&gt;1,"2重登録","OK"))</f>
      </c>
      <c r="M334" s="11"/>
    </row>
    <row r="335" spans="1:13" ht="13.5">
      <c r="A335" s="130"/>
      <c r="B335" s="316"/>
      <c r="C335" s="316"/>
      <c r="D335" s="316"/>
      <c r="E335" s="11"/>
      <c r="G335" s="11"/>
      <c r="H335" s="11"/>
      <c r="I335" s="11"/>
      <c r="J335" s="11"/>
      <c r="K335" s="11"/>
      <c r="L335" s="187">
        <f>IF(G335="","",IF(COUNTIF($G$6:$G$598,G335)&gt;1,"2重登録","OK"))</f>
      </c>
      <c r="M335" s="11"/>
    </row>
    <row r="336" spans="1:14" ht="13.5">
      <c r="A336" s="11"/>
      <c r="B336" s="435" t="s">
        <v>1208</v>
      </c>
      <c r="C336" s="435"/>
      <c r="G336" s="74">
        <f>COUNTIF($M$338:$M$388,"東近江市")</f>
        <v>17</v>
      </c>
      <c r="H336" s="97"/>
      <c r="I336" s="97"/>
      <c r="L336" s="187"/>
      <c r="N336" s="11"/>
    </row>
    <row r="337" spans="2:14" ht="13.5">
      <c r="B337" s="435"/>
      <c r="C337" s="435"/>
      <c r="I337" s="97"/>
      <c r="L337" s="187">
        <f>IF(G337="","",IF(COUNTIF($G$6:$G$598,G337)&gt;1,"2重登録","OK"))</f>
      </c>
      <c r="N337" s="11"/>
    </row>
    <row r="338" spans="1:13" ht="13.5">
      <c r="A338" s="96" t="s">
        <v>1209</v>
      </c>
      <c r="B338" s="151" t="s">
        <v>142</v>
      </c>
      <c r="C338" s="96" t="s">
        <v>143</v>
      </c>
      <c r="D338" s="96" t="s">
        <v>609</v>
      </c>
      <c r="E338" s="74"/>
      <c r="F338" s="96" t="str">
        <f t="shared" si="26"/>
        <v>む０１</v>
      </c>
      <c r="G338" s="96" t="str">
        <f aca="true" t="shared" si="27" ref="G338:G387">B338&amp;C338</f>
        <v>安久智之</v>
      </c>
      <c r="H338" s="98" t="str">
        <f>$B$334</f>
        <v>村田八日市ＴＣ</v>
      </c>
      <c r="I338" s="98" t="s">
        <v>51</v>
      </c>
      <c r="J338" s="92">
        <v>1982</v>
      </c>
      <c r="K338" s="96">
        <v>36</v>
      </c>
      <c r="L338" s="187" t="str">
        <f>IF(G338="","",IF(COUNTIF($G$6:$G$598,G338)&gt;1,"2重登録","OK"))</f>
        <v>OK</v>
      </c>
      <c r="M338" s="108" t="s">
        <v>18</v>
      </c>
    </row>
    <row r="339" spans="1:13" ht="13.5">
      <c r="A339" s="96" t="s">
        <v>610</v>
      </c>
      <c r="B339" s="75" t="s">
        <v>611</v>
      </c>
      <c r="C339" s="96" t="s">
        <v>4</v>
      </c>
      <c r="D339" s="96" t="s">
        <v>609</v>
      </c>
      <c r="F339" s="96" t="str">
        <f t="shared" si="26"/>
        <v>む０２</v>
      </c>
      <c r="G339" s="96" t="str">
        <f t="shared" si="27"/>
        <v>稲泉　聡</v>
      </c>
      <c r="H339" s="98" t="str">
        <f aca="true" t="shared" si="28" ref="H339:H387">$B$334</f>
        <v>村田八日市ＴＣ</v>
      </c>
      <c r="I339" s="94" t="s">
        <v>51</v>
      </c>
      <c r="J339" s="92">
        <v>1967</v>
      </c>
      <c r="K339" s="96">
        <v>51</v>
      </c>
      <c r="L339" s="187" t="str">
        <f>IF(G339="","",IF(COUNTIF($G$6:$G$598,G339)&gt;1,"2重登録","OK"))</f>
        <v>OK</v>
      </c>
      <c r="M339" s="96" t="s">
        <v>16</v>
      </c>
    </row>
    <row r="340" spans="1:13" s="189" customFormat="1" ht="13.5">
      <c r="A340" s="96" t="s">
        <v>612</v>
      </c>
      <c r="B340" s="136" t="s">
        <v>144</v>
      </c>
      <c r="C340" s="165" t="s">
        <v>145</v>
      </c>
      <c r="D340" s="96" t="s">
        <v>609</v>
      </c>
      <c r="E340" s="96"/>
      <c r="F340" s="96" t="str">
        <f t="shared" si="26"/>
        <v>む０３</v>
      </c>
      <c r="G340" s="96" t="str">
        <f t="shared" si="27"/>
        <v>岡川謙二</v>
      </c>
      <c r="H340" s="98" t="str">
        <f t="shared" si="28"/>
        <v>村田八日市ＴＣ</v>
      </c>
      <c r="I340" s="94" t="s">
        <v>51</v>
      </c>
      <c r="J340" s="92">
        <v>1967</v>
      </c>
      <c r="K340" s="188">
        <v>51</v>
      </c>
      <c r="L340" s="187" t="str">
        <f>IF(G340="","",IF(COUNTIF($G$6:$G$598,G340)&gt;1,"2重登録","OK"))</f>
        <v>OK</v>
      </c>
      <c r="M340" s="189" t="s">
        <v>16</v>
      </c>
    </row>
    <row r="341" spans="1:13" s="189" customFormat="1" ht="13.5">
      <c r="A341" s="96" t="s">
        <v>613</v>
      </c>
      <c r="B341" s="136" t="s">
        <v>75</v>
      </c>
      <c r="C341" s="165" t="s">
        <v>147</v>
      </c>
      <c r="D341" s="96" t="s">
        <v>609</v>
      </c>
      <c r="E341" s="96"/>
      <c r="F341" s="96" t="str">
        <f t="shared" si="26"/>
        <v>む０４</v>
      </c>
      <c r="G341" s="96" t="str">
        <f t="shared" si="27"/>
        <v>児玉雅弘</v>
      </c>
      <c r="H341" s="98" t="str">
        <f t="shared" si="28"/>
        <v>村田八日市ＴＣ</v>
      </c>
      <c r="I341" s="94" t="s">
        <v>51</v>
      </c>
      <c r="J341" s="92">
        <v>1965</v>
      </c>
      <c r="K341" s="168">
        <v>53</v>
      </c>
      <c r="L341" s="187" t="str">
        <f aca="true" t="shared" si="29" ref="L341:L389">IF(G341="","",IF(COUNTIF($G$6:$G$598,G341)&gt;1,"2重登録","OK"))</f>
        <v>OK</v>
      </c>
      <c r="M341" s="189" t="s">
        <v>296</v>
      </c>
    </row>
    <row r="342" spans="1:13" s="189" customFormat="1" ht="13.5">
      <c r="A342" s="96" t="s">
        <v>614</v>
      </c>
      <c r="B342" s="136" t="s">
        <v>615</v>
      </c>
      <c r="C342" s="165" t="s">
        <v>616</v>
      </c>
      <c r="D342" s="96" t="s">
        <v>609</v>
      </c>
      <c r="E342" s="96"/>
      <c r="F342" s="96" t="str">
        <f t="shared" si="26"/>
        <v>む０５</v>
      </c>
      <c r="G342" s="96" t="str">
        <f t="shared" si="27"/>
        <v>徳永 剛</v>
      </c>
      <c r="H342" s="98" t="str">
        <f t="shared" si="28"/>
        <v>村田八日市ＴＣ</v>
      </c>
      <c r="I342" s="94" t="s">
        <v>51</v>
      </c>
      <c r="J342" s="92">
        <v>1966</v>
      </c>
      <c r="K342" s="168">
        <v>52</v>
      </c>
      <c r="L342" s="187" t="str">
        <f t="shared" si="29"/>
        <v>OK</v>
      </c>
      <c r="M342" s="189" t="s">
        <v>451</v>
      </c>
    </row>
    <row r="343" spans="1:13" s="189" customFormat="1" ht="13.5">
      <c r="A343" s="96" t="s">
        <v>617</v>
      </c>
      <c r="B343" s="136" t="s">
        <v>148</v>
      </c>
      <c r="C343" s="165" t="s">
        <v>149</v>
      </c>
      <c r="D343" s="96" t="s">
        <v>609</v>
      </c>
      <c r="E343" s="96"/>
      <c r="F343" s="96" t="str">
        <f t="shared" si="26"/>
        <v>む０６</v>
      </c>
      <c r="G343" s="96" t="str">
        <f t="shared" si="27"/>
        <v>杉山邦夫</v>
      </c>
      <c r="H343" s="98" t="str">
        <f t="shared" si="28"/>
        <v>村田八日市ＴＣ</v>
      </c>
      <c r="I343" s="94" t="s">
        <v>51</v>
      </c>
      <c r="J343" s="92">
        <v>1950</v>
      </c>
      <c r="K343" s="168">
        <v>68</v>
      </c>
      <c r="L343" s="187" t="str">
        <f t="shared" si="29"/>
        <v>OK</v>
      </c>
      <c r="M343" s="189" t="s">
        <v>547</v>
      </c>
    </row>
    <row r="344" spans="1:13" s="189" customFormat="1" ht="13.5">
      <c r="A344" s="96" t="s">
        <v>618</v>
      </c>
      <c r="B344" s="136" t="s">
        <v>150</v>
      </c>
      <c r="C344" s="165" t="s">
        <v>151</v>
      </c>
      <c r="D344" s="96" t="s">
        <v>609</v>
      </c>
      <c r="E344" s="96"/>
      <c r="F344" s="96" t="str">
        <f t="shared" si="26"/>
        <v>む０７</v>
      </c>
      <c r="G344" s="96" t="str">
        <f t="shared" si="27"/>
        <v>杉本龍平</v>
      </c>
      <c r="H344" s="98" t="str">
        <f t="shared" si="28"/>
        <v>村田八日市ＴＣ</v>
      </c>
      <c r="I344" s="94" t="s">
        <v>51</v>
      </c>
      <c r="J344" s="92">
        <v>1976</v>
      </c>
      <c r="K344" s="188">
        <v>42</v>
      </c>
      <c r="L344" s="187" t="str">
        <f t="shared" si="29"/>
        <v>OK</v>
      </c>
      <c r="M344" s="189" t="s">
        <v>294</v>
      </c>
    </row>
    <row r="345" spans="1:13" s="189" customFormat="1" ht="13.5">
      <c r="A345" s="96" t="s">
        <v>619</v>
      </c>
      <c r="B345" s="136" t="s">
        <v>116</v>
      </c>
      <c r="C345" s="165" t="s">
        <v>152</v>
      </c>
      <c r="D345" s="96" t="s">
        <v>609</v>
      </c>
      <c r="E345" s="96"/>
      <c r="F345" s="96" t="str">
        <f t="shared" si="26"/>
        <v>む０８</v>
      </c>
      <c r="G345" s="96" t="str">
        <f t="shared" si="27"/>
        <v>川上英二</v>
      </c>
      <c r="H345" s="98" t="str">
        <f t="shared" si="28"/>
        <v>村田八日市ＴＣ</v>
      </c>
      <c r="I345" s="94" t="s">
        <v>51</v>
      </c>
      <c r="J345" s="92">
        <v>1963</v>
      </c>
      <c r="K345" s="168">
        <v>55</v>
      </c>
      <c r="L345" s="187" t="str">
        <f t="shared" si="29"/>
        <v>OK</v>
      </c>
      <c r="M345" s="190" t="s">
        <v>18</v>
      </c>
    </row>
    <row r="346" spans="1:13" s="189" customFormat="1" ht="13.5">
      <c r="A346" s="96" t="s">
        <v>620</v>
      </c>
      <c r="B346" s="136" t="s">
        <v>153</v>
      </c>
      <c r="C346" s="165" t="s">
        <v>154</v>
      </c>
      <c r="D346" s="96" t="s">
        <v>609</v>
      </c>
      <c r="E346" s="96"/>
      <c r="F346" s="96" t="str">
        <f aca="true" t="shared" si="30" ref="F346:F387">A346</f>
        <v>む０９</v>
      </c>
      <c r="G346" s="96" t="str">
        <f t="shared" si="27"/>
        <v>泉谷純也</v>
      </c>
      <c r="H346" s="98" t="str">
        <f t="shared" si="28"/>
        <v>村田八日市ＴＣ</v>
      </c>
      <c r="I346" s="94" t="s">
        <v>51</v>
      </c>
      <c r="J346" s="92">
        <v>1982</v>
      </c>
      <c r="K346" s="168">
        <v>36</v>
      </c>
      <c r="L346" s="187" t="str">
        <f t="shared" si="29"/>
        <v>OK</v>
      </c>
      <c r="M346" s="190" t="s">
        <v>18</v>
      </c>
    </row>
    <row r="347" spans="1:13" s="189" customFormat="1" ht="13.5">
      <c r="A347" s="96" t="s">
        <v>621</v>
      </c>
      <c r="B347" s="136" t="s">
        <v>155</v>
      </c>
      <c r="C347" s="165" t="s">
        <v>156</v>
      </c>
      <c r="D347" s="96" t="s">
        <v>609</v>
      </c>
      <c r="E347" s="96"/>
      <c r="F347" s="96" t="str">
        <f t="shared" si="30"/>
        <v>む１０</v>
      </c>
      <c r="G347" s="96" t="str">
        <f t="shared" si="27"/>
        <v>浅田隆昭</v>
      </c>
      <c r="H347" s="98" t="str">
        <f t="shared" si="28"/>
        <v>村田八日市ＴＣ</v>
      </c>
      <c r="I347" s="94" t="s">
        <v>51</v>
      </c>
      <c r="J347" s="92">
        <v>1964</v>
      </c>
      <c r="K347" s="188">
        <v>54</v>
      </c>
      <c r="L347" s="187" t="str">
        <f t="shared" si="29"/>
        <v>OK</v>
      </c>
      <c r="M347" s="189" t="s">
        <v>304</v>
      </c>
    </row>
    <row r="348" spans="1:13" s="189" customFormat="1" ht="13.5">
      <c r="A348" s="96" t="s">
        <v>622</v>
      </c>
      <c r="B348" s="136" t="s">
        <v>157</v>
      </c>
      <c r="C348" s="165" t="s">
        <v>158</v>
      </c>
      <c r="D348" s="96" t="s">
        <v>609</v>
      </c>
      <c r="E348" s="96"/>
      <c r="F348" s="96" t="str">
        <f t="shared" si="30"/>
        <v>む１１</v>
      </c>
      <c r="G348" s="96" t="str">
        <f t="shared" si="27"/>
        <v>前田雅人</v>
      </c>
      <c r="H348" s="98" t="str">
        <f t="shared" si="28"/>
        <v>村田八日市ＴＣ</v>
      </c>
      <c r="I348" s="94" t="s">
        <v>51</v>
      </c>
      <c r="J348" s="92">
        <v>1959</v>
      </c>
      <c r="K348" s="188">
        <v>59</v>
      </c>
      <c r="L348" s="187" t="str">
        <f t="shared" si="29"/>
        <v>OK</v>
      </c>
      <c r="M348" s="189" t="s">
        <v>363</v>
      </c>
    </row>
    <row r="349" spans="1:13" s="189" customFormat="1" ht="13.5">
      <c r="A349" s="96" t="s">
        <v>623</v>
      </c>
      <c r="B349" s="136" t="s">
        <v>312</v>
      </c>
      <c r="C349" s="165" t="s">
        <v>624</v>
      </c>
      <c r="D349" s="96" t="s">
        <v>609</v>
      </c>
      <c r="E349" s="96"/>
      <c r="F349" s="96" t="str">
        <f t="shared" si="30"/>
        <v>む１２</v>
      </c>
      <c r="G349" s="96" t="str">
        <f t="shared" si="27"/>
        <v>土田典人</v>
      </c>
      <c r="H349" s="98" t="str">
        <f t="shared" si="28"/>
        <v>村田八日市ＴＣ</v>
      </c>
      <c r="I349" s="94" t="s">
        <v>51</v>
      </c>
      <c r="J349" s="92">
        <v>1964</v>
      </c>
      <c r="K349" s="168">
        <v>54</v>
      </c>
      <c r="L349" s="187" t="str">
        <f t="shared" si="29"/>
        <v>OK</v>
      </c>
      <c r="M349" s="189" t="s">
        <v>294</v>
      </c>
    </row>
    <row r="350" spans="1:13" s="189" customFormat="1" ht="13.5">
      <c r="A350" s="96" t="s">
        <v>625</v>
      </c>
      <c r="B350" s="136" t="s">
        <v>626</v>
      </c>
      <c r="C350" s="165" t="s">
        <v>627</v>
      </c>
      <c r="D350" s="96" t="s">
        <v>609</v>
      </c>
      <c r="E350" s="96"/>
      <c r="F350" s="96" t="str">
        <f t="shared" si="30"/>
        <v>む１３</v>
      </c>
      <c r="G350" s="96" t="str">
        <f t="shared" si="27"/>
        <v>二ツ井裕也</v>
      </c>
      <c r="H350" s="98" t="str">
        <f t="shared" si="28"/>
        <v>村田八日市ＴＣ</v>
      </c>
      <c r="I350" s="94" t="s">
        <v>51</v>
      </c>
      <c r="J350" s="92">
        <v>1990</v>
      </c>
      <c r="K350" s="168">
        <v>28</v>
      </c>
      <c r="L350" s="187" t="str">
        <f t="shared" si="29"/>
        <v>OK</v>
      </c>
      <c r="M350" s="190" t="s">
        <v>18</v>
      </c>
    </row>
    <row r="351" spans="1:13" s="189" customFormat="1" ht="13.5">
      <c r="A351" s="96" t="s">
        <v>628</v>
      </c>
      <c r="B351" s="136" t="s">
        <v>629</v>
      </c>
      <c r="C351" s="165" t="s">
        <v>630</v>
      </c>
      <c r="D351" s="96" t="s">
        <v>609</v>
      </c>
      <c r="E351" s="96"/>
      <c r="F351" s="96" t="str">
        <f t="shared" si="30"/>
        <v>む１４</v>
      </c>
      <c r="G351" s="96" t="str">
        <f t="shared" si="27"/>
        <v>森永洋介</v>
      </c>
      <c r="H351" s="98" t="str">
        <f t="shared" si="28"/>
        <v>村田八日市ＴＣ</v>
      </c>
      <c r="I351" s="94" t="s">
        <v>51</v>
      </c>
      <c r="J351" s="92">
        <v>1989</v>
      </c>
      <c r="K351" s="168">
        <v>29</v>
      </c>
      <c r="L351" s="187" t="str">
        <f t="shared" si="29"/>
        <v>OK</v>
      </c>
      <c r="M351" s="189" t="s">
        <v>366</v>
      </c>
    </row>
    <row r="352" spans="1:13" s="189" customFormat="1" ht="13.5">
      <c r="A352" s="96" t="s">
        <v>631</v>
      </c>
      <c r="B352" s="136" t="s">
        <v>161</v>
      </c>
      <c r="C352" s="165" t="s">
        <v>162</v>
      </c>
      <c r="D352" s="96" t="s">
        <v>609</v>
      </c>
      <c r="E352" s="96"/>
      <c r="F352" s="96" t="str">
        <f t="shared" si="30"/>
        <v>む１５</v>
      </c>
      <c r="G352" s="96" t="str">
        <f t="shared" si="27"/>
        <v>冨田哲弥</v>
      </c>
      <c r="H352" s="98" t="str">
        <f t="shared" si="28"/>
        <v>村田八日市ＴＣ</v>
      </c>
      <c r="I352" s="94" t="s">
        <v>51</v>
      </c>
      <c r="J352" s="92">
        <v>1966</v>
      </c>
      <c r="K352" s="188">
        <v>52</v>
      </c>
      <c r="L352" s="187" t="str">
        <f t="shared" si="29"/>
        <v>OK</v>
      </c>
      <c r="M352" s="189" t="s">
        <v>451</v>
      </c>
    </row>
    <row r="353" spans="1:13" s="189" customFormat="1" ht="13.5">
      <c r="A353" s="96" t="s">
        <v>632</v>
      </c>
      <c r="B353" s="136" t="s">
        <v>633</v>
      </c>
      <c r="C353" s="165" t="s">
        <v>634</v>
      </c>
      <c r="D353" s="96" t="s">
        <v>609</v>
      </c>
      <c r="E353" s="96"/>
      <c r="F353" s="96" t="str">
        <f t="shared" si="30"/>
        <v>む１６</v>
      </c>
      <c r="G353" s="96" t="str">
        <f t="shared" si="27"/>
        <v>辰巳悟朗</v>
      </c>
      <c r="H353" s="98" t="str">
        <f t="shared" si="28"/>
        <v>村田八日市ＴＣ</v>
      </c>
      <c r="I353" s="94" t="s">
        <v>51</v>
      </c>
      <c r="J353" s="92">
        <v>1974</v>
      </c>
      <c r="K353" s="188">
        <v>44</v>
      </c>
      <c r="L353" s="187" t="str">
        <f t="shared" si="29"/>
        <v>OK</v>
      </c>
      <c r="M353" s="189" t="s">
        <v>16</v>
      </c>
    </row>
    <row r="354" spans="1:13" s="189" customFormat="1" ht="13.5">
      <c r="A354" s="96" t="s">
        <v>635</v>
      </c>
      <c r="B354" s="127" t="s">
        <v>146</v>
      </c>
      <c r="C354" s="191" t="s">
        <v>163</v>
      </c>
      <c r="D354" s="96" t="s">
        <v>609</v>
      </c>
      <c r="E354" s="96"/>
      <c r="F354" s="96" t="str">
        <f t="shared" si="30"/>
        <v>む１７</v>
      </c>
      <c r="G354" s="96" t="str">
        <f t="shared" si="27"/>
        <v>河野晶子</v>
      </c>
      <c r="H354" s="98" t="str">
        <f t="shared" si="28"/>
        <v>村田八日市ＴＣ</v>
      </c>
      <c r="I354" s="192" t="s">
        <v>59</v>
      </c>
      <c r="J354" s="92">
        <v>1970</v>
      </c>
      <c r="K354" s="168">
        <v>48</v>
      </c>
      <c r="L354" s="187" t="str">
        <f t="shared" si="29"/>
        <v>OK</v>
      </c>
      <c r="M354" s="189" t="s">
        <v>16</v>
      </c>
    </row>
    <row r="355" spans="1:13" s="189" customFormat="1" ht="13.5">
      <c r="A355" s="96" t="s">
        <v>636</v>
      </c>
      <c r="B355" s="127" t="s">
        <v>164</v>
      </c>
      <c r="C355" s="191" t="s">
        <v>165</v>
      </c>
      <c r="D355" s="96" t="s">
        <v>609</v>
      </c>
      <c r="E355" s="96"/>
      <c r="F355" s="96" t="str">
        <f t="shared" si="30"/>
        <v>む１８</v>
      </c>
      <c r="G355" s="96" t="str">
        <f t="shared" si="27"/>
        <v>森田恵美</v>
      </c>
      <c r="H355" s="98" t="str">
        <f t="shared" si="28"/>
        <v>村田八日市ＴＣ</v>
      </c>
      <c r="I355" s="192" t="s">
        <v>59</v>
      </c>
      <c r="J355" s="92">
        <v>1971</v>
      </c>
      <c r="K355" s="168">
        <v>47</v>
      </c>
      <c r="L355" s="187" t="str">
        <f t="shared" si="29"/>
        <v>OK</v>
      </c>
      <c r="M355" s="190" t="s">
        <v>18</v>
      </c>
    </row>
    <row r="356" spans="1:13" s="189" customFormat="1" ht="13.5">
      <c r="A356" s="96" t="s">
        <v>637</v>
      </c>
      <c r="B356" s="127" t="s">
        <v>166</v>
      </c>
      <c r="C356" s="191" t="s">
        <v>167</v>
      </c>
      <c r="D356" s="96" t="s">
        <v>609</v>
      </c>
      <c r="E356" s="79"/>
      <c r="F356" s="96" t="str">
        <f t="shared" si="30"/>
        <v>む１９</v>
      </c>
      <c r="G356" s="96" t="str">
        <f t="shared" si="27"/>
        <v>西澤友紀</v>
      </c>
      <c r="H356" s="98" t="str">
        <f t="shared" si="28"/>
        <v>村田八日市ＴＣ</v>
      </c>
      <c r="I356" s="192" t="s">
        <v>59</v>
      </c>
      <c r="J356" s="92">
        <v>1975</v>
      </c>
      <c r="K356" s="168">
        <v>43</v>
      </c>
      <c r="L356" s="187" t="str">
        <f t="shared" si="29"/>
        <v>OK</v>
      </c>
      <c r="M356" s="190" t="s">
        <v>18</v>
      </c>
    </row>
    <row r="357" spans="1:13" s="189" customFormat="1" ht="13.5">
      <c r="A357" s="96" t="s">
        <v>638</v>
      </c>
      <c r="B357" s="127" t="s">
        <v>169</v>
      </c>
      <c r="C357" s="191" t="s">
        <v>170</v>
      </c>
      <c r="D357" s="96" t="s">
        <v>609</v>
      </c>
      <c r="E357" s="79"/>
      <c r="F357" s="96" t="str">
        <f t="shared" si="30"/>
        <v>む２０</v>
      </c>
      <c r="G357" s="96" t="str">
        <f t="shared" si="27"/>
        <v>速水直美</v>
      </c>
      <c r="H357" s="98" t="str">
        <f t="shared" si="28"/>
        <v>村田八日市ＴＣ</v>
      </c>
      <c r="I357" s="192" t="s">
        <v>59</v>
      </c>
      <c r="J357" s="92">
        <v>1967</v>
      </c>
      <c r="K357" s="188">
        <v>51</v>
      </c>
      <c r="L357" s="187" t="str">
        <f t="shared" si="29"/>
        <v>OK</v>
      </c>
      <c r="M357" s="190" t="s">
        <v>18</v>
      </c>
    </row>
    <row r="358" spans="1:13" s="189" customFormat="1" ht="13.5">
      <c r="A358" s="96" t="s">
        <v>639</v>
      </c>
      <c r="B358" s="127" t="s">
        <v>171</v>
      </c>
      <c r="C358" s="191" t="s">
        <v>172</v>
      </c>
      <c r="D358" s="96" t="s">
        <v>609</v>
      </c>
      <c r="E358" s="79"/>
      <c r="F358" s="96" t="str">
        <f t="shared" si="30"/>
        <v>む２１</v>
      </c>
      <c r="G358" s="96" t="str">
        <f t="shared" si="27"/>
        <v>多田麻実</v>
      </c>
      <c r="H358" s="98" t="str">
        <f t="shared" si="28"/>
        <v>村田八日市ＴＣ</v>
      </c>
      <c r="I358" s="192" t="s">
        <v>59</v>
      </c>
      <c r="J358" s="92">
        <v>1980</v>
      </c>
      <c r="K358" s="188">
        <v>38</v>
      </c>
      <c r="L358" s="187" t="str">
        <f t="shared" si="29"/>
        <v>OK</v>
      </c>
      <c r="M358" s="189" t="s">
        <v>299</v>
      </c>
    </row>
    <row r="359" spans="1:13" s="189" customFormat="1" ht="13.5">
      <c r="A359" s="96" t="s">
        <v>640</v>
      </c>
      <c r="B359" s="127" t="s">
        <v>58</v>
      </c>
      <c r="C359" s="191" t="s">
        <v>173</v>
      </c>
      <c r="D359" s="96" t="s">
        <v>609</v>
      </c>
      <c r="E359" s="79"/>
      <c r="F359" s="96" t="str">
        <f t="shared" si="30"/>
        <v>む２２</v>
      </c>
      <c r="G359" s="96" t="str">
        <f t="shared" si="27"/>
        <v>中村純子</v>
      </c>
      <c r="H359" s="98" t="str">
        <f t="shared" si="28"/>
        <v>村田八日市ＴＣ</v>
      </c>
      <c r="I359" s="192" t="s">
        <v>59</v>
      </c>
      <c r="J359" s="92">
        <v>1982</v>
      </c>
      <c r="K359" s="188">
        <v>36</v>
      </c>
      <c r="L359" s="187" t="str">
        <f t="shared" si="29"/>
        <v>OK</v>
      </c>
      <c r="M359" s="189" t="s">
        <v>299</v>
      </c>
    </row>
    <row r="360" spans="1:13" s="189" customFormat="1" ht="13.5">
      <c r="A360" s="96" t="s">
        <v>641</v>
      </c>
      <c r="B360" s="127" t="s">
        <v>174</v>
      </c>
      <c r="C360" s="191" t="s">
        <v>175</v>
      </c>
      <c r="D360" s="96" t="s">
        <v>609</v>
      </c>
      <c r="E360" s="79"/>
      <c r="F360" s="96" t="str">
        <f t="shared" si="30"/>
        <v>む２３</v>
      </c>
      <c r="G360" s="96" t="str">
        <f t="shared" si="27"/>
        <v>堀田明子</v>
      </c>
      <c r="H360" s="98" t="str">
        <f t="shared" si="28"/>
        <v>村田八日市ＴＣ</v>
      </c>
      <c r="I360" s="192" t="s">
        <v>59</v>
      </c>
      <c r="J360" s="92">
        <v>1970</v>
      </c>
      <c r="K360" s="168">
        <v>48</v>
      </c>
      <c r="L360" s="187" t="str">
        <f t="shared" si="29"/>
        <v>OK</v>
      </c>
      <c r="M360" s="190" t="s">
        <v>18</v>
      </c>
    </row>
    <row r="361" spans="1:13" s="189" customFormat="1" ht="13.5">
      <c r="A361" s="96" t="s">
        <v>642</v>
      </c>
      <c r="B361" s="127" t="s">
        <v>159</v>
      </c>
      <c r="C361" s="191" t="s">
        <v>160</v>
      </c>
      <c r="D361" s="96" t="s">
        <v>609</v>
      </c>
      <c r="E361" s="79"/>
      <c r="F361" s="96" t="str">
        <f t="shared" si="30"/>
        <v>む２４</v>
      </c>
      <c r="G361" s="96" t="str">
        <f t="shared" si="27"/>
        <v>大脇和世</v>
      </c>
      <c r="H361" s="98" t="str">
        <f t="shared" si="28"/>
        <v>村田八日市ＴＣ</v>
      </c>
      <c r="I361" s="192" t="s">
        <v>59</v>
      </c>
      <c r="J361" s="92">
        <v>1970</v>
      </c>
      <c r="K361" s="168">
        <v>48</v>
      </c>
      <c r="L361" s="187" t="str">
        <f t="shared" si="29"/>
        <v>OK</v>
      </c>
      <c r="M361" s="189" t="s">
        <v>466</v>
      </c>
    </row>
    <row r="362" spans="1:13" s="189" customFormat="1" ht="13.5">
      <c r="A362" s="96" t="s">
        <v>643</v>
      </c>
      <c r="B362" s="136" t="s">
        <v>644</v>
      </c>
      <c r="C362" s="165" t="s">
        <v>645</v>
      </c>
      <c r="D362" s="96" t="s">
        <v>609</v>
      </c>
      <c r="E362" s="79"/>
      <c r="F362" s="96" t="str">
        <f t="shared" si="30"/>
        <v>む２５</v>
      </c>
      <c r="G362" s="96" t="str">
        <f t="shared" si="27"/>
        <v>後藤圭介</v>
      </c>
      <c r="H362" s="98" t="str">
        <f t="shared" si="28"/>
        <v>村田八日市ＴＣ</v>
      </c>
      <c r="I362" s="94" t="s">
        <v>51</v>
      </c>
      <c r="J362" s="92">
        <v>1974</v>
      </c>
      <c r="K362" s="168">
        <v>44</v>
      </c>
      <c r="L362" s="187" t="str">
        <f t="shared" si="29"/>
        <v>OK</v>
      </c>
      <c r="M362" s="189" t="s">
        <v>304</v>
      </c>
    </row>
    <row r="363" spans="1:13" s="189" customFormat="1" ht="13.5">
      <c r="A363" s="96" t="s">
        <v>646</v>
      </c>
      <c r="B363" s="136" t="s">
        <v>464</v>
      </c>
      <c r="C363" s="165" t="s">
        <v>647</v>
      </c>
      <c r="D363" s="96" t="s">
        <v>609</v>
      </c>
      <c r="E363" s="79"/>
      <c r="F363" s="96" t="str">
        <f t="shared" si="30"/>
        <v>む２６</v>
      </c>
      <c r="G363" s="96" t="str">
        <f t="shared" si="27"/>
        <v>長谷川晃平</v>
      </c>
      <c r="H363" s="98" t="str">
        <f t="shared" si="28"/>
        <v>村田八日市ＴＣ</v>
      </c>
      <c r="I363" s="94" t="s">
        <v>51</v>
      </c>
      <c r="J363" s="92">
        <v>1968</v>
      </c>
      <c r="K363" s="168">
        <v>50</v>
      </c>
      <c r="L363" s="187" t="str">
        <f t="shared" si="29"/>
        <v>OK</v>
      </c>
      <c r="M363" s="189" t="s">
        <v>363</v>
      </c>
    </row>
    <row r="364" spans="1:13" s="189" customFormat="1" ht="13.5">
      <c r="A364" s="96" t="s">
        <v>648</v>
      </c>
      <c r="B364" s="136" t="s">
        <v>649</v>
      </c>
      <c r="C364" s="96" t="s">
        <v>650</v>
      </c>
      <c r="D364" s="96" t="s">
        <v>609</v>
      </c>
      <c r="E364" s="79"/>
      <c r="F364" s="96" t="str">
        <f t="shared" si="30"/>
        <v>む２７</v>
      </c>
      <c r="G364" s="96" t="str">
        <f t="shared" si="27"/>
        <v>原田真稔</v>
      </c>
      <c r="H364" s="98" t="str">
        <f t="shared" si="28"/>
        <v>村田八日市ＴＣ</v>
      </c>
      <c r="I364" s="94" t="s">
        <v>51</v>
      </c>
      <c r="J364" s="92">
        <v>1974</v>
      </c>
      <c r="K364" s="188">
        <v>44</v>
      </c>
      <c r="L364" s="187" t="str">
        <f t="shared" si="29"/>
        <v>OK</v>
      </c>
      <c r="M364" s="189" t="s">
        <v>451</v>
      </c>
    </row>
    <row r="365" spans="1:13" s="189" customFormat="1" ht="13.5">
      <c r="A365" s="96" t="s">
        <v>651</v>
      </c>
      <c r="B365" s="136" t="s">
        <v>652</v>
      </c>
      <c r="C365" s="96" t="s">
        <v>653</v>
      </c>
      <c r="D365" s="96" t="s">
        <v>609</v>
      </c>
      <c r="E365" s="79"/>
      <c r="F365" s="96" t="str">
        <f t="shared" si="30"/>
        <v>む２８</v>
      </c>
      <c r="G365" s="96" t="str">
        <f t="shared" si="27"/>
        <v>池内伸介</v>
      </c>
      <c r="H365" s="98" t="str">
        <f t="shared" si="28"/>
        <v>村田八日市ＴＣ</v>
      </c>
      <c r="I365" s="94" t="s">
        <v>51</v>
      </c>
      <c r="J365" s="92">
        <v>1983</v>
      </c>
      <c r="K365" s="188">
        <v>35</v>
      </c>
      <c r="L365" s="187" t="str">
        <f t="shared" si="29"/>
        <v>OK</v>
      </c>
      <c r="M365" s="189" t="s">
        <v>363</v>
      </c>
    </row>
    <row r="366" spans="1:13" s="189" customFormat="1" ht="13.5">
      <c r="A366" s="96" t="s">
        <v>654</v>
      </c>
      <c r="B366" s="136" t="s">
        <v>329</v>
      </c>
      <c r="C366" s="96" t="s">
        <v>1210</v>
      </c>
      <c r="D366" s="96" t="s">
        <v>609</v>
      </c>
      <c r="E366" s="79"/>
      <c r="F366" s="96" t="str">
        <f t="shared" si="30"/>
        <v>む２９</v>
      </c>
      <c r="G366" s="96" t="str">
        <f t="shared" si="27"/>
        <v>藤田彰</v>
      </c>
      <c r="H366" s="98" t="str">
        <f t="shared" si="28"/>
        <v>村田八日市ＴＣ</v>
      </c>
      <c r="I366" s="94" t="s">
        <v>51</v>
      </c>
      <c r="J366" s="92">
        <v>1981</v>
      </c>
      <c r="K366" s="188">
        <v>37</v>
      </c>
      <c r="L366" s="187" t="str">
        <f t="shared" si="29"/>
        <v>OK</v>
      </c>
      <c r="M366" s="189" t="s">
        <v>363</v>
      </c>
    </row>
    <row r="367" spans="1:13" s="11" customFormat="1" ht="13.5">
      <c r="A367" s="96" t="s">
        <v>655</v>
      </c>
      <c r="B367" s="136" t="s">
        <v>656</v>
      </c>
      <c r="C367" s="96" t="s">
        <v>657</v>
      </c>
      <c r="D367" s="96" t="s">
        <v>609</v>
      </c>
      <c r="E367" s="79"/>
      <c r="F367" s="96" t="str">
        <f t="shared" si="30"/>
        <v>む３０</v>
      </c>
      <c r="G367" s="96" t="str">
        <f t="shared" si="27"/>
        <v>岩田光央</v>
      </c>
      <c r="H367" s="98" t="str">
        <f t="shared" si="28"/>
        <v>村田八日市ＴＣ</v>
      </c>
      <c r="I367" s="94" t="s">
        <v>51</v>
      </c>
      <c r="J367" s="92">
        <v>1985</v>
      </c>
      <c r="K367" s="188">
        <v>33</v>
      </c>
      <c r="L367" s="187" t="str">
        <f t="shared" si="29"/>
        <v>OK</v>
      </c>
      <c r="M367" s="11" t="s">
        <v>297</v>
      </c>
    </row>
    <row r="368" spans="1:13" s="189" customFormat="1" ht="13.5">
      <c r="A368" s="96" t="s">
        <v>658</v>
      </c>
      <c r="B368" s="136" t="s">
        <v>659</v>
      </c>
      <c r="C368" s="96" t="s">
        <v>660</v>
      </c>
      <c r="D368" s="96" t="s">
        <v>609</v>
      </c>
      <c r="E368" s="79"/>
      <c r="F368" s="96" t="str">
        <f t="shared" si="30"/>
        <v>む３１</v>
      </c>
      <c r="G368" s="96" t="str">
        <f t="shared" si="27"/>
        <v>三神秀嗣</v>
      </c>
      <c r="H368" s="98" t="str">
        <f t="shared" si="28"/>
        <v>村田八日市ＴＣ</v>
      </c>
      <c r="I368" s="94" t="s">
        <v>51</v>
      </c>
      <c r="J368" s="92">
        <v>1982</v>
      </c>
      <c r="K368" s="188">
        <v>36</v>
      </c>
      <c r="L368" s="187" t="str">
        <f t="shared" si="29"/>
        <v>OK</v>
      </c>
      <c r="M368" s="189" t="s">
        <v>451</v>
      </c>
    </row>
    <row r="369" spans="1:13" s="189" customFormat="1" ht="13.5">
      <c r="A369" s="96" t="s">
        <v>661</v>
      </c>
      <c r="B369" s="136" t="s">
        <v>298</v>
      </c>
      <c r="C369" s="96" t="s">
        <v>662</v>
      </c>
      <c r="D369" s="96" t="s">
        <v>609</v>
      </c>
      <c r="E369" s="79"/>
      <c r="F369" s="96" t="str">
        <f t="shared" si="30"/>
        <v>む３２</v>
      </c>
      <c r="G369" s="96" t="str">
        <f t="shared" si="27"/>
        <v>佐藤庸子</v>
      </c>
      <c r="H369" s="98" t="str">
        <f t="shared" si="28"/>
        <v>村田八日市ＴＣ</v>
      </c>
      <c r="I369" s="192" t="s">
        <v>59</v>
      </c>
      <c r="J369" s="92">
        <v>1978</v>
      </c>
      <c r="K369" s="188">
        <v>40</v>
      </c>
      <c r="L369" s="187" t="str">
        <f t="shared" si="29"/>
        <v>OK</v>
      </c>
      <c r="M369" s="190" t="s">
        <v>18</v>
      </c>
    </row>
    <row r="370" spans="1:13" ht="13.5">
      <c r="A370" s="96" t="s">
        <v>663</v>
      </c>
      <c r="B370" s="136" t="s">
        <v>486</v>
      </c>
      <c r="C370" s="96" t="s">
        <v>526</v>
      </c>
      <c r="D370" s="96" t="s">
        <v>609</v>
      </c>
      <c r="E370" s="79"/>
      <c r="F370" s="96" t="str">
        <f t="shared" si="30"/>
        <v>む３３</v>
      </c>
      <c r="G370" s="96" t="str">
        <f t="shared" si="27"/>
        <v>遠崎大樹</v>
      </c>
      <c r="H370" s="98" t="str">
        <f t="shared" si="28"/>
        <v>村田八日市ＴＣ</v>
      </c>
      <c r="I370" s="94" t="s">
        <v>51</v>
      </c>
      <c r="J370" s="92">
        <v>1985</v>
      </c>
      <c r="K370" s="193">
        <v>33</v>
      </c>
      <c r="L370" s="187" t="str">
        <f t="shared" si="29"/>
        <v>OK</v>
      </c>
      <c r="M370" s="96" t="s">
        <v>363</v>
      </c>
    </row>
    <row r="371" spans="1:13" ht="13.5">
      <c r="A371" s="96" t="s">
        <v>664</v>
      </c>
      <c r="B371" s="127" t="s">
        <v>215</v>
      </c>
      <c r="C371" s="108" t="s">
        <v>665</v>
      </c>
      <c r="D371" s="96" t="s">
        <v>609</v>
      </c>
      <c r="E371" s="79"/>
      <c r="F371" s="96" t="str">
        <f t="shared" si="30"/>
        <v>む３４</v>
      </c>
      <c r="G371" s="96" t="str">
        <f t="shared" si="27"/>
        <v>村田朋子</v>
      </c>
      <c r="H371" s="98" t="str">
        <f t="shared" si="28"/>
        <v>村田八日市ＴＣ</v>
      </c>
      <c r="I371" s="192" t="s">
        <v>59</v>
      </c>
      <c r="J371" s="92">
        <v>1959</v>
      </c>
      <c r="K371" s="193">
        <v>59</v>
      </c>
      <c r="L371" s="187" t="str">
        <f t="shared" si="29"/>
        <v>OK</v>
      </c>
      <c r="M371" s="108" t="s">
        <v>18</v>
      </c>
    </row>
    <row r="372" spans="1:13" ht="13.5">
      <c r="A372" s="96" t="s">
        <v>666</v>
      </c>
      <c r="B372" s="127" t="s">
        <v>148</v>
      </c>
      <c r="C372" s="108" t="s">
        <v>667</v>
      </c>
      <c r="D372" s="96" t="s">
        <v>609</v>
      </c>
      <c r="E372" s="79"/>
      <c r="F372" s="96" t="str">
        <f t="shared" si="30"/>
        <v>む３５</v>
      </c>
      <c r="G372" s="96" t="str">
        <f t="shared" si="27"/>
        <v>杉山あずさ</v>
      </c>
      <c r="H372" s="98" t="str">
        <f t="shared" si="28"/>
        <v>村田八日市ＴＣ</v>
      </c>
      <c r="I372" s="192" t="s">
        <v>59</v>
      </c>
      <c r="J372" s="92">
        <v>1978</v>
      </c>
      <c r="K372" s="193">
        <v>40</v>
      </c>
      <c r="L372" s="187" t="str">
        <f t="shared" si="29"/>
        <v>OK</v>
      </c>
      <c r="M372" s="96" t="s">
        <v>547</v>
      </c>
    </row>
    <row r="373" spans="1:13" ht="13.5">
      <c r="A373" s="96" t="s">
        <v>668</v>
      </c>
      <c r="B373" s="127" t="s">
        <v>437</v>
      </c>
      <c r="C373" s="108" t="s">
        <v>669</v>
      </c>
      <c r="D373" s="96" t="s">
        <v>609</v>
      </c>
      <c r="E373" s="79"/>
      <c r="F373" s="96" t="str">
        <f t="shared" si="30"/>
        <v>む３６</v>
      </c>
      <c r="G373" s="96" t="str">
        <f t="shared" si="27"/>
        <v>西村文代</v>
      </c>
      <c r="H373" s="98" t="str">
        <f t="shared" si="28"/>
        <v>村田八日市ＴＣ</v>
      </c>
      <c r="I373" s="192" t="s">
        <v>59</v>
      </c>
      <c r="J373" s="92">
        <v>1964</v>
      </c>
      <c r="K373" s="193">
        <v>54</v>
      </c>
      <c r="L373" s="187" t="str">
        <f t="shared" si="29"/>
        <v>OK</v>
      </c>
      <c r="M373" s="96" t="s">
        <v>294</v>
      </c>
    </row>
    <row r="374" spans="1:13" ht="13.5">
      <c r="A374" s="96" t="s">
        <v>670</v>
      </c>
      <c r="B374" s="127" t="s">
        <v>215</v>
      </c>
      <c r="C374" s="108" t="s">
        <v>671</v>
      </c>
      <c r="D374" s="96" t="s">
        <v>609</v>
      </c>
      <c r="E374" s="79"/>
      <c r="F374" s="96" t="str">
        <f t="shared" si="30"/>
        <v>む３７</v>
      </c>
      <c r="G374" s="96" t="str">
        <f t="shared" si="27"/>
        <v>村田彩子</v>
      </c>
      <c r="H374" s="98" t="str">
        <f t="shared" si="28"/>
        <v>村田八日市ＴＣ</v>
      </c>
      <c r="I374" s="192" t="s">
        <v>59</v>
      </c>
      <c r="J374" s="92">
        <v>1968</v>
      </c>
      <c r="K374" s="168">
        <v>50</v>
      </c>
      <c r="L374" s="187" t="str">
        <f t="shared" si="29"/>
        <v>OK</v>
      </c>
      <c r="M374" s="96" t="s">
        <v>16</v>
      </c>
    </row>
    <row r="375" spans="1:13" ht="13.5">
      <c r="A375" s="96" t="s">
        <v>672</v>
      </c>
      <c r="B375" s="127" t="s">
        <v>673</v>
      </c>
      <c r="C375" s="194" t="s">
        <v>662</v>
      </c>
      <c r="D375" s="96" t="s">
        <v>609</v>
      </c>
      <c r="E375" s="79"/>
      <c r="F375" s="96" t="str">
        <f t="shared" si="30"/>
        <v>む３８</v>
      </c>
      <c r="G375" s="96" t="str">
        <f t="shared" si="27"/>
        <v>村川庸子</v>
      </c>
      <c r="H375" s="98" t="str">
        <f t="shared" si="28"/>
        <v>村田八日市ＴＣ</v>
      </c>
      <c r="I375" s="192" t="s">
        <v>59</v>
      </c>
      <c r="J375" s="92">
        <v>1969</v>
      </c>
      <c r="K375" s="168">
        <v>49</v>
      </c>
      <c r="L375" s="187" t="str">
        <f t="shared" si="29"/>
        <v>OK</v>
      </c>
      <c r="M375" s="96" t="s">
        <v>466</v>
      </c>
    </row>
    <row r="376" spans="1:13" ht="13.5">
      <c r="A376" s="96" t="s">
        <v>674</v>
      </c>
      <c r="B376" s="136" t="s">
        <v>469</v>
      </c>
      <c r="C376" s="12" t="s">
        <v>675</v>
      </c>
      <c r="D376" s="96" t="s">
        <v>609</v>
      </c>
      <c r="E376" s="79"/>
      <c r="F376" s="96" t="str">
        <f t="shared" si="30"/>
        <v>む３９</v>
      </c>
      <c r="G376" s="96" t="str">
        <f t="shared" si="27"/>
        <v>藤井洋平</v>
      </c>
      <c r="H376" s="98" t="str">
        <f t="shared" si="28"/>
        <v>村田八日市ＴＣ</v>
      </c>
      <c r="I376" s="94" t="s">
        <v>51</v>
      </c>
      <c r="J376" s="92">
        <v>1991</v>
      </c>
      <c r="K376" s="195">
        <v>27</v>
      </c>
      <c r="L376" s="187" t="str">
        <f t="shared" si="29"/>
        <v>OK</v>
      </c>
      <c r="M376" s="108" t="s">
        <v>18</v>
      </c>
    </row>
    <row r="377" spans="1:13" ht="13.5">
      <c r="A377" s="96" t="s">
        <v>676</v>
      </c>
      <c r="B377" s="136" t="s">
        <v>677</v>
      </c>
      <c r="C377" s="12" t="s">
        <v>678</v>
      </c>
      <c r="D377" s="96" t="s">
        <v>609</v>
      </c>
      <c r="E377" s="79"/>
      <c r="F377" s="96" t="str">
        <f t="shared" si="30"/>
        <v>む４０</v>
      </c>
      <c r="G377" s="96" t="str">
        <f t="shared" si="27"/>
        <v>田淵敏史</v>
      </c>
      <c r="H377" s="98" t="str">
        <f t="shared" si="28"/>
        <v>村田八日市ＴＣ</v>
      </c>
      <c r="I377" s="94" t="s">
        <v>51</v>
      </c>
      <c r="J377" s="92">
        <v>1991</v>
      </c>
      <c r="K377" s="195">
        <v>27</v>
      </c>
      <c r="L377" s="187" t="str">
        <f t="shared" si="29"/>
        <v>OK</v>
      </c>
      <c r="M377" s="108" t="s">
        <v>18</v>
      </c>
    </row>
    <row r="378" spans="1:13" ht="13.5">
      <c r="A378" s="96" t="s">
        <v>679</v>
      </c>
      <c r="B378" s="136" t="s">
        <v>680</v>
      </c>
      <c r="C378" s="151" t="s">
        <v>681</v>
      </c>
      <c r="D378" s="96" t="s">
        <v>609</v>
      </c>
      <c r="E378" s="79"/>
      <c r="F378" s="96" t="str">
        <f t="shared" si="30"/>
        <v>む４１</v>
      </c>
      <c r="G378" s="96" t="str">
        <f t="shared" si="27"/>
        <v>穐山  航</v>
      </c>
      <c r="H378" s="98" t="str">
        <f t="shared" si="28"/>
        <v>村田八日市ＴＣ</v>
      </c>
      <c r="I378" s="94" t="s">
        <v>51</v>
      </c>
      <c r="J378" s="92">
        <v>1989</v>
      </c>
      <c r="K378" s="195">
        <v>29</v>
      </c>
      <c r="L378" s="187" t="str">
        <f t="shared" si="29"/>
        <v>OK</v>
      </c>
      <c r="M378" s="108" t="s">
        <v>18</v>
      </c>
    </row>
    <row r="379" spans="1:13" ht="13.5">
      <c r="A379" s="96" t="s">
        <v>682</v>
      </c>
      <c r="B379" s="136" t="s">
        <v>437</v>
      </c>
      <c r="C379" s="151" t="s">
        <v>683</v>
      </c>
      <c r="D379" s="96" t="s">
        <v>609</v>
      </c>
      <c r="E379" s="79"/>
      <c r="F379" s="96" t="str">
        <f t="shared" si="30"/>
        <v>む４２</v>
      </c>
      <c r="G379" s="96" t="str">
        <f t="shared" si="27"/>
        <v>西村国太郎</v>
      </c>
      <c r="H379" s="98" t="str">
        <f t="shared" si="28"/>
        <v>村田八日市ＴＣ</v>
      </c>
      <c r="I379" s="94" t="s">
        <v>51</v>
      </c>
      <c r="J379" s="92">
        <v>1942</v>
      </c>
      <c r="K379" s="195">
        <v>76</v>
      </c>
      <c r="L379" s="187" t="str">
        <f t="shared" si="29"/>
        <v>OK</v>
      </c>
      <c r="M379" s="108" t="s">
        <v>18</v>
      </c>
    </row>
    <row r="380" spans="1:13" ht="13.5">
      <c r="A380" s="96" t="s">
        <v>684</v>
      </c>
      <c r="B380" s="127" t="s">
        <v>685</v>
      </c>
      <c r="C380" s="179" t="s">
        <v>686</v>
      </c>
      <c r="D380" s="96" t="s">
        <v>609</v>
      </c>
      <c r="E380" s="79"/>
      <c r="F380" s="96" t="str">
        <f t="shared" si="30"/>
        <v>む４３</v>
      </c>
      <c r="G380" s="96" t="str">
        <f t="shared" si="27"/>
        <v>南井まどか</v>
      </c>
      <c r="H380" s="98" t="str">
        <f t="shared" si="28"/>
        <v>村田八日市ＴＣ</v>
      </c>
      <c r="I380" s="192" t="s">
        <v>59</v>
      </c>
      <c r="J380" s="92">
        <v>1994</v>
      </c>
      <c r="K380" s="195">
        <v>24</v>
      </c>
      <c r="L380" s="187" t="str">
        <f t="shared" si="29"/>
        <v>OK</v>
      </c>
      <c r="M380" s="96" t="s">
        <v>363</v>
      </c>
    </row>
    <row r="381" spans="1:13" ht="13.5">
      <c r="A381" s="96" t="s">
        <v>687</v>
      </c>
      <c r="B381" s="127" t="s">
        <v>391</v>
      </c>
      <c r="C381" s="194" t="s">
        <v>688</v>
      </c>
      <c r="D381" s="96" t="s">
        <v>609</v>
      </c>
      <c r="E381" s="79"/>
      <c r="F381" s="96" t="str">
        <f t="shared" si="30"/>
        <v>む４４</v>
      </c>
      <c r="G381" s="96" t="str">
        <f t="shared" si="27"/>
        <v>澤田多佳美</v>
      </c>
      <c r="H381" s="98" t="str">
        <f t="shared" si="28"/>
        <v>村田八日市ＴＣ</v>
      </c>
      <c r="I381" s="192" t="s">
        <v>59</v>
      </c>
      <c r="J381" s="92">
        <v>1970</v>
      </c>
      <c r="K381" s="195">
        <v>48</v>
      </c>
      <c r="L381" s="187" t="str">
        <f t="shared" si="29"/>
        <v>OK</v>
      </c>
      <c r="M381" s="96" t="s">
        <v>294</v>
      </c>
    </row>
    <row r="382" spans="1:13" ht="13.5">
      <c r="A382" s="96" t="s">
        <v>689</v>
      </c>
      <c r="B382" s="136" t="s">
        <v>148</v>
      </c>
      <c r="C382" s="196" t="s">
        <v>690</v>
      </c>
      <c r="D382" s="96" t="s">
        <v>609</v>
      </c>
      <c r="E382" s="151"/>
      <c r="F382" s="96" t="str">
        <f t="shared" si="30"/>
        <v>む４５</v>
      </c>
      <c r="G382" s="96" t="str">
        <f t="shared" si="27"/>
        <v>杉山春澄</v>
      </c>
      <c r="H382" s="98" t="str">
        <f t="shared" si="28"/>
        <v>村田八日市ＴＣ</v>
      </c>
      <c r="I382" s="94" t="s">
        <v>51</v>
      </c>
      <c r="J382" s="92">
        <v>2004</v>
      </c>
      <c r="K382" s="195">
        <v>14</v>
      </c>
      <c r="L382" s="187" t="str">
        <f t="shared" si="29"/>
        <v>OK</v>
      </c>
      <c r="M382" s="96" t="s">
        <v>547</v>
      </c>
    </row>
    <row r="383" spans="1:13" s="11" customFormat="1" ht="13.5">
      <c r="A383" s="96" t="s">
        <v>691</v>
      </c>
      <c r="B383" s="136" t="s">
        <v>692</v>
      </c>
      <c r="C383" s="196" t="s">
        <v>693</v>
      </c>
      <c r="D383" s="96" t="s">
        <v>609</v>
      </c>
      <c r="E383" s="151"/>
      <c r="F383" s="96" t="str">
        <f t="shared" si="30"/>
        <v>む４６</v>
      </c>
      <c r="G383" s="96" t="str">
        <f t="shared" si="27"/>
        <v>二上貴光</v>
      </c>
      <c r="H383" s="98" t="str">
        <f t="shared" si="28"/>
        <v>村田八日市ＴＣ</v>
      </c>
      <c r="I383" s="94" t="s">
        <v>51</v>
      </c>
      <c r="J383" s="92">
        <v>1990</v>
      </c>
      <c r="K383" s="195">
        <v>28</v>
      </c>
      <c r="L383" s="187" t="str">
        <f t="shared" si="29"/>
        <v>OK</v>
      </c>
      <c r="M383" s="174" t="s">
        <v>18</v>
      </c>
    </row>
    <row r="384" spans="1:13" s="11" customFormat="1" ht="13.5">
      <c r="A384" s="96" t="s">
        <v>694</v>
      </c>
      <c r="B384" s="136" t="s">
        <v>131</v>
      </c>
      <c r="C384" s="12" t="s">
        <v>695</v>
      </c>
      <c r="D384" s="96" t="s">
        <v>609</v>
      </c>
      <c r="E384" s="151"/>
      <c r="F384" s="96" t="str">
        <f t="shared" si="30"/>
        <v>む４７</v>
      </c>
      <c r="G384" s="96" t="str">
        <f t="shared" si="27"/>
        <v>山田義大</v>
      </c>
      <c r="H384" s="98" t="str">
        <f t="shared" si="28"/>
        <v>村田八日市ＴＣ</v>
      </c>
      <c r="I384" s="94" t="s">
        <v>51</v>
      </c>
      <c r="J384" s="92">
        <v>1992</v>
      </c>
      <c r="K384" s="195">
        <v>26</v>
      </c>
      <c r="L384" s="187" t="str">
        <f t="shared" si="29"/>
        <v>OK</v>
      </c>
      <c r="M384" s="174" t="s">
        <v>18</v>
      </c>
    </row>
    <row r="385" spans="1:13" s="11" customFormat="1" ht="13.5">
      <c r="A385" s="96" t="s">
        <v>696</v>
      </c>
      <c r="B385" s="136" t="s">
        <v>729</v>
      </c>
      <c r="C385" s="79" t="s">
        <v>1211</v>
      </c>
      <c r="D385" s="96" t="s">
        <v>609</v>
      </c>
      <c r="E385" s="79"/>
      <c r="F385" s="96" t="str">
        <f t="shared" si="30"/>
        <v>む４８</v>
      </c>
      <c r="G385" s="96" t="str">
        <f t="shared" si="27"/>
        <v>草野　亮</v>
      </c>
      <c r="H385" s="98" t="str">
        <f t="shared" si="28"/>
        <v>村田八日市ＴＣ</v>
      </c>
      <c r="I385" s="94" t="s">
        <v>51</v>
      </c>
      <c r="J385" s="92">
        <v>1962</v>
      </c>
      <c r="K385" s="193">
        <v>56</v>
      </c>
      <c r="L385" s="187" t="str">
        <f t="shared" si="29"/>
        <v>OK</v>
      </c>
      <c r="M385" s="174" t="s">
        <v>18</v>
      </c>
    </row>
    <row r="386" spans="1:13" s="11" customFormat="1" ht="13.5">
      <c r="A386" s="96" t="s">
        <v>697</v>
      </c>
      <c r="B386" s="127" t="s">
        <v>698</v>
      </c>
      <c r="C386" s="108" t="s">
        <v>699</v>
      </c>
      <c r="D386" s="96" t="s">
        <v>609</v>
      </c>
      <c r="E386" s="79"/>
      <c r="F386" s="96" t="str">
        <f t="shared" si="30"/>
        <v>む４９</v>
      </c>
      <c r="G386" s="96" t="str">
        <f t="shared" si="27"/>
        <v>川東真央</v>
      </c>
      <c r="H386" s="98" t="str">
        <f t="shared" si="28"/>
        <v>村田八日市ＴＣ</v>
      </c>
      <c r="I386" s="192" t="s">
        <v>59</v>
      </c>
      <c r="J386" s="92">
        <v>1996</v>
      </c>
      <c r="K386" s="193">
        <v>22</v>
      </c>
      <c r="L386" s="187" t="str">
        <f t="shared" si="29"/>
        <v>OK</v>
      </c>
      <c r="M386" s="135" t="s">
        <v>357</v>
      </c>
    </row>
    <row r="387" spans="1:13" s="11" customFormat="1" ht="13.5">
      <c r="A387" s="96" t="s">
        <v>1212</v>
      </c>
      <c r="B387" s="136" t="s">
        <v>148</v>
      </c>
      <c r="C387" s="11" t="s">
        <v>1213</v>
      </c>
      <c r="D387" s="96" t="s">
        <v>609</v>
      </c>
      <c r="E387" s="79"/>
      <c r="F387" s="96" t="str">
        <f t="shared" si="30"/>
        <v>む５０</v>
      </c>
      <c r="G387" s="96" t="str">
        <f t="shared" si="27"/>
        <v>杉山涼佑</v>
      </c>
      <c r="H387" s="98" t="str">
        <f t="shared" si="28"/>
        <v>村田八日市ＴＣ</v>
      </c>
      <c r="I387" s="94" t="s">
        <v>51</v>
      </c>
      <c r="J387" s="92">
        <v>2001</v>
      </c>
      <c r="K387" s="136">
        <v>17</v>
      </c>
      <c r="L387" s="187" t="str">
        <f t="shared" si="29"/>
        <v>OK</v>
      </c>
      <c r="M387" s="135" t="s">
        <v>294</v>
      </c>
    </row>
    <row r="388" spans="1:13" s="11" customFormat="1" ht="13.5">
      <c r="A388" s="197"/>
      <c r="B388" s="148"/>
      <c r="C388" s="148"/>
      <c r="D388" s="136"/>
      <c r="F388" s="96"/>
      <c r="G388" s="79"/>
      <c r="H388" s="136"/>
      <c r="I388" s="13"/>
      <c r="J388" s="198"/>
      <c r="K388" s="94"/>
      <c r="L388" s="187">
        <f t="shared" si="29"/>
      </c>
      <c r="M388" s="136"/>
    </row>
    <row r="389" spans="1:12" s="11" customFormat="1" ht="13.5">
      <c r="A389" s="197"/>
      <c r="D389" s="136"/>
      <c r="F389" s="96"/>
      <c r="K389" s="94"/>
      <c r="L389" s="187">
        <f t="shared" si="29"/>
      </c>
    </row>
    <row r="390" spans="1:14" s="199" customFormat="1" ht="13.5">
      <c r="A390" s="197"/>
      <c r="B390" s="11"/>
      <c r="C390" s="11"/>
      <c r="D390" s="11"/>
      <c r="E390" s="11"/>
      <c r="F390" s="96"/>
      <c r="G390" s="11"/>
      <c r="H390" s="11"/>
      <c r="I390" s="11"/>
      <c r="J390" s="11"/>
      <c r="K390" s="11"/>
      <c r="L390" s="92"/>
      <c r="M390" s="11"/>
      <c r="N390" s="11"/>
    </row>
    <row r="391" spans="1:14" s="199" customFormat="1" ht="13.5">
      <c r="A391" s="197"/>
      <c r="B391" s="11"/>
      <c r="C391" s="11"/>
      <c r="D391" s="11"/>
      <c r="E391" s="11"/>
      <c r="F391" s="96"/>
      <c r="G391" s="11"/>
      <c r="H391" s="11"/>
      <c r="I391" s="11"/>
      <c r="J391" s="11"/>
      <c r="K391" s="11"/>
      <c r="L391" s="92"/>
      <c r="M391" s="11"/>
      <c r="N391" s="11"/>
    </row>
    <row r="392" spans="1:12" s="11" customFormat="1" ht="13.5">
      <c r="A392" s="197"/>
      <c r="F392" s="96"/>
      <c r="L392" s="92">
        <f aca="true" t="shared" si="31" ref="L392:L398">IF(G392="","",IF(COUNTIF($G$6:$G$598,G392)&gt;1,"2重登録","OK"))</f>
      </c>
    </row>
    <row r="393" spans="2:13" ht="13.5">
      <c r="B393" s="38"/>
      <c r="C393" s="38"/>
      <c r="D393" s="136"/>
      <c r="E393" s="79"/>
      <c r="G393" s="79"/>
      <c r="H393" s="136"/>
      <c r="I393" s="136"/>
      <c r="J393" s="200"/>
      <c r="K393" s="94">
        <f aca="true" t="shared" si="32" ref="K393:K398">IF(J393="","",(2017-J393))</f>
      </c>
      <c r="L393" s="92">
        <f t="shared" si="31"/>
      </c>
      <c r="M393" s="136"/>
    </row>
    <row r="394" spans="2:13" ht="13.5">
      <c r="B394" s="38"/>
      <c r="C394" s="38"/>
      <c r="D394" s="136"/>
      <c r="E394" s="79"/>
      <c r="G394" s="79"/>
      <c r="H394" s="136"/>
      <c r="I394" s="136"/>
      <c r="J394" s="200"/>
      <c r="K394" s="94">
        <f t="shared" si="32"/>
      </c>
      <c r="L394" s="92">
        <f t="shared" si="31"/>
      </c>
      <c r="M394" s="136"/>
    </row>
    <row r="395" spans="2:13" ht="13.5">
      <c r="B395" s="38"/>
      <c r="C395" s="38"/>
      <c r="D395" s="136"/>
      <c r="E395" s="79"/>
      <c r="G395" s="79"/>
      <c r="H395" s="136"/>
      <c r="I395" s="136"/>
      <c r="J395" s="200"/>
      <c r="K395" s="94">
        <f t="shared" si="32"/>
      </c>
      <c r="L395" s="92">
        <f t="shared" si="31"/>
      </c>
      <c r="M395" s="136"/>
    </row>
    <row r="396" spans="2:13" ht="13.5">
      <c r="B396" s="38"/>
      <c r="C396" s="38"/>
      <c r="D396" s="136"/>
      <c r="E396" s="79"/>
      <c r="G396" s="79"/>
      <c r="H396" s="136"/>
      <c r="I396" s="136"/>
      <c r="J396" s="200"/>
      <c r="K396" s="94">
        <f t="shared" si="32"/>
      </c>
      <c r="L396" s="92">
        <f t="shared" si="31"/>
      </c>
      <c r="M396" s="136"/>
    </row>
    <row r="397" spans="2:13" ht="13.5">
      <c r="B397" s="38"/>
      <c r="C397" s="38"/>
      <c r="D397" s="136"/>
      <c r="E397" s="79"/>
      <c r="G397" s="79"/>
      <c r="H397" s="136"/>
      <c r="I397" s="136"/>
      <c r="J397" s="200"/>
      <c r="K397" s="94">
        <f t="shared" si="32"/>
      </c>
      <c r="L397" s="92">
        <f t="shared" si="31"/>
      </c>
      <c r="M397" s="136"/>
    </row>
    <row r="398" spans="2:13" ht="13.5">
      <c r="B398" s="79"/>
      <c r="C398" s="79"/>
      <c r="D398" s="79"/>
      <c r="E398" s="79"/>
      <c r="G398" s="79"/>
      <c r="H398" s="79"/>
      <c r="I398" s="97"/>
      <c r="J398" s="36"/>
      <c r="K398" s="94">
        <f t="shared" si="32"/>
      </c>
      <c r="L398" s="92">
        <f t="shared" si="31"/>
      </c>
      <c r="M398" s="85"/>
    </row>
    <row r="399" spans="2:11" s="11" customFormat="1" ht="13.5">
      <c r="B399" s="437" t="s">
        <v>1214</v>
      </c>
      <c r="C399" s="437"/>
      <c r="D399" s="445" t="s">
        <v>1215</v>
      </c>
      <c r="E399" s="445"/>
      <c r="F399" s="445"/>
      <c r="G399" s="445"/>
      <c r="H399" s="96" t="s">
        <v>280</v>
      </c>
      <c r="I399" s="428" t="s">
        <v>281</v>
      </c>
      <c r="J399" s="428"/>
      <c r="K399" s="428"/>
    </row>
    <row r="400" spans="2:11" s="11" customFormat="1" ht="13.5">
      <c r="B400" s="437"/>
      <c r="C400" s="437"/>
      <c r="D400" s="445"/>
      <c r="E400" s="445"/>
      <c r="F400" s="445"/>
      <c r="G400" s="445"/>
      <c r="H400" s="74">
        <f>COUNTIF(M403:M437,"東近江市")</f>
        <v>4</v>
      </c>
      <c r="I400" s="434">
        <f>(H400/RIGHT(F435,2))</f>
        <v>0.12121212121212122</v>
      </c>
      <c r="J400" s="434"/>
      <c r="K400" s="434"/>
    </row>
    <row r="401" spans="1:13" s="11" customFormat="1" ht="13.5">
      <c r="A401" s="96"/>
      <c r="B401" s="79" t="s">
        <v>1216</v>
      </c>
      <c r="C401" s="79"/>
      <c r="D401" s="34"/>
      <c r="E401" s="96"/>
      <c r="F401" s="92"/>
      <c r="G401" s="96"/>
      <c r="H401" s="96"/>
      <c r="I401" s="96"/>
      <c r="J401" s="98"/>
      <c r="K401" s="94"/>
      <c r="L401" s="92"/>
      <c r="M401" s="96"/>
    </row>
    <row r="402" spans="1:13" s="11" customFormat="1" ht="13.5">
      <c r="A402" s="96"/>
      <c r="B402" s="429" t="s">
        <v>189</v>
      </c>
      <c r="C402" s="430"/>
      <c r="D402" s="96"/>
      <c r="E402" s="96"/>
      <c r="F402" s="92"/>
      <c r="G402" s="96" t="str">
        <f aca="true" t="shared" si="33" ref="G402:G438">B402&amp;C402</f>
        <v>湖東プラチナ</v>
      </c>
      <c r="H402" s="96"/>
      <c r="I402" s="96"/>
      <c r="J402" s="98"/>
      <c r="K402" s="94" t="s">
        <v>1217</v>
      </c>
      <c r="L402" s="92"/>
      <c r="M402" s="96"/>
    </row>
    <row r="403" spans="1:13" s="11" customFormat="1" ht="13.5">
      <c r="A403" s="96" t="s">
        <v>1218</v>
      </c>
      <c r="B403" s="79" t="s">
        <v>1219</v>
      </c>
      <c r="C403" s="79" t="s">
        <v>1220</v>
      </c>
      <c r="D403" s="96" t="s">
        <v>1216</v>
      </c>
      <c r="E403" s="96"/>
      <c r="F403" s="92" t="str">
        <f aca="true" t="shared" si="34" ref="F403:F437">A403</f>
        <v>ぷ０１</v>
      </c>
      <c r="G403" s="96" t="str">
        <f t="shared" si="33"/>
        <v>大林　久</v>
      </c>
      <c r="H403" s="97" t="s">
        <v>189</v>
      </c>
      <c r="I403" s="97" t="s">
        <v>51</v>
      </c>
      <c r="J403" s="201">
        <v>1938</v>
      </c>
      <c r="K403" s="98">
        <f>IF(J403="","",(2018-J403))</f>
        <v>80</v>
      </c>
      <c r="L403" s="92" t="str">
        <f aca="true" t="shared" si="35" ref="L403:L438">IF(G403="","",IF(COUNTIF($G$6:$G$598,G403)&gt;1,"2重登録","OK"))</f>
        <v>OK</v>
      </c>
      <c r="M403" s="79" t="s">
        <v>288</v>
      </c>
    </row>
    <row r="404" spans="1:13" s="11" customFormat="1" ht="13.5">
      <c r="A404" s="96" t="s">
        <v>1221</v>
      </c>
      <c r="B404" s="79" t="s">
        <v>1149</v>
      </c>
      <c r="C404" s="79" t="s">
        <v>1222</v>
      </c>
      <c r="D404" s="96" t="s">
        <v>1216</v>
      </c>
      <c r="E404" s="152"/>
      <c r="F404" s="92" t="str">
        <f t="shared" si="34"/>
        <v>ぷ０２</v>
      </c>
      <c r="G404" s="96" t="str">
        <f t="shared" si="33"/>
        <v>高田洋治</v>
      </c>
      <c r="H404" s="97" t="s">
        <v>189</v>
      </c>
      <c r="I404" s="97" t="s">
        <v>51</v>
      </c>
      <c r="J404" s="201">
        <v>1942</v>
      </c>
      <c r="K404" s="98">
        <f aca="true" t="shared" si="36" ref="K404:K437">IF(J404="","",(2018-J404))</f>
        <v>76</v>
      </c>
      <c r="L404" s="92" t="str">
        <f t="shared" si="35"/>
        <v>OK</v>
      </c>
      <c r="M404" s="79" t="s">
        <v>288</v>
      </c>
    </row>
    <row r="405" spans="1:13" s="11" customFormat="1" ht="13.5">
      <c r="A405" s="96" t="s">
        <v>1223</v>
      </c>
      <c r="B405" s="79" t="s">
        <v>1224</v>
      </c>
      <c r="C405" s="79" t="s">
        <v>1225</v>
      </c>
      <c r="D405" s="96" t="s">
        <v>1216</v>
      </c>
      <c r="E405" s="152"/>
      <c r="F405" s="92" t="str">
        <f t="shared" si="34"/>
        <v>ぷ０３</v>
      </c>
      <c r="G405" s="96" t="str">
        <f t="shared" si="33"/>
        <v>中野　潤</v>
      </c>
      <c r="H405" s="97" t="s">
        <v>189</v>
      </c>
      <c r="I405" s="97" t="s">
        <v>51</v>
      </c>
      <c r="J405" s="201">
        <v>1948</v>
      </c>
      <c r="K405" s="98">
        <f t="shared" si="36"/>
        <v>70</v>
      </c>
      <c r="L405" s="92" t="str">
        <f t="shared" si="35"/>
        <v>OK</v>
      </c>
      <c r="M405" s="79" t="s">
        <v>938</v>
      </c>
    </row>
    <row r="406" spans="1:13" s="11" customFormat="1" ht="13.5">
      <c r="A406" s="96" t="s">
        <v>1226</v>
      </c>
      <c r="B406" s="79" t="s">
        <v>1224</v>
      </c>
      <c r="C406" s="79" t="s">
        <v>962</v>
      </c>
      <c r="D406" s="96" t="s">
        <v>1216</v>
      </c>
      <c r="E406" s="152"/>
      <c r="F406" s="92" t="str">
        <f t="shared" si="34"/>
        <v>ぷ０４</v>
      </c>
      <c r="G406" s="96" t="str">
        <f t="shared" si="33"/>
        <v>中野哲也</v>
      </c>
      <c r="H406" s="97" t="s">
        <v>189</v>
      </c>
      <c r="I406" s="97" t="s">
        <v>51</v>
      </c>
      <c r="J406" s="201">
        <v>1947</v>
      </c>
      <c r="K406" s="98">
        <f t="shared" si="36"/>
        <v>71</v>
      </c>
      <c r="L406" s="92" t="str">
        <f t="shared" si="35"/>
        <v>OK</v>
      </c>
      <c r="M406" s="79" t="s">
        <v>288</v>
      </c>
    </row>
    <row r="407" spans="1:13" s="11" customFormat="1" ht="13.5">
      <c r="A407" s="96" t="s">
        <v>1227</v>
      </c>
      <c r="B407" s="96" t="s">
        <v>1228</v>
      </c>
      <c r="C407" s="96" t="s">
        <v>1229</v>
      </c>
      <c r="D407" s="96" t="s">
        <v>1216</v>
      </c>
      <c r="F407" s="92" t="str">
        <f>A407</f>
        <v>ぷ０５</v>
      </c>
      <c r="G407" s="96" t="str">
        <f t="shared" si="33"/>
        <v>堀江孝信</v>
      </c>
      <c r="H407" s="95" t="s">
        <v>1230</v>
      </c>
      <c r="I407" s="97" t="s">
        <v>1</v>
      </c>
      <c r="J407" s="201">
        <v>1942</v>
      </c>
      <c r="K407" s="98">
        <f t="shared" si="36"/>
        <v>76</v>
      </c>
      <c r="L407" s="92" t="str">
        <f t="shared" si="35"/>
        <v>OK</v>
      </c>
      <c r="M407" s="202" t="s">
        <v>288</v>
      </c>
    </row>
    <row r="408" spans="1:13" s="11" customFormat="1" ht="13.5">
      <c r="A408" s="96" t="s">
        <v>1231</v>
      </c>
      <c r="B408" s="79" t="s">
        <v>1232</v>
      </c>
      <c r="C408" s="79" t="s">
        <v>1233</v>
      </c>
      <c r="D408" s="96" t="s">
        <v>1216</v>
      </c>
      <c r="E408" s="152"/>
      <c r="F408" s="92" t="str">
        <f t="shared" si="34"/>
        <v>ぷ０６</v>
      </c>
      <c r="G408" s="96" t="str">
        <f t="shared" si="33"/>
        <v>羽田昭夫</v>
      </c>
      <c r="H408" s="97" t="s">
        <v>189</v>
      </c>
      <c r="I408" s="97" t="s">
        <v>51</v>
      </c>
      <c r="J408" s="201">
        <v>1943</v>
      </c>
      <c r="K408" s="98">
        <f t="shared" si="36"/>
        <v>75</v>
      </c>
      <c r="L408" s="92" t="str">
        <f t="shared" si="35"/>
        <v>OK</v>
      </c>
      <c r="M408" s="134" t="s">
        <v>1234</v>
      </c>
    </row>
    <row r="409" spans="1:13" s="11" customFormat="1" ht="13.5">
      <c r="A409" s="96" t="s">
        <v>1235</v>
      </c>
      <c r="B409" s="79" t="s">
        <v>1236</v>
      </c>
      <c r="C409" s="79" t="s">
        <v>1237</v>
      </c>
      <c r="D409" s="96" t="s">
        <v>1216</v>
      </c>
      <c r="E409" s="152"/>
      <c r="F409" s="92" t="str">
        <f t="shared" si="34"/>
        <v>ぷ０７</v>
      </c>
      <c r="G409" s="96" t="str">
        <f t="shared" si="33"/>
        <v>樋山達哉</v>
      </c>
      <c r="H409" s="97" t="s">
        <v>189</v>
      </c>
      <c r="I409" s="97" t="s">
        <v>51</v>
      </c>
      <c r="J409" s="201">
        <v>1944</v>
      </c>
      <c r="K409" s="98">
        <f t="shared" si="36"/>
        <v>74</v>
      </c>
      <c r="L409" s="92" t="str">
        <f t="shared" si="35"/>
        <v>OK</v>
      </c>
      <c r="M409" s="79" t="s">
        <v>6</v>
      </c>
    </row>
    <row r="410" spans="1:13" s="11" customFormat="1" ht="13.5">
      <c r="A410" s="96" t="s">
        <v>1238</v>
      </c>
      <c r="B410" s="79" t="s">
        <v>190</v>
      </c>
      <c r="C410" s="79" t="s">
        <v>1239</v>
      </c>
      <c r="D410" s="96" t="s">
        <v>1216</v>
      </c>
      <c r="E410" s="152"/>
      <c r="F410" s="92" t="str">
        <f t="shared" si="34"/>
        <v>ぷ０８</v>
      </c>
      <c r="G410" s="96" t="str">
        <f t="shared" si="33"/>
        <v>藤本昌彦</v>
      </c>
      <c r="H410" s="97" t="s">
        <v>189</v>
      </c>
      <c r="I410" s="97" t="s">
        <v>51</v>
      </c>
      <c r="J410" s="201">
        <v>1939</v>
      </c>
      <c r="K410" s="98">
        <f t="shared" si="36"/>
        <v>79</v>
      </c>
      <c r="L410" s="92" t="str">
        <f t="shared" si="35"/>
        <v>OK</v>
      </c>
      <c r="M410" s="79" t="s">
        <v>288</v>
      </c>
    </row>
    <row r="411" spans="1:13" s="11" customFormat="1" ht="13.5">
      <c r="A411" s="96" t="s">
        <v>1240</v>
      </c>
      <c r="B411" s="79" t="s">
        <v>1241</v>
      </c>
      <c r="C411" s="79" t="s">
        <v>1242</v>
      </c>
      <c r="D411" s="96" t="s">
        <v>1216</v>
      </c>
      <c r="E411" s="152"/>
      <c r="F411" s="92" t="str">
        <f t="shared" si="34"/>
        <v>ぷ０９</v>
      </c>
      <c r="G411" s="96" t="str">
        <f t="shared" si="33"/>
        <v>安田和彦</v>
      </c>
      <c r="H411" s="97" t="s">
        <v>189</v>
      </c>
      <c r="I411" s="97" t="s">
        <v>51</v>
      </c>
      <c r="J411" s="201">
        <v>1945</v>
      </c>
      <c r="K411" s="98">
        <f t="shared" si="36"/>
        <v>73</v>
      </c>
      <c r="L411" s="92" t="str">
        <f t="shared" si="35"/>
        <v>OK</v>
      </c>
      <c r="M411" s="79" t="s">
        <v>288</v>
      </c>
    </row>
    <row r="412" spans="1:13" s="11" customFormat="1" ht="13.5">
      <c r="A412" s="96" t="s">
        <v>1243</v>
      </c>
      <c r="B412" s="79" t="s">
        <v>1244</v>
      </c>
      <c r="C412" s="79" t="s">
        <v>1245</v>
      </c>
      <c r="D412" s="96" t="s">
        <v>1216</v>
      </c>
      <c r="E412" s="152"/>
      <c r="F412" s="92" t="str">
        <f t="shared" si="34"/>
        <v>ぷ１０</v>
      </c>
      <c r="G412" s="96" t="str">
        <f t="shared" si="33"/>
        <v>吉田知司</v>
      </c>
      <c r="H412" s="97" t="s">
        <v>189</v>
      </c>
      <c r="I412" s="97" t="s">
        <v>51</v>
      </c>
      <c r="J412" s="201">
        <v>1948</v>
      </c>
      <c r="K412" s="98">
        <f t="shared" si="36"/>
        <v>70</v>
      </c>
      <c r="L412" s="92" t="str">
        <f t="shared" si="35"/>
        <v>OK</v>
      </c>
      <c r="M412" s="108" t="s">
        <v>1205</v>
      </c>
    </row>
    <row r="413" spans="1:13" s="11" customFormat="1" ht="13.5">
      <c r="A413" s="96" t="s">
        <v>1246</v>
      </c>
      <c r="B413" s="79" t="s">
        <v>1247</v>
      </c>
      <c r="C413" s="79" t="s">
        <v>1248</v>
      </c>
      <c r="D413" s="96" t="s">
        <v>1216</v>
      </c>
      <c r="E413" s="96"/>
      <c r="F413" s="92" t="str">
        <f>A413</f>
        <v>ぷ１１</v>
      </c>
      <c r="G413" s="96" t="str">
        <f t="shared" si="33"/>
        <v>山田直八</v>
      </c>
      <c r="H413" s="97" t="s">
        <v>189</v>
      </c>
      <c r="I413" s="97" t="s">
        <v>51</v>
      </c>
      <c r="J413" s="201">
        <v>1972</v>
      </c>
      <c r="K413" s="98">
        <f t="shared" si="36"/>
        <v>46</v>
      </c>
      <c r="L413" s="92" t="str">
        <f t="shared" si="35"/>
        <v>OK</v>
      </c>
      <c r="M413" s="79" t="s">
        <v>6</v>
      </c>
    </row>
    <row r="414" spans="1:13" s="11" customFormat="1" ht="13.5">
      <c r="A414" s="96" t="s">
        <v>1249</v>
      </c>
      <c r="B414" s="79" t="s">
        <v>1250</v>
      </c>
      <c r="C414" s="79" t="s">
        <v>1251</v>
      </c>
      <c r="D414" s="96" t="s">
        <v>1216</v>
      </c>
      <c r="E414" s="96"/>
      <c r="F414" s="92" t="str">
        <f>A414</f>
        <v>ぷ１２</v>
      </c>
      <c r="G414" s="96" t="str">
        <f t="shared" si="33"/>
        <v>新屋正男</v>
      </c>
      <c r="H414" s="97" t="s">
        <v>189</v>
      </c>
      <c r="I414" s="97" t="s">
        <v>1</v>
      </c>
      <c r="J414" s="201">
        <v>1943</v>
      </c>
      <c r="K414" s="98">
        <f t="shared" si="36"/>
        <v>75</v>
      </c>
      <c r="L414" s="92" t="str">
        <f t="shared" si="35"/>
        <v>OK</v>
      </c>
      <c r="M414" s="79" t="s">
        <v>288</v>
      </c>
    </row>
    <row r="415" spans="1:13" s="11" customFormat="1" ht="13.5">
      <c r="A415" s="96" t="s">
        <v>1252</v>
      </c>
      <c r="B415" s="79" t="s">
        <v>884</v>
      </c>
      <c r="C415" s="79" t="s">
        <v>1253</v>
      </c>
      <c r="D415" s="96" t="s">
        <v>1216</v>
      </c>
      <c r="E415" s="96"/>
      <c r="F415" s="92" t="str">
        <f>A415</f>
        <v>ぷ１３</v>
      </c>
      <c r="G415" s="96" t="str">
        <f t="shared" si="33"/>
        <v>青木保憲</v>
      </c>
      <c r="H415" s="97" t="s">
        <v>189</v>
      </c>
      <c r="I415" s="97" t="s">
        <v>1</v>
      </c>
      <c r="J415" s="201">
        <v>1949</v>
      </c>
      <c r="K415" s="98">
        <f t="shared" si="36"/>
        <v>69</v>
      </c>
      <c r="L415" s="92" t="str">
        <f t="shared" si="35"/>
        <v>OK</v>
      </c>
      <c r="M415" s="79" t="s">
        <v>288</v>
      </c>
    </row>
    <row r="416" spans="1:13" s="11" customFormat="1" ht="13.5">
      <c r="A416" s="96" t="s">
        <v>1254</v>
      </c>
      <c r="B416" s="79" t="s">
        <v>1255</v>
      </c>
      <c r="C416" s="79" t="s">
        <v>1256</v>
      </c>
      <c r="D416" s="96" t="s">
        <v>1216</v>
      </c>
      <c r="E416" s="96"/>
      <c r="F416" s="92" t="str">
        <f>A416</f>
        <v>ぷ１４</v>
      </c>
      <c r="G416" s="96" t="str">
        <f t="shared" si="33"/>
        <v>谷口一男</v>
      </c>
      <c r="H416" s="97" t="s">
        <v>189</v>
      </c>
      <c r="I416" s="97" t="s">
        <v>1</v>
      </c>
      <c r="J416" s="203">
        <v>1953</v>
      </c>
      <c r="K416" s="98">
        <f t="shared" si="36"/>
        <v>65</v>
      </c>
      <c r="L416" s="92" t="str">
        <f t="shared" si="35"/>
        <v>OK</v>
      </c>
      <c r="M416" s="131" t="s">
        <v>882</v>
      </c>
    </row>
    <row r="417" spans="1:13" s="11" customFormat="1" ht="13.5">
      <c r="A417" s="96" t="s">
        <v>1257</v>
      </c>
      <c r="B417" s="204" t="s">
        <v>1258</v>
      </c>
      <c r="C417" s="204" t="s">
        <v>1259</v>
      </c>
      <c r="D417" s="96" t="s">
        <v>1216</v>
      </c>
      <c r="E417" s="152"/>
      <c r="F417" s="92" t="str">
        <f t="shared" si="34"/>
        <v>ぷ１５</v>
      </c>
      <c r="G417" s="96" t="str">
        <f t="shared" si="33"/>
        <v>小柳寛明</v>
      </c>
      <c r="H417" s="97" t="s">
        <v>189</v>
      </c>
      <c r="I417" s="97" t="s">
        <v>1</v>
      </c>
      <c r="J417" s="201">
        <v>1943</v>
      </c>
      <c r="K417" s="98">
        <f t="shared" si="36"/>
        <v>75</v>
      </c>
      <c r="L417" s="92" t="str">
        <f t="shared" si="35"/>
        <v>OK</v>
      </c>
      <c r="M417" s="79" t="s">
        <v>288</v>
      </c>
    </row>
    <row r="418" spans="1:13" s="11" customFormat="1" ht="13.5">
      <c r="A418" s="96" t="s">
        <v>1260</v>
      </c>
      <c r="B418" s="96" t="s">
        <v>1261</v>
      </c>
      <c r="C418" s="96" t="s">
        <v>1262</v>
      </c>
      <c r="D418" s="96" t="s">
        <v>1216</v>
      </c>
      <c r="E418" s="152"/>
      <c r="F418" s="92" t="str">
        <f t="shared" si="34"/>
        <v>ぷ１６</v>
      </c>
      <c r="G418" s="96" t="str">
        <f t="shared" si="33"/>
        <v>関塚清茂</v>
      </c>
      <c r="H418" s="97" t="s">
        <v>189</v>
      </c>
      <c r="I418" s="97" t="s">
        <v>1</v>
      </c>
      <c r="J418" s="201">
        <v>1951</v>
      </c>
      <c r="K418" s="98">
        <f t="shared" si="36"/>
        <v>67</v>
      </c>
      <c r="L418" s="92" t="str">
        <f t="shared" si="35"/>
        <v>OK</v>
      </c>
      <c r="M418" s="79" t="s">
        <v>288</v>
      </c>
    </row>
    <row r="419" spans="1:13" s="11" customFormat="1" ht="13.5">
      <c r="A419" s="96" t="s">
        <v>1263</v>
      </c>
      <c r="B419" s="85" t="s">
        <v>1264</v>
      </c>
      <c r="C419" s="85" t="s">
        <v>1265</v>
      </c>
      <c r="D419" s="96" t="s">
        <v>1216</v>
      </c>
      <c r="F419" s="92" t="str">
        <f>A419</f>
        <v>ぷ１７</v>
      </c>
      <c r="G419" s="96" t="str">
        <f t="shared" si="33"/>
        <v>北川美由紀</v>
      </c>
      <c r="H419" s="97" t="s">
        <v>189</v>
      </c>
      <c r="I419" s="137" t="s">
        <v>284</v>
      </c>
      <c r="J419" s="201">
        <v>1949</v>
      </c>
      <c r="K419" s="98">
        <f t="shared" si="36"/>
        <v>69</v>
      </c>
      <c r="L419" s="92" t="str">
        <f t="shared" si="35"/>
        <v>OK</v>
      </c>
      <c r="M419" s="79" t="s">
        <v>6</v>
      </c>
    </row>
    <row r="420" spans="1:13" s="11" customFormat="1" ht="13.5">
      <c r="A420" s="96" t="s">
        <v>1266</v>
      </c>
      <c r="B420" s="96" t="s">
        <v>1267</v>
      </c>
      <c r="C420" s="96" t="s">
        <v>1268</v>
      </c>
      <c r="D420" s="96" t="s">
        <v>1216</v>
      </c>
      <c r="E420" s="152"/>
      <c r="F420" s="92" t="str">
        <f t="shared" si="34"/>
        <v>ぷ１８</v>
      </c>
      <c r="G420" s="96" t="str">
        <f t="shared" si="33"/>
        <v>早川　浩</v>
      </c>
      <c r="H420" s="97" t="s">
        <v>189</v>
      </c>
      <c r="I420" s="97" t="s">
        <v>1</v>
      </c>
      <c r="J420" s="201">
        <v>1948</v>
      </c>
      <c r="K420" s="98">
        <f t="shared" si="36"/>
        <v>70</v>
      </c>
      <c r="L420" s="92" t="str">
        <f t="shared" si="35"/>
        <v>OK</v>
      </c>
      <c r="M420" s="96" t="s">
        <v>1269</v>
      </c>
    </row>
    <row r="421" spans="1:13" s="11" customFormat="1" ht="13.5">
      <c r="A421" s="96" t="s">
        <v>1270</v>
      </c>
      <c r="B421" s="85" t="s">
        <v>7</v>
      </c>
      <c r="C421" s="85" t="s">
        <v>1271</v>
      </c>
      <c r="D421" s="96" t="s">
        <v>1216</v>
      </c>
      <c r="E421" s="152"/>
      <c r="F421" s="92" t="str">
        <f t="shared" si="34"/>
        <v>ぷ１９</v>
      </c>
      <c r="G421" s="96" t="str">
        <f t="shared" si="33"/>
        <v>平野志津子</v>
      </c>
      <c r="H421" s="97" t="s">
        <v>189</v>
      </c>
      <c r="I421" s="137" t="s">
        <v>284</v>
      </c>
      <c r="J421" s="201">
        <v>1956</v>
      </c>
      <c r="K421" s="98">
        <f t="shared" si="36"/>
        <v>62</v>
      </c>
      <c r="L421" s="92" t="str">
        <f t="shared" si="35"/>
        <v>OK</v>
      </c>
      <c r="M421" s="79" t="s">
        <v>288</v>
      </c>
    </row>
    <row r="422" spans="1:13" s="11" customFormat="1" ht="13.5">
      <c r="A422" s="96" t="s">
        <v>1272</v>
      </c>
      <c r="B422" s="85" t="s">
        <v>1273</v>
      </c>
      <c r="C422" s="85" t="s">
        <v>1274</v>
      </c>
      <c r="D422" s="96" t="s">
        <v>1216</v>
      </c>
      <c r="E422" s="152"/>
      <c r="F422" s="92" t="str">
        <f t="shared" si="34"/>
        <v>ぷ２０</v>
      </c>
      <c r="G422" s="96" t="str">
        <f t="shared" si="33"/>
        <v>堀部品子</v>
      </c>
      <c r="H422" s="97" t="s">
        <v>189</v>
      </c>
      <c r="I422" s="137" t="s">
        <v>284</v>
      </c>
      <c r="J422" s="201">
        <v>1951</v>
      </c>
      <c r="K422" s="98">
        <f t="shared" si="36"/>
        <v>67</v>
      </c>
      <c r="L422" s="92" t="str">
        <f t="shared" si="35"/>
        <v>OK</v>
      </c>
      <c r="M422" s="108" t="s">
        <v>1205</v>
      </c>
    </row>
    <row r="423" spans="1:13" s="11" customFormat="1" ht="13.5">
      <c r="A423" s="96" t="s">
        <v>1275</v>
      </c>
      <c r="B423" s="85" t="s">
        <v>1276</v>
      </c>
      <c r="C423" s="85" t="s">
        <v>1277</v>
      </c>
      <c r="D423" s="96" t="s">
        <v>1216</v>
      </c>
      <c r="E423" s="152"/>
      <c r="F423" s="92" t="str">
        <f>A423</f>
        <v>ぷ２１</v>
      </c>
      <c r="G423" s="96" t="str">
        <f t="shared" si="33"/>
        <v>森谷洋子</v>
      </c>
      <c r="H423" s="97" t="s">
        <v>189</v>
      </c>
      <c r="I423" s="137" t="s">
        <v>284</v>
      </c>
      <c r="J423" s="201">
        <v>1951</v>
      </c>
      <c r="K423" s="98">
        <f t="shared" si="36"/>
        <v>67</v>
      </c>
      <c r="L423" s="92" t="str">
        <f t="shared" si="35"/>
        <v>OK</v>
      </c>
      <c r="M423" s="79" t="s">
        <v>6</v>
      </c>
    </row>
    <row r="424" spans="1:13" s="11" customFormat="1" ht="13.5">
      <c r="A424" s="96" t="s">
        <v>1278</v>
      </c>
      <c r="B424" s="85" t="s">
        <v>1279</v>
      </c>
      <c r="C424" s="85" t="s">
        <v>1280</v>
      </c>
      <c r="D424" s="96" t="s">
        <v>1216</v>
      </c>
      <c r="F424" s="92" t="str">
        <f t="shared" si="34"/>
        <v>ぷ２２</v>
      </c>
      <c r="G424" s="96" t="str">
        <f t="shared" si="33"/>
        <v>川勝豊子</v>
      </c>
      <c r="H424" s="97" t="s">
        <v>189</v>
      </c>
      <c r="I424" s="137" t="s">
        <v>284</v>
      </c>
      <c r="J424" s="201">
        <v>1946</v>
      </c>
      <c r="K424" s="98">
        <f t="shared" si="36"/>
        <v>72</v>
      </c>
      <c r="L424" s="92" t="str">
        <f t="shared" si="35"/>
        <v>OK</v>
      </c>
      <c r="M424" s="79" t="s">
        <v>292</v>
      </c>
    </row>
    <row r="425" spans="1:13" s="11" customFormat="1" ht="13.5">
      <c r="A425" s="96" t="s">
        <v>1281</v>
      </c>
      <c r="B425" s="85" t="s">
        <v>1282</v>
      </c>
      <c r="C425" s="85" t="s">
        <v>1283</v>
      </c>
      <c r="D425" s="96" t="s">
        <v>1216</v>
      </c>
      <c r="E425" s="152"/>
      <c r="F425" s="92" t="str">
        <f t="shared" si="34"/>
        <v>ぷ２３</v>
      </c>
      <c r="G425" s="96" t="str">
        <f t="shared" si="33"/>
        <v>田邉俊子</v>
      </c>
      <c r="H425" s="97" t="s">
        <v>189</v>
      </c>
      <c r="I425" s="137" t="s">
        <v>284</v>
      </c>
      <c r="J425" s="201">
        <v>1958</v>
      </c>
      <c r="K425" s="98">
        <f t="shared" si="36"/>
        <v>60</v>
      </c>
      <c r="L425" s="92" t="str">
        <f t="shared" si="35"/>
        <v>OK</v>
      </c>
      <c r="M425" s="79" t="s">
        <v>882</v>
      </c>
    </row>
    <row r="426" spans="1:13" s="11" customFormat="1" ht="13.5">
      <c r="A426" s="96" t="s">
        <v>1284</v>
      </c>
      <c r="B426" s="96" t="s">
        <v>1285</v>
      </c>
      <c r="C426" s="96" t="s">
        <v>1286</v>
      </c>
      <c r="D426" s="96" t="s">
        <v>1216</v>
      </c>
      <c r="E426" s="152"/>
      <c r="F426" s="92" t="str">
        <f t="shared" si="34"/>
        <v>ぷ２４</v>
      </c>
      <c r="G426" s="96" t="str">
        <f t="shared" si="33"/>
        <v>堀川敬児</v>
      </c>
      <c r="H426" s="97" t="s">
        <v>189</v>
      </c>
      <c r="I426" s="97" t="s">
        <v>1</v>
      </c>
      <c r="J426" s="201">
        <v>1952</v>
      </c>
      <c r="K426" s="98">
        <f t="shared" si="36"/>
        <v>66</v>
      </c>
      <c r="L426" s="92" t="str">
        <f t="shared" si="35"/>
        <v>OK</v>
      </c>
      <c r="M426" s="79" t="s">
        <v>288</v>
      </c>
    </row>
    <row r="427" spans="1:13" s="11" customFormat="1" ht="13.5">
      <c r="A427" s="96" t="s">
        <v>1287</v>
      </c>
      <c r="B427" s="85" t="s">
        <v>1288</v>
      </c>
      <c r="C427" s="85" t="s">
        <v>1289</v>
      </c>
      <c r="D427" s="96" t="s">
        <v>1216</v>
      </c>
      <c r="F427" s="92" t="str">
        <f t="shared" si="34"/>
        <v>ぷ２５</v>
      </c>
      <c r="G427" s="96" t="str">
        <f t="shared" si="33"/>
        <v>本池清子</v>
      </c>
      <c r="H427" s="97" t="s">
        <v>189</v>
      </c>
      <c r="I427" s="137" t="s">
        <v>284</v>
      </c>
      <c r="J427" s="201">
        <v>1967</v>
      </c>
      <c r="K427" s="98">
        <f t="shared" si="36"/>
        <v>51</v>
      </c>
      <c r="L427" s="92" t="str">
        <f t="shared" si="35"/>
        <v>OK</v>
      </c>
      <c r="M427" s="79" t="s">
        <v>1290</v>
      </c>
    </row>
    <row r="428" spans="1:13" s="11" customFormat="1" ht="13.5">
      <c r="A428" s="96" t="s">
        <v>1291</v>
      </c>
      <c r="B428" s="85" t="s">
        <v>1247</v>
      </c>
      <c r="C428" s="85" t="s">
        <v>1292</v>
      </c>
      <c r="D428" s="96" t="s">
        <v>1216</v>
      </c>
      <c r="E428" s="12"/>
      <c r="F428" s="92" t="str">
        <f t="shared" si="34"/>
        <v>ぷ２６</v>
      </c>
      <c r="G428" s="96" t="str">
        <f t="shared" si="33"/>
        <v>山田晶枝</v>
      </c>
      <c r="H428" s="97" t="s">
        <v>189</v>
      </c>
      <c r="I428" s="137" t="s">
        <v>284</v>
      </c>
      <c r="J428" s="201">
        <v>1972</v>
      </c>
      <c r="K428" s="98">
        <f t="shared" si="36"/>
        <v>46</v>
      </c>
      <c r="L428" s="92" t="str">
        <f t="shared" si="35"/>
        <v>OK</v>
      </c>
      <c r="M428" s="79" t="s">
        <v>6</v>
      </c>
    </row>
    <row r="429" spans="1:13" s="11" customFormat="1" ht="13.5">
      <c r="A429" s="131" t="s">
        <v>1293</v>
      </c>
      <c r="B429" s="131" t="s">
        <v>1294</v>
      </c>
      <c r="C429" s="131" t="s">
        <v>1295</v>
      </c>
      <c r="D429" s="131" t="s">
        <v>1216</v>
      </c>
      <c r="E429" s="205"/>
      <c r="F429" s="206" t="str">
        <f t="shared" si="34"/>
        <v>ぷ２７</v>
      </c>
      <c r="G429" s="96" t="str">
        <f t="shared" si="33"/>
        <v>前田征人</v>
      </c>
      <c r="H429" s="207" t="s">
        <v>189</v>
      </c>
      <c r="I429" s="207" t="s">
        <v>1</v>
      </c>
      <c r="J429" s="208">
        <v>1944</v>
      </c>
      <c r="K429" s="98">
        <f t="shared" si="36"/>
        <v>74</v>
      </c>
      <c r="L429" s="92" t="str">
        <f t="shared" si="35"/>
        <v>OK</v>
      </c>
      <c r="M429" s="209" t="s">
        <v>882</v>
      </c>
    </row>
    <row r="430" spans="1:13" s="11" customFormat="1" ht="13.5">
      <c r="A430" s="131" t="s">
        <v>1296</v>
      </c>
      <c r="B430" s="131" t="s">
        <v>1297</v>
      </c>
      <c r="C430" s="131" t="s">
        <v>1298</v>
      </c>
      <c r="D430" s="131" t="s">
        <v>1216</v>
      </c>
      <c r="E430" s="131"/>
      <c r="F430" s="131" t="str">
        <f t="shared" si="34"/>
        <v>ぷ２８</v>
      </c>
      <c r="G430" s="96" t="str">
        <f t="shared" si="33"/>
        <v>鶴田　進</v>
      </c>
      <c r="H430" s="131" t="s">
        <v>189</v>
      </c>
      <c r="I430" s="131" t="s">
        <v>1</v>
      </c>
      <c r="J430" s="203">
        <v>1950</v>
      </c>
      <c r="K430" s="98">
        <f t="shared" si="36"/>
        <v>68</v>
      </c>
      <c r="L430" s="92" t="str">
        <f t="shared" si="35"/>
        <v>OK</v>
      </c>
      <c r="M430" s="131" t="s">
        <v>288</v>
      </c>
    </row>
    <row r="431" spans="1:13" s="11" customFormat="1" ht="13.5">
      <c r="A431" s="131" t="s">
        <v>1299</v>
      </c>
      <c r="B431" s="210" t="s">
        <v>1294</v>
      </c>
      <c r="C431" s="210" t="s">
        <v>1300</v>
      </c>
      <c r="D431" s="131" t="s">
        <v>1216</v>
      </c>
      <c r="E431" s="131"/>
      <c r="F431" s="131" t="str">
        <f t="shared" si="34"/>
        <v>ぷ２９</v>
      </c>
      <c r="G431" s="96" t="str">
        <f t="shared" si="33"/>
        <v>前田喜久子</v>
      </c>
      <c r="H431" s="131" t="s">
        <v>189</v>
      </c>
      <c r="I431" s="137" t="s">
        <v>284</v>
      </c>
      <c r="J431" s="203">
        <v>1945</v>
      </c>
      <c r="K431" s="98">
        <f t="shared" si="36"/>
        <v>73</v>
      </c>
      <c r="L431" s="92" t="str">
        <f t="shared" si="35"/>
        <v>OK</v>
      </c>
      <c r="M431" s="131" t="s">
        <v>882</v>
      </c>
    </row>
    <row r="432" spans="1:13" s="11" customFormat="1" ht="13.5">
      <c r="A432" s="131" t="s">
        <v>1301</v>
      </c>
      <c r="B432" s="210" t="s">
        <v>1302</v>
      </c>
      <c r="C432" s="210" t="s">
        <v>1303</v>
      </c>
      <c r="D432" s="131" t="s">
        <v>1216</v>
      </c>
      <c r="E432" s="131"/>
      <c r="F432" s="131" t="str">
        <f t="shared" si="34"/>
        <v>ぷ３０</v>
      </c>
      <c r="G432" s="96" t="str">
        <f t="shared" si="33"/>
        <v>岡本直美</v>
      </c>
      <c r="H432" s="131" t="s">
        <v>189</v>
      </c>
      <c r="I432" s="137" t="s">
        <v>284</v>
      </c>
      <c r="J432" s="203">
        <v>1969</v>
      </c>
      <c r="K432" s="98">
        <f t="shared" si="36"/>
        <v>49</v>
      </c>
      <c r="L432" s="92" t="str">
        <f t="shared" si="35"/>
        <v>OK</v>
      </c>
      <c r="M432" s="131" t="s">
        <v>288</v>
      </c>
    </row>
    <row r="433" spans="1:13" s="11" customFormat="1" ht="13.5">
      <c r="A433" s="131" t="s">
        <v>1304</v>
      </c>
      <c r="B433" s="210" t="s">
        <v>1305</v>
      </c>
      <c r="C433" s="210" t="s">
        <v>1306</v>
      </c>
      <c r="D433" s="131" t="s">
        <v>1216</v>
      </c>
      <c r="E433" s="131"/>
      <c r="F433" s="131" t="str">
        <f t="shared" si="34"/>
        <v>ぷ３１</v>
      </c>
      <c r="G433" s="96" t="str">
        <f t="shared" si="33"/>
        <v>苗村裕子</v>
      </c>
      <c r="H433" s="131" t="s">
        <v>189</v>
      </c>
      <c r="I433" s="211" t="s">
        <v>284</v>
      </c>
      <c r="J433" s="203">
        <v>1975</v>
      </c>
      <c r="K433" s="98">
        <f t="shared" si="36"/>
        <v>43</v>
      </c>
      <c r="L433" s="92" t="str">
        <f t="shared" si="35"/>
        <v>OK</v>
      </c>
      <c r="M433" s="131" t="s">
        <v>288</v>
      </c>
    </row>
    <row r="434" spans="1:13" s="11" customFormat="1" ht="13.5">
      <c r="A434" s="131" t="s">
        <v>1307</v>
      </c>
      <c r="B434" s="131" t="s">
        <v>1308</v>
      </c>
      <c r="C434" s="131" t="s">
        <v>1309</v>
      </c>
      <c r="D434" s="131" t="s">
        <v>1216</v>
      </c>
      <c r="E434" s="131"/>
      <c r="F434" s="131" t="str">
        <f t="shared" si="34"/>
        <v>ぷ３２</v>
      </c>
      <c r="G434" s="96" t="str">
        <f t="shared" si="33"/>
        <v>五十嵐英毅</v>
      </c>
      <c r="H434" s="131" t="s">
        <v>189</v>
      </c>
      <c r="I434" s="131" t="s">
        <v>1</v>
      </c>
      <c r="J434" s="203">
        <v>1958</v>
      </c>
      <c r="K434" s="98">
        <f t="shared" si="36"/>
        <v>60</v>
      </c>
      <c r="L434" s="92" t="str">
        <f t="shared" si="35"/>
        <v>OK</v>
      </c>
      <c r="M434" s="131" t="s">
        <v>285</v>
      </c>
    </row>
    <row r="435" spans="1:13" s="11" customFormat="1" ht="13.5">
      <c r="A435" s="131" t="s">
        <v>1310</v>
      </c>
      <c r="B435" s="204" t="s">
        <v>1311</v>
      </c>
      <c r="C435" s="204" t="s">
        <v>1312</v>
      </c>
      <c r="D435" s="131" t="s">
        <v>1216</v>
      </c>
      <c r="E435" s="212"/>
      <c r="F435" s="131" t="str">
        <f t="shared" si="34"/>
        <v>ぷ３３</v>
      </c>
      <c r="G435" s="96" t="str">
        <f t="shared" si="33"/>
        <v>川島芳男</v>
      </c>
      <c r="H435" s="131" t="s">
        <v>189</v>
      </c>
      <c r="I435" s="131" t="s">
        <v>1</v>
      </c>
      <c r="J435" s="203">
        <v>1954</v>
      </c>
      <c r="K435" s="98">
        <f t="shared" si="36"/>
        <v>64</v>
      </c>
      <c r="L435" s="92" t="str">
        <f t="shared" si="35"/>
        <v>OK</v>
      </c>
      <c r="M435" s="210" t="s">
        <v>1205</v>
      </c>
    </row>
    <row r="436" spans="1:13" s="11" customFormat="1" ht="13.5">
      <c r="A436" s="131" t="s">
        <v>1313</v>
      </c>
      <c r="B436" s="213" t="s">
        <v>1314</v>
      </c>
      <c r="C436" s="213" t="s">
        <v>1148</v>
      </c>
      <c r="D436" s="131" t="s">
        <v>1216</v>
      </c>
      <c r="E436" s="212"/>
      <c r="F436" s="131" t="str">
        <f t="shared" si="34"/>
        <v>ぷ３４</v>
      </c>
      <c r="G436" s="96" t="str">
        <f t="shared" si="33"/>
        <v>澤井恵子</v>
      </c>
      <c r="H436" s="131" t="s">
        <v>189</v>
      </c>
      <c r="I436" s="137" t="s">
        <v>284</v>
      </c>
      <c r="J436" s="203">
        <v>1948</v>
      </c>
      <c r="K436" s="98">
        <f t="shared" si="36"/>
        <v>70</v>
      </c>
      <c r="L436" s="92" t="str">
        <f t="shared" si="35"/>
        <v>OK</v>
      </c>
      <c r="M436" s="210" t="s">
        <v>1205</v>
      </c>
    </row>
    <row r="437" spans="1:13" s="11" customFormat="1" ht="13.5">
      <c r="A437" s="131" t="s">
        <v>1315</v>
      </c>
      <c r="B437" s="204" t="s">
        <v>1316</v>
      </c>
      <c r="C437" s="204" t="s">
        <v>1317</v>
      </c>
      <c r="D437" s="131" t="s">
        <v>1216</v>
      </c>
      <c r="F437" s="131" t="str">
        <f t="shared" si="34"/>
        <v>ぷ３５</v>
      </c>
      <c r="G437" s="96" t="str">
        <f t="shared" si="33"/>
        <v>石崎敬冶</v>
      </c>
      <c r="H437" s="131" t="s">
        <v>189</v>
      </c>
      <c r="I437" s="131" t="s">
        <v>1</v>
      </c>
      <c r="J437" s="203">
        <v>1952</v>
      </c>
      <c r="K437" s="98">
        <f t="shared" si="36"/>
        <v>66</v>
      </c>
      <c r="L437" s="92" t="str">
        <f t="shared" si="35"/>
        <v>OK</v>
      </c>
      <c r="M437" s="131" t="s">
        <v>292</v>
      </c>
    </row>
    <row r="438" spans="1:13" s="11" customFormat="1" ht="13.5">
      <c r="A438" s="131"/>
      <c r="B438" s="204"/>
      <c r="C438" s="204"/>
      <c r="D438" s="131"/>
      <c r="F438" s="131"/>
      <c r="G438" s="96">
        <f t="shared" si="33"/>
      </c>
      <c r="H438" s="131"/>
      <c r="I438" s="131"/>
      <c r="J438" s="132"/>
      <c r="K438" s="133"/>
      <c r="L438" s="92">
        <f t="shared" si="35"/>
      </c>
      <c r="M438" s="131"/>
    </row>
    <row r="439" spans="1:13" s="11" customFormat="1" ht="13.5">
      <c r="A439" s="131"/>
      <c r="B439" s="204"/>
      <c r="C439" s="204"/>
      <c r="D439" s="131"/>
      <c r="F439" s="131"/>
      <c r="G439" s="131"/>
      <c r="H439" s="131"/>
      <c r="I439" s="131"/>
      <c r="J439" s="132"/>
      <c r="K439" s="133"/>
      <c r="L439" s="131"/>
      <c r="M439" s="131"/>
    </row>
    <row r="440" spans="1:14" s="11" customFormat="1" ht="13.5">
      <c r="A440" s="96"/>
      <c r="B440" s="431" t="s">
        <v>703</v>
      </c>
      <c r="C440" s="431"/>
      <c r="D440" s="431"/>
      <c r="E440" s="431" t="s">
        <v>704</v>
      </c>
      <c r="F440" s="431"/>
      <c r="G440" s="431"/>
      <c r="H440" s="431"/>
      <c r="I440" s="134" t="s">
        <v>280</v>
      </c>
      <c r="J440" s="214"/>
      <c r="K440" s="214"/>
      <c r="L440" s="134" t="s">
        <v>281</v>
      </c>
      <c r="M440" s="134"/>
      <c r="N440" s="85"/>
    </row>
    <row r="441" spans="1:14" s="11" customFormat="1" ht="13.5">
      <c r="A441" s="96"/>
      <c r="B441" s="431"/>
      <c r="C441" s="431"/>
      <c r="D441" s="431"/>
      <c r="E441" s="431"/>
      <c r="F441" s="431"/>
      <c r="G441" s="431"/>
      <c r="H441" s="431"/>
      <c r="I441" s="431">
        <f>COUNTIF($M$445:$M$453,"東近江市")</f>
        <v>2</v>
      </c>
      <c r="J441" s="431">
        <f>COUNTIF($M$406:$M$435,"東近江市")</f>
        <v>3</v>
      </c>
      <c r="K441" s="214"/>
      <c r="L441" s="446">
        <f>(I441/RIGHT(A453,2))</f>
        <v>0.2222222222222222</v>
      </c>
      <c r="M441" s="446">
        <f>(L441/RIGHT(F489,2))</f>
        <v>0.013888888888888888</v>
      </c>
      <c r="N441" s="85"/>
    </row>
    <row r="442" spans="2:11" ht="13.5">
      <c r="B442" s="79" t="s">
        <v>705</v>
      </c>
      <c r="C442" s="79"/>
      <c r="D442" s="34" t="s">
        <v>19</v>
      </c>
      <c r="E442" s="135"/>
      <c r="J442" s="96"/>
      <c r="K442" s="96"/>
    </row>
    <row r="443" spans="2:12" ht="13.5">
      <c r="B443" s="430" t="s">
        <v>706</v>
      </c>
      <c r="C443" s="430"/>
      <c r="D443" s="96" t="s">
        <v>20</v>
      </c>
      <c r="E443" s="135"/>
      <c r="F443" s="135"/>
      <c r="G443" s="135"/>
      <c r="H443" s="74"/>
      <c r="I443" s="75"/>
      <c r="J443" s="75"/>
      <c r="K443" s="75"/>
      <c r="L443" s="92"/>
    </row>
    <row r="444" spans="2:12" ht="13.5">
      <c r="B444" s="79"/>
      <c r="C444" s="79"/>
      <c r="D444" s="151"/>
      <c r="F444" s="92"/>
      <c r="K444" s="94"/>
      <c r="L444" s="92"/>
    </row>
    <row r="445" spans="1:13" ht="13.5">
      <c r="A445" s="96" t="s">
        <v>707</v>
      </c>
      <c r="B445" s="79" t="s">
        <v>414</v>
      </c>
      <c r="C445" s="79" t="s">
        <v>1318</v>
      </c>
      <c r="D445" s="96" t="str">
        <f>$B$442</f>
        <v>積樹T</v>
      </c>
      <c r="F445" s="92" t="str">
        <f aca="true" t="shared" si="37" ref="F445:F453">A445</f>
        <v>せ０１</v>
      </c>
      <c r="G445" s="96" t="str">
        <f aca="true" t="shared" si="38" ref="G445:G453">B445&amp;C445</f>
        <v>清水英泰</v>
      </c>
      <c r="H445" s="97" t="str">
        <f>$B$443</f>
        <v>積水樹脂テニスクラブ</v>
      </c>
      <c r="I445" s="97" t="s">
        <v>51</v>
      </c>
      <c r="J445" s="36">
        <v>1963</v>
      </c>
      <c r="K445" s="94">
        <f aca="true" t="shared" si="39" ref="K445:K453">IF(J445="","",(2018-J445))</f>
        <v>55</v>
      </c>
      <c r="L445" s="92" t="str">
        <f>IF(G445="","",IF(COUNTIF($G$3:$G$630,G445)&gt;1,"2重登録","OK"))</f>
        <v>OK</v>
      </c>
      <c r="M445" s="134" t="s">
        <v>288</v>
      </c>
    </row>
    <row r="446" spans="1:13" ht="13.5">
      <c r="A446" s="96" t="s">
        <v>708</v>
      </c>
      <c r="B446" s="96" t="s">
        <v>1319</v>
      </c>
      <c r="C446" s="96" t="s">
        <v>1320</v>
      </c>
      <c r="D446" s="96" t="str">
        <f aca="true" t="shared" si="40" ref="D446:D453">$B$442</f>
        <v>積樹T</v>
      </c>
      <c r="F446" s="96" t="str">
        <f t="shared" si="37"/>
        <v>せ０２</v>
      </c>
      <c r="G446" s="96" t="str">
        <f t="shared" si="38"/>
        <v>国村昌生</v>
      </c>
      <c r="H446" s="97" t="str">
        <f aca="true" t="shared" si="41" ref="H446:H453">$B$443</f>
        <v>積水樹脂テニスクラブ</v>
      </c>
      <c r="I446" s="97" t="s">
        <v>51</v>
      </c>
      <c r="J446" s="98">
        <v>1983</v>
      </c>
      <c r="K446" s="94">
        <f t="shared" si="39"/>
        <v>35</v>
      </c>
      <c r="L446" s="92" t="str">
        <f aca="true" t="shared" si="42" ref="L446:L509">IF(G446="","",IF(COUNTIF($G$3:$G$643,G446)&gt;1,"2重登録","OK"))</f>
        <v>OK</v>
      </c>
      <c r="M446" s="134" t="s">
        <v>996</v>
      </c>
    </row>
    <row r="447" spans="1:13" ht="13.5">
      <c r="A447" s="96" t="s">
        <v>709</v>
      </c>
      <c r="B447" s="215" t="s">
        <v>755</v>
      </c>
      <c r="C447" s="216" t="s">
        <v>1321</v>
      </c>
      <c r="D447" s="96" t="str">
        <f t="shared" si="40"/>
        <v>積樹T</v>
      </c>
      <c r="F447" s="92" t="str">
        <f t="shared" si="37"/>
        <v>せ０３</v>
      </c>
      <c r="G447" s="96" t="str">
        <f t="shared" si="38"/>
        <v>上原　悠</v>
      </c>
      <c r="H447" s="97" t="str">
        <f t="shared" si="41"/>
        <v>積水樹脂テニスクラブ</v>
      </c>
      <c r="I447" s="97" t="s">
        <v>51</v>
      </c>
      <c r="J447" s="36">
        <v>1983</v>
      </c>
      <c r="K447" s="94">
        <f t="shared" si="39"/>
        <v>35</v>
      </c>
      <c r="L447" s="92" t="str">
        <f t="shared" si="42"/>
        <v>OK</v>
      </c>
      <c r="M447" s="108" t="s">
        <v>291</v>
      </c>
    </row>
    <row r="448" spans="1:13" ht="13.5">
      <c r="A448" s="96" t="s">
        <v>710</v>
      </c>
      <c r="B448" s="136" t="s">
        <v>1322</v>
      </c>
      <c r="C448" s="136" t="s">
        <v>1323</v>
      </c>
      <c r="D448" s="96" t="str">
        <f t="shared" si="40"/>
        <v>積樹T</v>
      </c>
      <c r="F448" s="92" t="str">
        <f t="shared" si="37"/>
        <v>せ０４</v>
      </c>
      <c r="G448" s="96" t="str">
        <f t="shared" si="38"/>
        <v>西垣　学</v>
      </c>
      <c r="H448" s="97" t="str">
        <f t="shared" si="41"/>
        <v>積水樹脂テニスクラブ</v>
      </c>
      <c r="I448" s="97" t="s">
        <v>51</v>
      </c>
      <c r="J448" s="36">
        <v>1974</v>
      </c>
      <c r="K448" s="94">
        <f t="shared" si="39"/>
        <v>44</v>
      </c>
      <c r="L448" s="92" t="str">
        <f t="shared" si="42"/>
        <v>OK</v>
      </c>
      <c r="M448" s="134" t="s">
        <v>285</v>
      </c>
    </row>
    <row r="449" spans="1:13" ht="13.5">
      <c r="A449" s="96" t="s">
        <v>711</v>
      </c>
      <c r="B449" s="215" t="s">
        <v>1324</v>
      </c>
      <c r="C449" s="216" t="s">
        <v>1325</v>
      </c>
      <c r="D449" s="96" t="str">
        <f t="shared" si="40"/>
        <v>積樹T</v>
      </c>
      <c r="F449" s="92" t="str">
        <f t="shared" si="37"/>
        <v>せ０５</v>
      </c>
      <c r="G449" s="96" t="str">
        <f t="shared" si="38"/>
        <v>宮崎大悟</v>
      </c>
      <c r="H449" s="97" t="str">
        <f t="shared" si="41"/>
        <v>積水樹脂テニスクラブ</v>
      </c>
      <c r="I449" s="97" t="s">
        <v>51</v>
      </c>
      <c r="J449" s="36">
        <v>1989</v>
      </c>
      <c r="K449" s="94">
        <f t="shared" si="39"/>
        <v>29</v>
      </c>
      <c r="L449" s="92" t="str">
        <f t="shared" si="42"/>
        <v>OK</v>
      </c>
      <c r="M449" s="134" t="s">
        <v>712</v>
      </c>
    </row>
    <row r="450" spans="1:13" ht="13.5">
      <c r="A450" s="96" t="s">
        <v>713</v>
      </c>
      <c r="B450" s="215" t="s">
        <v>702</v>
      </c>
      <c r="C450" s="216" t="s">
        <v>823</v>
      </c>
      <c r="D450" s="96" t="str">
        <f t="shared" si="40"/>
        <v>積樹T</v>
      </c>
      <c r="F450" s="92" t="str">
        <f t="shared" si="37"/>
        <v>せ０６</v>
      </c>
      <c r="G450" s="96" t="str">
        <f t="shared" si="38"/>
        <v>平野和也</v>
      </c>
      <c r="H450" s="97" t="str">
        <f t="shared" si="41"/>
        <v>積水樹脂テニスクラブ</v>
      </c>
      <c r="I450" s="97" t="s">
        <v>51</v>
      </c>
      <c r="J450" s="36">
        <v>1989</v>
      </c>
      <c r="K450" s="94">
        <f t="shared" si="39"/>
        <v>29</v>
      </c>
      <c r="L450" s="92" t="str">
        <f t="shared" si="42"/>
        <v>OK</v>
      </c>
      <c r="M450" s="134" t="s">
        <v>287</v>
      </c>
    </row>
    <row r="451" spans="1:13" ht="13.5">
      <c r="A451" s="96" t="s">
        <v>1326</v>
      </c>
      <c r="B451" s="79" t="s">
        <v>1327</v>
      </c>
      <c r="C451" s="79" t="s">
        <v>1328</v>
      </c>
      <c r="D451" s="96" t="str">
        <f t="shared" si="40"/>
        <v>積樹T</v>
      </c>
      <c r="F451" s="92" t="str">
        <f t="shared" si="37"/>
        <v>せ０７</v>
      </c>
      <c r="G451" s="96" t="str">
        <f t="shared" si="38"/>
        <v>永友康貴</v>
      </c>
      <c r="H451" s="97" t="str">
        <f t="shared" si="41"/>
        <v>積水樹脂テニスクラブ</v>
      </c>
      <c r="I451" s="97" t="s">
        <v>51</v>
      </c>
      <c r="J451" s="36">
        <v>1991</v>
      </c>
      <c r="K451" s="94">
        <f t="shared" si="39"/>
        <v>27</v>
      </c>
      <c r="L451" s="92" t="str">
        <f t="shared" si="42"/>
        <v>OK</v>
      </c>
      <c r="M451" s="134" t="s">
        <v>0</v>
      </c>
    </row>
    <row r="452" spans="1:13" ht="13.5">
      <c r="A452" s="96" t="s">
        <v>714</v>
      </c>
      <c r="B452" s="217" t="s">
        <v>298</v>
      </c>
      <c r="C452" s="218" t="s">
        <v>1329</v>
      </c>
      <c r="D452" s="96" t="str">
        <f t="shared" si="40"/>
        <v>積樹T</v>
      </c>
      <c r="F452" s="92" t="str">
        <f t="shared" si="37"/>
        <v>せ０８</v>
      </c>
      <c r="G452" s="96" t="str">
        <f t="shared" si="38"/>
        <v>佐藤みなみ</v>
      </c>
      <c r="H452" s="97" t="str">
        <f t="shared" si="41"/>
        <v>積水樹脂テニスクラブ</v>
      </c>
      <c r="I452" s="137" t="s">
        <v>284</v>
      </c>
      <c r="J452" s="36">
        <v>1990</v>
      </c>
      <c r="K452" s="94">
        <f t="shared" si="39"/>
        <v>28</v>
      </c>
      <c r="L452" s="92" t="str">
        <f t="shared" si="42"/>
        <v>OK</v>
      </c>
      <c r="M452" s="134" t="s">
        <v>285</v>
      </c>
    </row>
    <row r="453" spans="1:13" ht="13.5">
      <c r="A453" s="96" t="s">
        <v>715</v>
      </c>
      <c r="B453" s="217" t="s">
        <v>1330</v>
      </c>
      <c r="C453" s="108" t="s">
        <v>1331</v>
      </c>
      <c r="D453" s="96" t="str">
        <f t="shared" si="40"/>
        <v>積樹T</v>
      </c>
      <c r="F453" s="92" t="str">
        <f t="shared" si="37"/>
        <v>せ０９</v>
      </c>
      <c r="G453" s="96" t="str">
        <f t="shared" si="38"/>
        <v>石梶満里子</v>
      </c>
      <c r="H453" s="97" t="str">
        <f t="shared" si="41"/>
        <v>積水樹脂テニスクラブ</v>
      </c>
      <c r="I453" s="137" t="s">
        <v>284</v>
      </c>
      <c r="J453" s="36">
        <v>1984</v>
      </c>
      <c r="K453" s="94">
        <f t="shared" si="39"/>
        <v>34</v>
      </c>
      <c r="L453" s="92" t="str">
        <f t="shared" si="42"/>
        <v>OK</v>
      </c>
      <c r="M453" s="85" t="s">
        <v>18</v>
      </c>
    </row>
    <row r="454" spans="1:13" s="11" customFormat="1" ht="13.5">
      <c r="A454" s="96"/>
      <c r="B454" s="99"/>
      <c r="C454" s="100"/>
      <c r="D454" s="96"/>
      <c r="E454" s="96"/>
      <c r="F454" s="92"/>
      <c r="G454" s="96"/>
      <c r="H454" s="97"/>
      <c r="I454" s="97"/>
      <c r="J454" s="36"/>
      <c r="K454" s="94"/>
      <c r="L454" s="92">
        <f t="shared" si="42"/>
      </c>
      <c r="M454" s="85"/>
    </row>
    <row r="455" spans="1:13" s="11" customFormat="1" ht="13.5">
      <c r="A455" s="96"/>
      <c r="B455" s="99"/>
      <c r="C455" s="100"/>
      <c r="D455" s="96"/>
      <c r="E455" s="96"/>
      <c r="F455" s="92"/>
      <c r="G455" s="96"/>
      <c r="H455" s="97"/>
      <c r="I455" s="97"/>
      <c r="J455" s="36"/>
      <c r="K455" s="94"/>
      <c r="L455" s="92">
        <f t="shared" si="42"/>
      </c>
      <c r="M455" s="85"/>
    </row>
    <row r="456" spans="1:13" s="11" customFormat="1" ht="13.5">
      <c r="A456" s="96"/>
      <c r="B456" s="99"/>
      <c r="C456" s="77"/>
      <c r="D456" s="96"/>
      <c r="E456" s="96"/>
      <c r="F456" s="96"/>
      <c r="G456" s="96"/>
      <c r="H456" s="97"/>
      <c r="I456" s="97"/>
      <c r="J456" s="36"/>
      <c r="K456" s="94"/>
      <c r="L456" s="92">
        <f t="shared" si="42"/>
      </c>
      <c r="M456" s="85"/>
    </row>
    <row r="457" spans="1:13" s="11" customFormat="1" ht="13.5">
      <c r="A457" s="96"/>
      <c r="B457" s="99"/>
      <c r="C457" s="99"/>
      <c r="D457" s="96"/>
      <c r="E457" s="96"/>
      <c r="F457" s="92"/>
      <c r="G457" s="96"/>
      <c r="H457" s="97"/>
      <c r="I457" s="97"/>
      <c r="J457" s="36"/>
      <c r="K457" s="94"/>
      <c r="L457" s="92">
        <f t="shared" si="42"/>
      </c>
      <c r="M457" s="85"/>
    </row>
    <row r="458" spans="1:12" s="11" customFormat="1" ht="13.5">
      <c r="A458" s="96"/>
      <c r="B458" s="99"/>
      <c r="C458" s="100"/>
      <c r="D458" s="96"/>
      <c r="E458" s="96"/>
      <c r="F458" s="92"/>
      <c r="G458" s="96"/>
      <c r="H458" s="97"/>
      <c r="I458" s="97"/>
      <c r="J458" s="198"/>
      <c r="K458" s="94"/>
      <c r="L458" s="92">
        <f t="shared" si="42"/>
      </c>
    </row>
    <row r="459" spans="1:13" s="11" customFormat="1" ht="13.5">
      <c r="A459" s="96"/>
      <c r="B459" s="101"/>
      <c r="C459" s="102"/>
      <c r="D459" s="96"/>
      <c r="E459" s="96"/>
      <c r="F459" s="92"/>
      <c r="G459" s="96"/>
      <c r="H459" s="97"/>
      <c r="I459" s="97"/>
      <c r="J459" s="36"/>
      <c r="K459" s="94"/>
      <c r="L459" s="92">
        <f t="shared" si="42"/>
      </c>
      <c r="M459" s="85"/>
    </row>
    <row r="460" spans="1:13" s="11" customFormat="1" ht="13.5">
      <c r="A460" s="96"/>
      <c r="B460" s="101"/>
      <c r="C460" s="102"/>
      <c r="D460" s="96"/>
      <c r="E460" s="96"/>
      <c r="F460" s="96"/>
      <c r="G460" s="96"/>
      <c r="H460" s="97"/>
      <c r="I460" s="97"/>
      <c r="J460" s="36"/>
      <c r="K460" s="94"/>
      <c r="L460" s="92">
        <f t="shared" si="42"/>
      </c>
      <c r="M460" s="85"/>
    </row>
    <row r="461" spans="1:13" s="11" customFormat="1" ht="13.5">
      <c r="A461" s="96"/>
      <c r="B461" s="101"/>
      <c r="C461" s="199"/>
      <c r="D461" s="96"/>
      <c r="E461" s="96"/>
      <c r="F461" s="92"/>
      <c r="G461" s="96"/>
      <c r="H461" s="97"/>
      <c r="I461" s="97"/>
      <c r="J461" s="151"/>
      <c r="K461" s="94"/>
      <c r="L461" s="92">
        <f t="shared" si="42"/>
      </c>
      <c r="M461" s="85"/>
    </row>
    <row r="462" spans="1:13" s="11" customFormat="1" ht="13.5">
      <c r="A462" s="96"/>
      <c r="B462" s="101"/>
      <c r="C462" s="102"/>
      <c r="D462" s="96"/>
      <c r="E462" s="96"/>
      <c r="F462" s="92"/>
      <c r="G462" s="96"/>
      <c r="H462" s="97"/>
      <c r="I462" s="97"/>
      <c r="J462" s="151"/>
      <c r="K462" s="94"/>
      <c r="L462" s="92">
        <f t="shared" si="42"/>
      </c>
      <c r="M462" s="85"/>
    </row>
    <row r="463" spans="1:13" s="11" customFormat="1" ht="13.5">
      <c r="A463" s="96"/>
      <c r="B463" s="99"/>
      <c r="D463" s="96"/>
      <c r="E463" s="96"/>
      <c r="F463" s="92"/>
      <c r="G463" s="96"/>
      <c r="H463" s="97"/>
      <c r="I463" s="97"/>
      <c r="J463" s="151"/>
      <c r="K463" s="94"/>
      <c r="L463" s="92">
        <f t="shared" si="42"/>
      </c>
      <c r="M463" s="85"/>
    </row>
    <row r="464" spans="1:12" s="11" customFormat="1" ht="13.5">
      <c r="A464" s="96"/>
      <c r="B464" s="99"/>
      <c r="C464" s="100"/>
      <c r="D464" s="96"/>
      <c r="E464" s="96"/>
      <c r="F464" s="92"/>
      <c r="G464" s="96"/>
      <c r="H464" s="97"/>
      <c r="I464" s="97"/>
      <c r="J464" s="36"/>
      <c r="K464" s="94"/>
      <c r="L464" s="92">
        <f t="shared" si="42"/>
      </c>
    </row>
    <row r="465" spans="1:13" s="11" customFormat="1" ht="13.5">
      <c r="A465" s="140"/>
      <c r="B465" s="219"/>
      <c r="C465" s="219"/>
      <c r="D465" s="79"/>
      <c r="E465" s="136"/>
      <c r="F465" s="96"/>
      <c r="G465" s="96"/>
      <c r="H465" s="97"/>
      <c r="I465" s="136"/>
      <c r="J465" s="200"/>
      <c r="K465" s="220"/>
      <c r="L465" s="92">
        <f t="shared" si="42"/>
      </c>
      <c r="M465" s="96"/>
    </row>
    <row r="466" spans="2:12" ht="13.5">
      <c r="B466" s="219"/>
      <c r="C466" s="219"/>
      <c r="D466" s="79"/>
      <c r="E466" s="136"/>
      <c r="H466" s="97"/>
      <c r="I466" s="136"/>
      <c r="J466" s="200"/>
      <c r="K466" s="220"/>
      <c r="L466" s="92">
        <f t="shared" si="42"/>
      </c>
    </row>
    <row r="467" spans="2:12" ht="13.5">
      <c r="B467" s="219"/>
      <c r="C467" s="219"/>
      <c r="D467" s="79"/>
      <c r="E467" s="136"/>
      <c r="H467" s="97"/>
      <c r="I467" s="136"/>
      <c r="J467" s="200"/>
      <c r="K467" s="220"/>
      <c r="L467" s="92">
        <f t="shared" si="42"/>
      </c>
    </row>
    <row r="468" spans="2:12" ht="13.5">
      <c r="B468" s="219"/>
      <c r="C468" s="219"/>
      <c r="D468" s="79"/>
      <c r="E468" s="136"/>
      <c r="H468" s="97"/>
      <c r="I468" s="136"/>
      <c r="J468" s="200"/>
      <c r="K468" s="220"/>
      <c r="L468" s="92">
        <f t="shared" si="42"/>
      </c>
    </row>
    <row r="469" spans="2:12" ht="13.5">
      <c r="B469" s="219"/>
      <c r="C469" s="219"/>
      <c r="D469" s="79"/>
      <c r="E469" s="136"/>
      <c r="H469" s="97"/>
      <c r="I469" s="136"/>
      <c r="J469" s="200"/>
      <c r="K469" s="220"/>
      <c r="L469" s="92">
        <f t="shared" si="42"/>
      </c>
    </row>
    <row r="470" spans="2:12" ht="13.5">
      <c r="B470" s="435" t="s">
        <v>716</v>
      </c>
      <c r="C470" s="447" t="s">
        <v>717</v>
      </c>
      <c r="D470" s="447"/>
      <c r="E470" s="447"/>
      <c r="F470" s="447"/>
      <c r="G470" s="96" t="s">
        <v>280</v>
      </c>
      <c r="H470" s="428" t="s">
        <v>281</v>
      </c>
      <c r="I470" s="428"/>
      <c r="J470" s="428"/>
      <c r="K470" s="92">
        <f>IF(F470="","",IF(COUNTIF($G$5:$G$684,F470)&gt;1,"2重登録","OK"))</f>
      </c>
      <c r="L470" s="92"/>
    </row>
    <row r="471" spans="2:12" ht="13.5">
      <c r="B471" s="435"/>
      <c r="C471" s="447"/>
      <c r="D471" s="447"/>
      <c r="E471" s="447"/>
      <c r="F471" s="447"/>
      <c r="G471" s="74">
        <f>COUNTIF(M474:M519,"東近江市")</f>
        <v>2</v>
      </c>
      <c r="H471" s="434">
        <f>(G471/RIGHT(A519,2))</f>
        <v>0.043478260869565216</v>
      </c>
      <c r="I471" s="434"/>
      <c r="J471" s="434"/>
      <c r="K471" s="92">
        <f>IF(F471="","",IF(COUNTIF($G$5:$G$684,F471)&gt;1,"2重登録","OK"))</f>
      </c>
      <c r="L471" s="92"/>
    </row>
    <row r="472" spans="2:12" ht="13.5">
      <c r="B472" s="79" t="s">
        <v>718</v>
      </c>
      <c r="C472" s="34" t="s">
        <v>19</v>
      </c>
      <c r="E472" s="92"/>
      <c r="I472" s="98"/>
      <c r="J472" s="94">
        <f>IF(I472="","",(2012-I472))</f>
      </c>
      <c r="K472" s="92">
        <f>IF(F472="","",IF(COUNTIF($G$5:$G$684,F472)&gt;1,"2重登録","OK"))</f>
      </c>
      <c r="L472" s="92">
        <f t="shared" si="42"/>
      </c>
    </row>
    <row r="473" spans="2:12" ht="13.5">
      <c r="B473" s="80" t="s">
        <v>718</v>
      </c>
      <c r="C473" s="96" t="s">
        <v>20</v>
      </c>
      <c r="E473" s="92"/>
      <c r="I473" s="98"/>
      <c r="J473" s="94">
        <f>IF(I473="","",(2012-I473))</f>
      </c>
      <c r="K473" s="92"/>
      <c r="L473" s="92">
        <f t="shared" si="42"/>
      </c>
    </row>
    <row r="474" spans="1:13" ht="13.5">
      <c r="A474" s="96" t="s">
        <v>719</v>
      </c>
      <c r="B474" s="85" t="s">
        <v>1332</v>
      </c>
      <c r="C474" s="85" t="s">
        <v>1333</v>
      </c>
      <c r="D474" s="96" t="s">
        <v>718</v>
      </c>
      <c r="F474" s="92" t="s">
        <v>719</v>
      </c>
      <c r="G474" s="96" t="str">
        <f>B474&amp;C474</f>
        <v>東佳菜子</v>
      </c>
      <c r="H474" s="96" t="s">
        <v>718</v>
      </c>
      <c r="I474" s="103" t="s">
        <v>59</v>
      </c>
      <c r="J474" s="36">
        <v>1987</v>
      </c>
      <c r="K474" s="94">
        <v>31</v>
      </c>
      <c r="L474" s="92" t="str">
        <f t="shared" si="42"/>
        <v>OK</v>
      </c>
      <c r="M474" s="79" t="s">
        <v>363</v>
      </c>
    </row>
    <row r="475" spans="1:13" ht="13.5">
      <c r="A475" s="96" t="s">
        <v>720</v>
      </c>
      <c r="B475" s="85" t="s">
        <v>490</v>
      </c>
      <c r="C475" s="85" t="s">
        <v>170</v>
      </c>
      <c r="D475" s="96" t="s">
        <v>718</v>
      </c>
      <c r="F475" s="96" t="s">
        <v>720</v>
      </c>
      <c r="G475" s="96" t="str">
        <f aca="true" t="shared" si="43" ref="G475:G523">B475&amp;C475</f>
        <v>梅森直美</v>
      </c>
      <c r="H475" s="96" t="s">
        <v>718</v>
      </c>
      <c r="I475" s="103" t="s">
        <v>59</v>
      </c>
      <c r="J475" s="98">
        <v>1976</v>
      </c>
      <c r="K475" s="94">
        <v>42</v>
      </c>
      <c r="L475" s="92" t="str">
        <f t="shared" si="42"/>
        <v>OK</v>
      </c>
      <c r="M475" s="79" t="s">
        <v>297</v>
      </c>
    </row>
    <row r="476" spans="1:13" ht="13.5">
      <c r="A476" s="96" t="s">
        <v>723</v>
      </c>
      <c r="B476" s="85" t="s">
        <v>721</v>
      </c>
      <c r="C476" s="85" t="s">
        <v>722</v>
      </c>
      <c r="D476" s="96" t="s">
        <v>718</v>
      </c>
      <c r="F476" s="92" t="s">
        <v>723</v>
      </c>
      <c r="G476" s="96" t="str">
        <f t="shared" si="43"/>
        <v>大野みずき</v>
      </c>
      <c r="H476" s="96" t="s">
        <v>718</v>
      </c>
      <c r="I476" s="103" t="s">
        <v>59</v>
      </c>
      <c r="J476" s="36">
        <v>1994</v>
      </c>
      <c r="K476" s="94">
        <v>24</v>
      </c>
      <c r="L476" s="92" t="str">
        <f t="shared" si="42"/>
        <v>OK</v>
      </c>
      <c r="M476" s="79" t="s">
        <v>547</v>
      </c>
    </row>
    <row r="477" spans="1:13" ht="13.5">
      <c r="A477" s="96" t="s">
        <v>726</v>
      </c>
      <c r="B477" s="166" t="s">
        <v>724</v>
      </c>
      <c r="C477" s="166" t="s">
        <v>725</v>
      </c>
      <c r="D477" s="96" t="s">
        <v>718</v>
      </c>
      <c r="F477" s="92" t="s">
        <v>726</v>
      </c>
      <c r="G477" s="96" t="str">
        <f t="shared" si="43"/>
        <v>片桐美里</v>
      </c>
      <c r="H477" s="96" t="s">
        <v>718</v>
      </c>
      <c r="I477" s="103" t="s">
        <v>59</v>
      </c>
      <c r="J477" s="36">
        <v>1977</v>
      </c>
      <c r="K477" s="94">
        <v>41</v>
      </c>
      <c r="L477" s="92" t="str">
        <f t="shared" si="42"/>
        <v>OK</v>
      </c>
      <c r="M477" s="79" t="s">
        <v>294</v>
      </c>
    </row>
    <row r="478" spans="1:13" ht="13.5">
      <c r="A478" s="96" t="s">
        <v>728</v>
      </c>
      <c r="B478" s="85" t="s">
        <v>701</v>
      </c>
      <c r="C478" s="85" t="s">
        <v>727</v>
      </c>
      <c r="D478" s="96" t="s">
        <v>718</v>
      </c>
      <c r="F478" s="92" t="s">
        <v>728</v>
      </c>
      <c r="G478" s="96" t="str">
        <f t="shared" si="43"/>
        <v>北川円香</v>
      </c>
      <c r="H478" s="96" t="s">
        <v>718</v>
      </c>
      <c r="I478" s="103" t="s">
        <v>59</v>
      </c>
      <c r="J478" s="36">
        <v>1991</v>
      </c>
      <c r="K478" s="94">
        <v>27</v>
      </c>
      <c r="L478" s="92" t="str">
        <f t="shared" si="42"/>
        <v>OK</v>
      </c>
      <c r="M478" s="79" t="s">
        <v>300</v>
      </c>
    </row>
    <row r="479" spans="1:13" ht="13.5">
      <c r="A479" s="96" t="s">
        <v>731</v>
      </c>
      <c r="B479" s="85" t="s">
        <v>729</v>
      </c>
      <c r="C479" s="85" t="s">
        <v>730</v>
      </c>
      <c r="D479" s="96" t="s">
        <v>718</v>
      </c>
      <c r="F479" s="96" t="s">
        <v>731</v>
      </c>
      <c r="G479" s="96" t="str">
        <f t="shared" si="43"/>
        <v>草野菜摘</v>
      </c>
      <c r="H479" s="96" t="s">
        <v>718</v>
      </c>
      <c r="I479" s="103" t="s">
        <v>59</v>
      </c>
      <c r="J479" s="98">
        <v>1993</v>
      </c>
      <c r="K479" s="94">
        <v>25</v>
      </c>
      <c r="L479" s="92" t="str">
        <f t="shared" si="42"/>
        <v>OK</v>
      </c>
      <c r="M479" s="79" t="s">
        <v>301</v>
      </c>
    </row>
    <row r="480" spans="1:13" ht="13.5">
      <c r="A480" s="96" t="s">
        <v>732</v>
      </c>
      <c r="B480" s="85" t="s">
        <v>307</v>
      </c>
      <c r="C480" s="85" t="s">
        <v>1334</v>
      </c>
      <c r="D480" s="96" t="s">
        <v>718</v>
      </c>
      <c r="F480" s="92" t="s">
        <v>732</v>
      </c>
      <c r="G480" s="96" t="str">
        <f t="shared" si="43"/>
        <v>小林　羽</v>
      </c>
      <c r="H480" s="96" t="s">
        <v>718</v>
      </c>
      <c r="I480" s="103" t="s">
        <v>59</v>
      </c>
      <c r="J480" s="36">
        <v>1989</v>
      </c>
      <c r="K480" s="94">
        <v>29</v>
      </c>
      <c r="L480" s="92" t="str">
        <f t="shared" si="42"/>
        <v>OK</v>
      </c>
      <c r="M480" s="134" t="s">
        <v>294</v>
      </c>
    </row>
    <row r="481" spans="1:13" ht="13.5">
      <c r="A481" s="96" t="s">
        <v>734</v>
      </c>
      <c r="B481" s="166" t="s">
        <v>1335</v>
      </c>
      <c r="C481" s="166" t="s">
        <v>1336</v>
      </c>
      <c r="D481" s="96" t="s">
        <v>718</v>
      </c>
      <c r="F481" s="92" t="s">
        <v>734</v>
      </c>
      <c r="G481" s="96" t="str">
        <f t="shared" si="43"/>
        <v>武田亜加梨</v>
      </c>
      <c r="H481" s="96" t="s">
        <v>718</v>
      </c>
      <c r="I481" s="103" t="s">
        <v>59</v>
      </c>
      <c r="J481" s="138">
        <v>1995</v>
      </c>
      <c r="K481" s="94">
        <v>23</v>
      </c>
      <c r="L481" s="92" t="str">
        <f t="shared" si="42"/>
        <v>OK</v>
      </c>
      <c r="M481" s="221" t="s">
        <v>301</v>
      </c>
    </row>
    <row r="482" spans="1:13" ht="13.5">
      <c r="A482" s="96" t="s">
        <v>737</v>
      </c>
      <c r="B482" s="85" t="s">
        <v>735</v>
      </c>
      <c r="C482" s="85" t="s">
        <v>736</v>
      </c>
      <c r="D482" s="96" t="s">
        <v>718</v>
      </c>
      <c r="F482" s="96" t="s">
        <v>737</v>
      </c>
      <c r="G482" s="96" t="str">
        <f t="shared" si="43"/>
        <v>中川久江</v>
      </c>
      <c r="H482" s="96" t="s">
        <v>718</v>
      </c>
      <c r="I482" s="103" t="s">
        <v>59</v>
      </c>
      <c r="J482" s="98">
        <v>1966</v>
      </c>
      <c r="K482" s="94">
        <v>52</v>
      </c>
      <c r="L482" s="92" t="str">
        <f t="shared" si="42"/>
        <v>OK</v>
      </c>
      <c r="M482" s="134" t="s">
        <v>296</v>
      </c>
    </row>
    <row r="483" spans="1:13" ht="13.5">
      <c r="A483" s="96" t="s">
        <v>740</v>
      </c>
      <c r="B483" s="85" t="s">
        <v>1337</v>
      </c>
      <c r="C483" s="85" t="s">
        <v>742</v>
      </c>
      <c r="D483" s="96" t="s">
        <v>718</v>
      </c>
      <c r="F483" s="92" t="s">
        <v>740</v>
      </c>
      <c r="G483" s="96" t="str">
        <f t="shared" si="43"/>
        <v>西野美恵</v>
      </c>
      <c r="H483" s="96" t="s">
        <v>718</v>
      </c>
      <c r="I483" s="103" t="s">
        <v>59</v>
      </c>
      <c r="J483" s="36">
        <v>1988</v>
      </c>
      <c r="K483" s="94">
        <v>30</v>
      </c>
      <c r="L483" s="92" t="str">
        <f t="shared" si="42"/>
        <v>OK</v>
      </c>
      <c r="M483" s="134" t="s">
        <v>301</v>
      </c>
    </row>
    <row r="484" spans="1:13" ht="13.5">
      <c r="A484" s="96" t="s">
        <v>741</v>
      </c>
      <c r="B484" s="166" t="s">
        <v>738</v>
      </c>
      <c r="C484" s="166" t="s">
        <v>739</v>
      </c>
      <c r="D484" s="96" t="s">
        <v>718</v>
      </c>
      <c r="F484" s="92" t="s">
        <v>741</v>
      </c>
      <c r="G484" s="96" t="str">
        <f t="shared" si="43"/>
        <v>姫井亜利沙</v>
      </c>
      <c r="H484" s="96" t="s">
        <v>718</v>
      </c>
      <c r="I484" s="103" t="s">
        <v>59</v>
      </c>
      <c r="J484" s="36">
        <v>1982</v>
      </c>
      <c r="K484" s="94">
        <v>36</v>
      </c>
      <c r="L484" s="92" t="str">
        <f t="shared" si="42"/>
        <v>OK</v>
      </c>
      <c r="M484" s="134" t="s">
        <v>294</v>
      </c>
    </row>
    <row r="485" spans="1:13" ht="13.5">
      <c r="A485" s="96" t="s">
        <v>743</v>
      </c>
      <c r="B485" s="85" t="s">
        <v>745</v>
      </c>
      <c r="C485" s="85" t="s">
        <v>327</v>
      </c>
      <c r="D485" s="96" t="s">
        <v>718</v>
      </c>
      <c r="F485" s="92" t="s">
        <v>743</v>
      </c>
      <c r="G485" s="96" t="str">
        <f t="shared" si="43"/>
        <v>山岡千春</v>
      </c>
      <c r="H485" s="96" t="s">
        <v>718</v>
      </c>
      <c r="I485" s="103" t="s">
        <v>59</v>
      </c>
      <c r="J485" s="36">
        <v>1972</v>
      </c>
      <c r="K485" s="94">
        <v>46</v>
      </c>
      <c r="L485" s="92" t="str">
        <f t="shared" si="42"/>
        <v>OK</v>
      </c>
      <c r="M485" s="134" t="s">
        <v>301</v>
      </c>
    </row>
    <row r="486" spans="1:13" ht="13.5">
      <c r="A486" s="96" t="s">
        <v>744</v>
      </c>
      <c r="B486" s="85" t="s">
        <v>128</v>
      </c>
      <c r="C486" s="85" t="s">
        <v>733</v>
      </c>
      <c r="D486" s="96" t="s">
        <v>718</v>
      </c>
      <c r="F486" s="96" t="s">
        <v>744</v>
      </c>
      <c r="G486" s="96" t="str">
        <f t="shared" si="43"/>
        <v>山口真弓</v>
      </c>
      <c r="H486" s="96" t="s">
        <v>718</v>
      </c>
      <c r="I486" s="103" t="s">
        <v>59</v>
      </c>
      <c r="J486" s="98">
        <v>1985</v>
      </c>
      <c r="K486" s="94">
        <v>33</v>
      </c>
      <c r="L486" s="92" t="str">
        <f t="shared" si="42"/>
        <v>OK</v>
      </c>
      <c r="M486" s="108" t="s">
        <v>18</v>
      </c>
    </row>
    <row r="487" spans="1:13" ht="13.5">
      <c r="A487" s="96" t="s">
        <v>746</v>
      </c>
      <c r="B487" s="134" t="s">
        <v>758</v>
      </c>
      <c r="C487" s="134" t="s">
        <v>759</v>
      </c>
      <c r="D487" s="134" t="s">
        <v>718</v>
      </c>
      <c r="E487" s="134"/>
      <c r="F487" s="169" t="s">
        <v>746</v>
      </c>
      <c r="G487" s="96" t="str">
        <f t="shared" si="43"/>
        <v>上津慶和</v>
      </c>
      <c r="H487" s="134" t="s">
        <v>718</v>
      </c>
      <c r="I487" s="222" t="s">
        <v>51</v>
      </c>
      <c r="J487" s="36">
        <v>1993</v>
      </c>
      <c r="K487" s="94">
        <v>25</v>
      </c>
      <c r="L487" s="92" t="str">
        <f t="shared" si="42"/>
        <v>OK</v>
      </c>
      <c r="M487" s="79" t="s">
        <v>300</v>
      </c>
    </row>
    <row r="488" spans="1:13" ht="13.5">
      <c r="A488" s="96" t="s">
        <v>748</v>
      </c>
      <c r="B488" s="136" t="s">
        <v>749</v>
      </c>
      <c r="C488" s="136" t="s">
        <v>750</v>
      </c>
      <c r="D488" s="96" t="s">
        <v>718</v>
      </c>
      <c r="F488" s="92" t="s">
        <v>748</v>
      </c>
      <c r="G488" s="96" t="str">
        <f t="shared" si="43"/>
        <v>猪飼尚輝</v>
      </c>
      <c r="H488" s="96" t="s">
        <v>718</v>
      </c>
      <c r="I488" s="97" t="s">
        <v>51</v>
      </c>
      <c r="J488" s="36">
        <v>1997</v>
      </c>
      <c r="K488" s="94">
        <v>21</v>
      </c>
      <c r="L488" s="92" t="str">
        <f t="shared" si="42"/>
        <v>OK</v>
      </c>
      <c r="M488" s="79" t="s">
        <v>300</v>
      </c>
    </row>
    <row r="489" spans="1:13" ht="13.5">
      <c r="A489" s="96" t="s">
        <v>751</v>
      </c>
      <c r="B489" s="96" t="s">
        <v>1338</v>
      </c>
      <c r="C489" s="96" t="s">
        <v>761</v>
      </c>
      <c r="D489" s="96" t="s">
        <v>718</v>
      </c>
      <c r="F489" s="96" t="s">
        <v>751</v>
      </c>
      <c r="G489" s="96" t="str">
        <f t="shared" si="43"/>
        <v>岡　栄介</v>
      </c>
      <c r="H489" s="96" t="s">
        <v>718</v>
      </c>
      <c r="I489" s="97" t="s">
        <v>51</v>
      </c>
      <c r="J489" s="98">
        <v>1996</v>
      </c>
      <c r="K489" s="94">
        <v>22</v>
      </c>
      <c r="L489" s="92" t="str">
        <f t="shared" si="42"/>
        <v>OK</v>
      </c>
      <c r="M489" s="79" t="s">
        <v>296</v>
      </c>
    </row>
    <row r="490" spans="1:13" ht="13.5">
      <c r="A490" s="96" t="s">
        <v>754</v>
      </c>
      <c r="B490" s="79" t="s">
        <v>1339</v>
      </c>
      <c r="C490" s="79" t="s">
        <v>1340</v>
      </c>
      <c r="D490" s="96" t="s">
        <v>718</v>
      </c>
      <c r="F490" s="92" t="s">
        <v>754</v>
      </c>
      <c r="G490" s="96" t="str">
        <f t="shared" si="43"/>
        <v>苅和　司</v>
      </c>
      <c r="H490" s="96" t="s">
        <v>718</v>
      </c>
      <c r="I490" s="97" t="s">
        <v>51</v>
      </c>
      <c r="J490" s="36">
        <v>1992</v>
      </c>
      <c r="K490" s="94">
        <v>26</v>
      </c>
      <c r="L490" s="92" t="str">
        <f t="shared" si="42"/>
        <v>OK</v>
      </c>
      <c r="M490" s="79" t="s">
        <v>301</v>
      </c>
    </row>
    <row r="491" spans="1:13" ht="13.5">
      <c r="A491" s="96" t="s">
        <v>757</v>
      </c>
      <c r="B491" s="136" t="s">
        <v>65</v>
      </c>
      <c r="C491" s="136" t="s">
        <v>1341</v>
      </c>
      <c r="D491" s="96" t="s">
        <v>718</v>
      </c>
      <c r="F491" s="92" t="s">
        <v>757</v>
      </c>
      <c r="G491" s="96" t="str">
        <f t="shared" si="43"/>
        <v>山本竜平</v>
      </c>
      <c r="H491" s="96" t="s">
        <v>718</v>
      </c>
      <c r="I491" s="97" t="s">
        <v>51</v>
      </c>
      <c r="J491" s="36">
        <v>1992</v>
      </c>
      <c r="K491" s="94">
        <v>26</v>
      </c>
      <c r="L491" s="92" t="str">
        <f t="shared" si="42"/>
        <v>OK</v>
      </c>
      <c r="M491" s="79" t="s">
        <v>301</v>
      </c>
    </row>
    <row r="492" spans="1:13" ht="13.5">
      <c r="A492" s="96" t="s">
        <v>760</v>
      </c>
      <c r="B492" s="79" t="s">
        <v>1342</v>
      </c>
      <c r="C492" s="79" t="s">
        <v>361</v>
      </c>
      <c r="D492" s="96" t="s">
        <v>718</v>
      </c>
      <c r="F492" s="92" t="s">
        <v>760</v>
      </c>
      <c r="G492" s="96" t="str">
        <f t="shared" si="43"/>
        <v>寺元翔太</v>
      </c>
      <c r="H492" s="96" t="s">
        <v>718</v>
      </c>
      <c r="I492" s="97" t="s">
        <v>51</v>
      </c>
      <c r="J492" s="36">
        <v>1993</v>
      </c>
      <c r="K492" s="94">
        <v>25</v>
      </c>
      <c r="L492" s="92" t="str">
        <f t="shared" si="42"/>
        <v>OK</v>
      </c>
      <c r="M492" s="79" t="s">
        <v>301</v>
      </c>
    </row>
    <row r="493" spans="1:13" ht="13.5">
      <c r="A493" s="96" t="s">
        <v>762</v>
      </c>
      <c r="B493" s="96" t="s">
        <v>303</v>
      </c>
      <c r="C493" s="96" t="s">
        <v>820</v>
      </c>
      <c r="D493" s="96" t="s">
        <v>718</v>
      </c>
      <c r="F493" s="96" t="s">
        <v>762</v>
      </c>
      <c r="G493" s="96" t="str">
        <f t="shared" si="43"/>
        <v>澤村拓哉</v>
      </c>
      <c r="H493" s="96" t="s">
        <v>718</v>
      </c>
      <c r="I493" s="97" t="s">
        <v>51</v>
      </c>
      <c r="J493" s="98">
        <v>1993</v>
      </c>
      <c r="K493" s="94">
        <v>25</v>
      </c>
      <c r="L493" s="92" t="str">
        <f t="shared" si="42"/>
        <v>OK</v>
      </c>
      <c r="M493" s="79" t="s">
        <v>301</v>
      </c>
    </row>
    <row r="494" spans="1:13" ht="13.5">
      <c r="A494" s="96" t="s">
        <v>763</v>
      </c>
      <c r="B494" s="79" t="s">
        <v>788</v>
      </c>
      <c r="C494" s="79" t="s">
        <v>462</v>
      </c>
      <c r="D494" s="96" t="s">
        <v>718</v>
      </c>
      <c r="F494" s="92" t="s">
        <v>763</v>
      </c>
      <c r="G494" s="96" t="str">
        <f t="shared" si="43"/>
        <v>西嶌達也</v>
      </c>
      <c r="H494" s="96" t="s">
        <v>718</v>
      </c>
      <c r="I494" s="97" t="s">
        <v>51</v>
      </c>
      <c r="J494" s="36">
        <v>1989</v>
      </c>
      <c r="K494" s="94">
        <v>29</v>
      </c>
      <c r="L494" s="92" t="str">
        <f t="shared" si="42"/>
        <v>OK</v>
      </c>
      <c r="M494" s="79" t="s">
        <v>300</v>
      </c>
    </row>
    <row r="495" spans="1:13" ht="13.5">
      <c r="A495" s="96" t="s">
        <v>765</v>
      </c>
      <c r="B495" s="136" t="s">
        <v>766</v>
      </c>
      <c r="C495" s="136" t="s">
        <v>1343</v>
      </c>
      <c r="D495" s="96" t="s">
        <v>718</v>
      </c>
      <c r="F495" s="92" t="s">
        <v>765</v>
      </c>
      <c r="G495" s="96" t="str">
        <f t="shared" si="43"/>
        <v>川合　優</v>
      </c>
      <c r="H495" s="96" t="s">
        <v>718</v>
      </c>
      <c r="I495" s="97" t="s">
        <v>51</v>
      </c>
      <c r="J495" s="36">
        <v>1991</v>
      </c>
      <c r="K495" s="94">
        <v>27</v>
      </c>
      <c r="L495" s="92" t="str">
        <f t="shared" si="42"/>
        <v>OK</v>
      </c>
      <c r="M495" s="79" t="s">
        <v>357</v>
      </c>
    </row>
    <row r="496" spans="1:13" ht="13.5">
      <c r="A496" s="96" t="s">
        <v>767</v>
      </c>
      <c r="B496" s="96" t="s">
        <v>776</v>
      </c>
      <c r="C496" s="96" t="s">
        <v>700</v>
      </c>
      <c r="D496" s="96" t="s">
        <v>718</v>
      </c>
      <c r="F496" s="96" t="s">
        <v>767</v>
      </c>
      <c r="G496" s="96" t="str">
        <f t="shared" si="43"/>
        <v>嶋村和彦</v>
      </c>
      <c r="H496" s="96" t="s">
        <v>718</v>
      </c>
      <c r="I496" s="97" t="s">
        <v>51</v>
      </c>
      <c r="J496" s="98">
        <v>1990</v>
      </c>
      <c r="K496" s="94">
        <v>28</v>
      </c>
      <c r="L496" s="92" t="str">
        <f t="shared" si="42"/>
        <v>OK</v>
      </c>
      <c r="M496" s="79" t="s">
        <v>357</v>
      </c>
    </row>
    <row r="497" spans="1:13" ht="13.5">
      <c r="A497" s="96" t="s">
        <v>768</v>
      </c>
      <c r="B497" s="79" t="s">
        <v>778</v>
      </c>
      <c r="C497" s="79" t="s">
        <v>779</v>
      </c>
      <c r="D497" s="96" t="s">
        <v>718</v>
      </c>
      <c r="F497" s="92" t="s">
        <v>768</v>
      </c>
      <c r="G497" s="96" t="str">
        <f t="shared" si="43"/>
        <v>白井秀幸</v>
      </c>
      <c r="H497" s="96" t="s">
        <v>718</v>
      </c>
      <c r="I497" s="97" t="s">
        <v>51</v>
      </c>
      <c r="J497" s="36">
        <v>1988</v>
      </c>
      <c r="K497" s="94">
        <v>30</v>
      </c>
      <c r="L497" s="92" t="str">
        <f t="shared" si="42"/>
        <v>OK</v>
      </c>
      <c r="M497" s="79" t="s">
        <v>366</v>
      </c>
    </row>
    <row r="498" spans="1:13" ht="13.5">
      <c r="A498" s="96" t="s">
        <v>769</v>
      </c>
      <c r="B498" s="136" t="s">
        <v>782</v>
      </c>
      <c r="C498" s="136" t="s">
        <v>783</v>
      </c>
      <c r="D498" s="96" t="s">
        <v>718</v>
      </c>
      <c r="F498" s="92" t="s">
        <v>769</v>
      </c>
      <c r="G498" s="96" t="str">
        <f t="shared" si="43"/>
        <v>津曲崇志</v>
      </c>
      <c r="H498" s="96" t="s">
        <v>718</v>
      </c>
      <c r="I498" s="97" t="s">
        <v>51</v>
      </c>
      <c r="J498" s="36">
        <v>1989</v>
      </c>
      <c r="K498" s="94">
        <v>29</v>
      </c>
      <c r="L498" s="92" t="str">
        <f t="shared" si="42"/>
        <v>OK</v>
      </c>
      <c r="M498" s="79" t="s">
        <v>366</v>
      </c>
    </row>
    <row r="499" spans="1:13" ht="13.5">
      <c r="A499" s="96" t="s">
        <v>770</v>
      </c>
      <c r="B499" s="136" t="s">
        <v>128</v>
      </c>
      <c r="C499" s="136" t="s">
        <v>798</v>
      </c>
      <c r="D499" s="96" t="s">
        <v>718</v>
      </c>
      <c r="F499" s="92" t="s">
        <v>770</v>
      </c>
      <c r="G499" s="96" t="str">
        <f t="shared" si="43"/>
        <v>山口稔貴</v>
      </c>
      <c r="H499" s="96" t="s">
        <v>718</v>
      </c>
      <c r="I499" s="97" t="s">
        <v>51</v>
      </c>
      <c r="J499" s="36">
        <v>1988</v>
      </c>
      <c r="K499" s="94">
        <v>30</v>
      </c>
      <c r="L499" s="92" t="str">
        <f t="shared" si="42"/>
        <v>OK</v>
      </c>
      <c r="M499" s="108" t="s">
        <v>18</v>
      </c>
    </row>
    <row r="500" spans="1:13" ht="13.5">
      <c r="A500" s="96" t="s">
        <v>772</v>
      </c>
      <c r="B500" s="79" t="s">
        <v>1344</v>
      </c>
      <c r="C500" s="79" t="s">
        <v>1345</v>
      </c>
      <c r="D500" s="96" t="s">
        <v>718</v>
      </c>
      <c r="F500" s="92" t="s">
        <v>772</v>
      </c>
      <c r="G500" s="96" t="str">
        <f t="shared" si="43"/>
        <v>越智友基</v>
      </c>
      <c r="H500" s="96" t="s">
        <v>718</v>
      </c>
      <c r="I500" s="97" t="s">
        <v>51</v>
      </c>
      <c r="J500" s="36">
        <v>1987</v>
      </c>
      <c r="K500" s="94">
        <v>31</v>
      </c>
      <c r="L500" s="92" t="str">
        <f t="shared" si="42"/>
        <v>OK</v>
      </c>
      <c r="M500" s="79" t="s">
        <v>363</v>
      </c>
    </row>
    <row r="501" spans="1:13" ht="13.5">
      <c r="A501" s="96" t="s">
        <v>775</v>
      </c>
      <c r="B501" s="96" t="s">
        <v>1346</v>
      </c>
      <c r="C501" s="96" t="s">
        <v>1347</v>
      </c>
      <c r="D501" s="96" t="s">
        <v>718</v>
      </c>
      <c r="F501" s="96" t="s">
        <v>775</v>
      </c>
      <c r="G501" s="96" t="str">
        <f t="shared" si="43"/>
        <v>辻本将士</v>
      </c>
      <c r="H501" s="96" t="s">
        <v>718</v>
      </c>
      <c r="I501" s="97" t="s">
        <v>51</v>
      </c>
      <c r="J501" s="98">
        <v>1986</v>
      </c>
      <c r="K501" s="94">
        <v>32</v>
      </c>
      <c r="L501" s="92" t="str">
        <f t="shared" si="42"/>
        <v>OK</v>
      </c>
      <c r="M501" s="79" t="s">
        <v>363</v>
      </c>
    </row>
    <row r="502" spans="1:13" ht="13.5">
      <c r="A502" s="96" t="s">
        <v>777</v>
      </c>
      <c r="B502" s="79" t="s">
        <v>1348</v>
      </c>
      <c r="C502" s="79" t="s">
        <v>1349</v>
      </c>
      <c r="D502" s="96" t="s">
        <v>718</v>
      </c>
      <c r="F502" s="92" t="s">
        <v>777</v>
      </c>
      <c r="G502" s="96" t="str">
        <f t="shared" si="43"/>
        <v>原智則</v>
      </c>
      <c r="H502" s="96" t="s">
        <v>718</v>
      </c>
      <c r="I502" s="97" t="s">
        <v>51</v>
      </c>
      <c r="J502" s="36">
        <v>1969</v>
      </c>
      <c r="K502" s="94">
        <v>49</v>
      </c>
      <c r="L502" s="92" t="str">
        <f t="shared" si="42"/>
        <v>OK</v>
      </c>
      <c r="M502" s="79" t="s">
        <v>451</v>
      </c>
    </row>
    <row r="503" spans="1:13" ht="13.5">
      <c r="A503" s="96" t="s">
        <v>780</v>
      </c>
      <c r="B503" s="136" t="s">
        <v>1350</v>
      </c>
      <c r="C503" s="136" t="s">
        <v>1351</v>
      </c>
      <c r="D503" s="96" t="s">
        <v>718</v>
      </c>
      <c r="F503" s="92" t="s">
        <v>780</v>
      </c>
      <c r="G503" s="96" t="str">
        <f t="shared" si="43"/>
        <v>小田紀彦</v>
      </c>
      <c r="H503" s="96" t="s">
        <v>718</v>
      </c>
      <c r="I503" s="97" t="s">
        <v>51</v>
      </c>
      <c r="J503" s="36">
        <v>1984</v>
      </c>
      <c r="K503" s="94">
        <v>34</v>
      </c>
      <c r="L503" s="92" t="str">
        <f t="shared" si="42"/>
        <v>OK</v>
      </c>
      <c r="M503" s="79" t="s">
        <v>363</v>
      </c>
    </row>
    <row r="504" spans="1:13" ht="13.5">
      <c r="A504" s="96" t="s">
        <v>781</v>
      </c>
      <c r="B504" s="79" t="s">
        <v>1352</v>
      </c>
      <c r="C504" s="79" t="s">
        <v>1353</v>
      </c>
      <c r="D504" s="96" t="s">
        <v>718</v>
      </c>
      <c r="F504" s="92" t="s">
        <v>781</v>
      </c>
      <c r="G504" s="96" t="str">
        <f t="shared" si="43"/>
        <v>ピーターリーダー</v>
      </c>
      <c r="H504" s="96" t="s">
        <v>718</v>
      </c>
      <c r="I504" s="97" t="s">
        <v>51</v>
      </c>
      <c r="J504" s="36">
        <v>1981</v>
      </c>
      <c r="K504" s="94">
        <v>37</v>
      </c>
      <c r="L504" s="92" t="str">
        <f t="shared" si="42"/>
        <v>OK</v>
      </c>
      <c r="M504" s="79" t="s">
        <v>357</v>
      </c>
    </row>
    <row r="505" spans="1:13" ht="13.5">
      <c r="A505" s="96" t="s">
        <v>784</v>
      </c>
      <c r="B505" s="96" t="s">
        <v>1354</v>
      </c>
      <c r="C505" s="96" t="s">
        <v>1355</v>
      </c>
      <c r="D505" s="96" t="s">
        <v>718</v>
      </c>
      <c r="F505" s="96" t="s">
        <v>784</v>
      </c>
      <c r="G505" s="96" t="str">
        <f t="shared" si="43"/>
        <v>鍋内雄樹</v>
      </c>
      <c r="H505" s="96" t="s">
        <v>718</v>
      </c>
      <c r="I505" s="97" t="s">
        <v>51</v>
      </c>
      <c r="J505" s="98">
        <v>1990</v>
      </c>
      <c r="K505" s="94">
        <v>28</v>
      </c>
      <c r="L505" s="92" t="str">
        <f t="shared" si="42"/>
        <v>OK</v>
      </c>
      <c r="M505" s="79" t="s">
        <v>357</v>
      </c>
    </row>
    <row r="506" spans="1:13" ht="13.5">
      <c r="A506" s="96" t="s">
        <v>787</v>
      </c>
      <c r="B506" s="79" t="s">
        <v>752</v>
      </c>
      <c r="C506" s="79" t="s">
        <v>753</v>
      </c>
      <c r="D506" s="96" t="s">
        <v>718</v>
      </c>
      <c r="F506" s="92" t="s">
        <v>787</v>
      </c>
      <c r="G506" s="96" t="str">
        <f t="shared" si="43"/>
        <v>石内伸幸</v>
      </c>
      <c r="H506" s="96" t="s">
        <v>718</v>
      </c>
      <c r="I506" s="97" t="s">
        <v>51</v>
      </c>
      <c r="J506" s="36">
        <v>1981</v>
      </c>
      <c r="K506" s="94">
        <v>37</v>
      </c>
      <c r="L506" s="92" t="str">
        <f t="shared" si="42"/>
        <v>OK</v>
      </c>
      <c r="M506" s="79" t="s">
        <v>301</v>
      </c>
    </row>
    <row r="507" spans="1:13" ht="13.5">
      <c r="A507" s="96" t="s">
        <v>789</v>
      </c>
      <c r="B507" s="136" t="s">
        <v>755</v>
      </c>
      <c r="C507" s="136" t="s">
        <v>756</v>
      </c>
      <c r="D507" s="96" t="s">
        <v>718</v>
      </c>
      <c r="F507" s="92" t="s">
        <v>789</v>
      </c>
      <c r="G507" s="96" t="str">
        <f t="shared" si="43"/>
        <v>上原義弘</v>
      </c>
      <c r="H507" s="96" t="s">
        <v>718</v>
      </c>
      <c r="I507" s="97" t="s">
        <v>51</v>
      </c>
      <c r="J507" s="36">
        <v>1974</v>
      </c>
      <c r="K507" s="94">
        <v>44</v>
      </c>
      <c r="L507" s="92" t="str">
        <f t="shared" si="42"/>
        <v>OK</v>
      </c>
      <c r="M507" s="79" t="s">
        <v>294</v>
      </c>
    </row>
    <row r="508" spans="1:13" ht="13.5">
      <c r="A508" s="96" t="s">
        <v>792</v>
      </c>
      <c r="B508" s="96" t="s">
        <v>724</v>
      </c>
      <c r="C508" s="96" t="s">
        <v>764</v>
      </c>
      <c r="D508" s="96" t="s">
        <v>718</v>
      </c>
      <c r="F508" s="96" t="s">
        <v>792</v>
      </c>
      <c r="G508" s="96" t="str">
        <f t="shared" si="43"/>
        <v>片桐靖之</v>
      </c>
      <c r="H508" s="96" t="s">
        <v>718</v>
      </c>
      <c r="I508" s="97" t="s">
        <v>51</v>
      </c>
      <c r="J508" s="98">
        <v>1976</v>
      </c>
      <c r="K508" s="94">
        <v>42</v>
      </c>
      <c r="L508" s="92" t="str">
        <f t="shared" si="42"/>
        <v>OK</v>
      </c>
      <c r="M508" s="134" t="s">
        <v>294</v>
      </c>
    </row>
    <row r="509" spans="1:13" ht="13.5">
      <c r="A509" s="96" t="s">
        <v>793</v>
      </c>
      <c r="B509" s="79" t="s">
        <v>747</v>
      </c>
      <c r="C509" s="79" t="s">
        <v>771</v>
      </c>
      <c r="D509" s="96" t="s">
        <v>718</v>
      </c>
      <c r="F509" s="92" t="s">
        <v>793</v>
      </c>
      <c r="G509" s="96" t="str">
        <f t="shared" si="43"/>
        <v>鹿野雄大</v>
      </c>
      <c r="H509" s="96" t="s">
        <v>718</v>
      </c>
      <c r="I509" s="97" t="s">
        <v>51</v>
      </c>
      <c r="J509" s="36">
        <v>1991</v>
      </c>
      <c r="K509" s="94">
        <v>27</v>
      </c>
      <c r="L509" s="92" t="str">
        <f t="shared" si="42"/>
        <v>OK</v>
      </c>
      <c r="M509" s="79" t="s">
        <v>294</v>
      </c>
    </row>
    <row r="510" spans="1:13" ht="13.5">
      <c r="A510" s="96" t="s">
        <v>795</v>
      </c>
      <c r="B510" s="136" t="s">
        <v>773</v>
      </c>
      <c r="C510" s="136" t="s">
        <v>774</v>
      </c>
      <c r="D510" s="96" t="s">
        <v>718</v>
      </c>
      <c r="F510" s="92" t="s">
        <v>795</v>
      </c>
      <c r="G510" s="96" t="str">
        <f t="shared" si="43"/>
        <v>澁谷晃大</v>
      </c>
      <c r="H510" s="96" t="s">
        <v>718</v>
      </c>
      <c r="I510" s="97" t="s">
        <v>51</v>
      </c>
      <c r="J510" s="36">
        <v>1996</v>
      </c>
      <c r="K510" s="94">
        <v>22</v>
      </c>
      <c r="L510" s="92" t="str">
        <f aca="true" t="shared" si="44" ref="L510:L573">IF(G510="","",IF(COUNTIF($G$3:$G$643,G510)&gt;1,"2重登録","OK"))</f>
        <v>OK</v>
      </c>
      <c r="M510" s="79" t="s">
        <v>294</v>
      </c>
    </row>
    <row r="511" spans="1:13" ht="13.5">
      <c r="A511" s="96" t="s">
        <v>797</v>
      </c>
      <c r="B511" s="79" t="s">
        <v>310</v>
      </c>
      <c r="C511" s="79" t="s">
        <v>1356</v>
      </c>
      <c r="D511" s="96" t="s">
        <v>718</v>
      </c>
      <c r="F511" s="92" t="s">
        <v>797</v>
      </c>
      <c r="G511" s="96" t="str">
        <f t="shared" si="43"/>
        <v>谷口　孟</v>
      </c>
      <c r="H511" s="96" t="s">
        <v>718</v>
      </c>
      <c r="I511" s="97" t="s">
        <v>51</v>
      </c>
      <c r="J511" s="36">
        <v>1992</v>
      </c>
      <c r="K511" s="94">
        <v>26</v>
      </c>
      <c r="L511" s="92" t="str">
        <f t="shared" si="44"/>
        <v>OK</v>
      </c>
      <c r="M511" s="79" t="s">
        <v>300</v>
      </c>
    </row>
    <row r="512" spans="1:13" ht="13.5">
      <c r="A512" s="96" t="s">
        <v>799</v>
      </c>
      <c r="B512" s="79" t="s">
        <v>785</v>
      </c>
      <c r="C512" s="79" t="s">
        <v>1357</v>
      </c>
      <c r="D512" s="96" t="s">
        <v>718</v>
      </c>
      <c r="F512" s="92" t="s">
        <v>799</v>
      </c>
      <c r="G512" s="96" t="str">
        <f t="shared" si="43"/>
        <v>中尾　巧</v>
      </c>
      <c r="H512" s="96" t="s">
        <v>718</v>
      </c>
      <c r="I512" s="97" t="s">
        <v>51</v>
      </c>
      <c r="J512" s="36">
        <v>1983</v>
      </c>
      <c r="K512" s="94">
        <v>35</v>
      </c>
      <c r="L512" s="92" t="str">
        <f t="shared" si="44"/>
        <v>OK</v>
      </c>
      <c r="M512" s="134" t="s">
        <v>786</v>
      </c>
    </row>
    <row r="513" spans="1:13" ht="13.5">
      <c r="A513" s="96" t="s">
        <v>800</v>
      </c>
      <c r="B513" s="79" t="s">
        <v>790</v>
      </c>
      <c r="C513" s="79" t="s">
        <v>791</v>
      </c>
      <c r="D513" s="96" t="s">
        <v>718</v>
      </c>
      <c r="F513" s="92" t="s">
        <v>800</v>
      </c>
      <c r="G513" s="96" t="str">
        <f t="shared" si="43"/>
        <v>野村良平</v>
      </c>
      <c r="H513" s="96" t="s">
        <v>718</v>
      </c>
      <c r="I513" s="97" t="s">
        <v>51</v>
      </c>
      <c r="J513" s="36">
        <v>1989</v>
      </c>
      <c r="K513" s="94">
        <v>29</v>
      </c>
      <c r="L513" s="92" t="str">
        <f t="shared" si="44"/>
        <v>OK</v>
      </c>
      <c r="M513" s="134" t="s">
        <v>547</v>
      </c>
    </row>
    <row r="514" spans="1:13" ht="13.5">
      <c r="A514" s="96" t="s">
        <v>801</v>
      </c>
      <c r="B514" s="79" t="s">
        <v>794</v>
      </c>
      <c r="C514" s="79" t="s">
        <v>1358</v>
      </c>
      <c r="D514" s="96" t="s">
        <v>718</v>
      </c>
      <c r="F514" s="92" t="s">
        <v>801</v>
      </c>
      <c r="G514" s="96" t="str">
        <f t="shared" si="43"/>
        <v>東山　博</v>
      </c>
      <c r="H514" s="96" t="s">
        <v>718</v>
      </c>
      <c r="I514" s="97" t="s">
        <v>51</v>
      </c>
      <c r="J514" s="36">
        <v>1964</v>
      </c>
      <c r="K514" s="94">
        <v>54</v>
      </c>
      <c r="L514" s="92" t="str">
        <f t="shared" si="44"/>
        <v>OK</v>
      </c>
      <c r="M514" s="134" t="s">
        <v>294</v>
      </c>
    </row>
    <row r="515" spans="1:13" ht="13.5">
      <c r="A515" s="96" t="s">
        <v>802</v>
      </c>
      <c r="B515" s="79" t="s">
        <v>408</v>
      </c>
      <c r="C515" s="79" t="s">
        <v>796</v>
      </c>
      <c r="D515" s="96" t="s">
        <v>718</v>
      </c>
      <c r="F515" s="92" t="s">
        <v>802</v>
      </c>
      <c r="G515" s="96" t="str">
        <f t="shared" si="43"/>
        <v>松本遼太郎</v>
      </c>
      <c r="H515" s="96" t="s">
        <v>718</v>
      </c>
      <c r="I515" s="97" t="s">
        <v>51</v>
      </c>
      <c r="J515" s="36">
        <v>1991</v>
      </c>
      <c r="K515" s="94">
        <v>27</v>
      </c>
      <c r="L515" s="92" t="str">
        <f t="shared" si="44"/>
        <v>OK</v>
      </c>
      <c r="M515" s="134" t="s">
        <v>294</v>
      </c>
    </row>
    <row r="516" spans="1:13" ht="13.5">
      <c r="A516" s="96" t="s">
        <v>803</v>
      </c>
      <c r="B516" s="79" t="s">
        <v>1359</v>
      </c>
      <c r="C516" s="79" t="s">
        <v>1360</v>
      </c>
      <c r="D516" s="96" t="s">
        <v>718</v>
      </c>
      <c r="F516" s="92" t="s">
        <v>803</v>
      </c>
      <c r="G516" s="96" t="str">
        <f t="shared" si="43"/>
        <v>若森裕生</v>
      </c>
      <c r="H516" s="96" t="s">
        <v>718</v>
      </c>
      <c r="I516" s="97" t="s">
        <v>51</v>
      </c>
      <c r="J516" s="36">
        <v>1989</v>
      </c>
      <c r="K516" s="94">
        <v>29</v>
      </c>
      <c r="L516" s="92" t="str">
        <f t="shared" si="44"/>
        <v>OK</v>
      </c>
      <c r="M516" s="134" t="s">
        <v>301</v>
      </c>
    </row>
    <row r="517" spans="1:13" ht="13.5">
      <c r="A517" s="96" t="s">
        <v>804</v>
      </c>
      <c r="B517" s="79" t="s">
        <v>1361</v>
      </c>
      <c r="C517" s="79" t="s">
        <v>1362</v>
      </c>
      <c r="D517" s="96" t="s">
        <v>718</v>
      </c>
      <c r="F517" s="92" t="s">
        <v>804</v>
      </c>
      <c r="G517" s="96" t="str">
        <f t="shared" si="43"/>
        <v>松岡宗隆</v>
      </c>
      <c r="H517" s="96" t="s">
        <v>718</v>
      </c>
      <c r="I517" s="97" t="s">
        <v>51</v>
      </c>
      <c r="J517" s="36">
        <v>1988</v>
      </c>
      <c r="K517" s="94">
        <v>30</v>
      </c>
      <c r="L517" s="92" t="str">
        <f t="shared" si="44"/>
        <v>OK</v>
      </c>
      <c r="M517" s="134" t="s">
        <v>301</v>
      </c>
    </row>
    <row r="518" spans="1:13" ht="13.5">
      <c r="A518" s="96" t="s">
        <v>805</v>
      </c>
      <c r="B518" s="79" t="s">
        <v>90</v>
      </c>
      <c r="C518" s="79" t="s">
        <v>823</v>
      </c>
      <c r="D518" s="96" t="s">
        <v>718</v>
      </c>
      <c r="F518" s="92" t="s">
        <v>805</v>
      </c>
      <c r="G518" s="96" t="str">
        <f t="shared" si="43"/>
        <v>高橋和也</v>
      </c>
      <c r="H518" s="96" t="s">
        <v>718</v>
      </c>
      <c r="I518" s="97" t="s">
        <v>51</v>
      </c>
      <c r="J518" s="36">
        <v>1994</v>
      </c>
      <c r="K518" s="94">
        <v>24</v>
      </c>
      <c r="L518" s="92" t="str">
        <f t="shared" si="44"/>
        <v>OK</v>
      </c>
      <c r="M518" s="134" t="s">
        <v>301</v>
      </c>
    </row>
    <row r="519" spans="1:13" ht="13.5">
      <c r="A519" s="96" t="s">
        <v>806</v>
      </c>
      <c r="B519" s="134" t="s">
        <v>1363</v>
      </c>
      <c r="C519" s="134" t="s">
        <v>1364</v>
      </c>
      <c r="D519" s="134" t="s">
        <v>718</v>
      </c>
      <c r="E519" s="134"/>
      <c r="F519" s="169" t="s">
        <v>806</v>
      </c>
      <c r="G519" s="96" t="str">
        <f t="shared" si="43"/>
        <v>國領　誠</v>
      </c>
      <c r="H519" s="134" t="s">
        <v>718</v>
      </c>
      <c r="I519" s="222" t="s">
        <v>51</v>
      </c>
      <c r="J519" s="36">
        <v>1972</v>
      </c>
      <c r="K519" s="94">
        <v>46</v>
      </c>
      <c r="L519" s="92" t="str">
        <f t="shared" si="44"/>
        <v>OK</v>
      </c>
      <c r="M519" s="134" t="s">
        <v>294</v>
      </c>
    </row>
    <row r="520" spans="1:13" ht="13.5">
      <c r="A520" s="96" t="s">
        <v>1365</v>
      </c>
      <c r="B520" s="134" t="s">
        <v>65</v>
      </c>
      <c r="C520" s="134" t="s">
        <v>1366</v>
      </c>
      <c r="D520" s="134" t="s">
        <v>718</v>
      </c>
      <c r="E520" s="134"/>
      <c r="F520" s="169" t="s">
        <v>1365</v>
      </c>
      <c r="G520" s="96" t="str">
        <f t="shared" si="43"/>
        <v>山本健治</v>
      </c>
      <c r="H520" s="134" t="s">
        <v>718</v>
      </c>
      <c r="I520" s="222" t="s">
        <v>51</v>
      </c>
      <c r="J520" s="36">
        <v>1971</v>
      </c>
      <c r="K520" s="94">
        <v>47</v>
      </c>
      <c r="L520" s="92" t="str">
        <f t="shared" si="44"/>
        <v>OK</v>
      </c>
      <c r="M520" s="134" t="s">
        <v>294</v>
      </c>
    </row>
    <row r="521" spans="1:13" ht="13.5">
      <c r="A521" s="96" t="s">
        <v>1367</v>
      </c>
      <c r="B521" s="134" t="s">
        <v>1368</v>
      </c>
      <c r="C521" s="134" t="s">
        <v>1369</v>
      </c>
      <c r="D521" s="134" t="s">
        <v>718</v>
      </c>
      <c r="E521" s="134"/>
      <c r="F521" s="169" t="s">
        <v>1367</v>
      </c>
      <c r="G521" s="96" t="str">
        <f t="shared" si="43"/>
        <v>吉川孝次</v>
      </c>
      <c r="H521" s="134" t="s">
        <v>718</v>
      </c>
      <c r="I521" s="222" t="s">
        <v>51</v>
      </c>
      <c r="J521" s="36">
        <v>1976</v>
      </c>
      <c r="K521" s="94">
        <v>42</v>
      </c>
      <c r="L521" s="92" t="str">
        <f t="shared" si="44"/>
        <v>OK</v>
      </c>
      <c r="M521" s="134" t="s">
        <v>294</v>
      </c>
    </row>
    <row r="522" spans="1:13" ht="13.5">
      <c r="A522" s="96" t="s">
        <v>1370</v>
      </c>
      <c r="B522" s="134" t="s">
        <v>1371</v>
      </c>
      <c r="C522" s="134" t="s">
        <v>1372</v>
      </c>
      <c r="D522" s="134" t="s">
        <v>718</v>
      </c>
      <c r="E522" s="134"/>
      <c r="F522" s="169" t="s">
        <v>1370</v>
      </c>
      <c r="G522" s="96" t="str">
        <f t="shared" si="43"/>
        <v>清川智輝</v>
      </c>
      <c r="H522" s="134" t="s">
        <v>718</v>
      </c>
      <c r="I522" s="222" t="s">
        <v>51</v>
      </c>
      <c r="J522" s="36">
        <v>1988</v>
      </c>
      <c r="K522" s="94">
        <v>30</v>
      </c>
      <c r="L522" s="92" t="str">
        <f t="shared" si="44"/>
        <v>OK</v>
      </c>
      <c r="M522" s="134" t="s">
        <v>300</v>
      </c>
    </row>
    <row r="523" spans="1:13" ht="13.5">
      <c r="A523" s="96" t="s">
        <v>1373</v>
      </c>
      <c r="B523" s="134" t="s">
        <v>1374</v>
      </c>
      <c r="C523" s="134" t="s">
        <v>1375</v>
      </c>
      <c r="D523" s="134" t="s">
        <v>718</v>
      </c>
      <c r="E523" s="134"/>
      <c r="F523" s="169" t="s">
        <v>1373</v>
      </c>
      <c r="G523" s="96" t="str">
        <f t="shared" si="43"/>
        <v>東　佑樹</v>
      </c>
      <c r="H523" s="134" t="s">
        <v>718</v>
      </c>
      <c r="I523" s="222" t="s">
        <v>51</v>
      </c>
      <c r="J523" s="36">
        <v>1985</v>
      </c>
      <c r="K523" s="94">
        <v>33</v>
      </c>
      <c r="L523" s="92" t="str">
        <f t="shared" si="44"/>
        <v>OK</v>
      </c>
      <c r="M523" s="134" t="s">
        <v>363</v>
      </c>
    </row>
    <row r="524" spans="1:13" ht="13.5">
      <c r="A524" s="96" t="s">
        <v>1376</v>
      </c>
      <c r="B524" s="79" t="s">
        <v>1048</v>
      </c>
      <c r="C524" s="79" t="s">
        <v>1377</v>
      </c>
      <c r="D524" s="96" t="s">
        <v>1378</v>
      </c>
      <c r="F524" s="92" t="str">
        <f>A524</f>
        <v>て５１</v>
      </c>
      <c r="G524" s="96" t="str">
        <f>B524&amp;C524</f>
        <v>鈴木智彦</v>
      </c>
      <c r="H524" s="97" t="s">
        <v>1378</v>
      </c>
      <c r="I524" s="97" t="s">
        <v>954</v>
      </c>
      <c r="J524" s="36">
        <v>1981</v>
      </c>
      <c r="K524" s="94">
        <f>IF(J524="","",(2018-J524))</f>
        <v>37</v>
      </c>
      <c r="L524" s="92" t="e">
        <f>#N/A</f>
        <v>#N/A</v>
      </c>
      <c r="M524" s="134" t="s">
        <v>1379</v>
      </c>
    </row>
    <row r="525" spans="1:13" ht="13.5">
      <c r="A525" s="96" t="s">
        <v>1380</v>
      </c>
      <c r="B525" s="79" t="s">
        <v>295</v>
      </c>
      <c r="C525" s="79" t="s">
        <v>1381</v>
      </c>
      <c r="D525" s="96" t="s">
        <v>1378</v>
      </c>
      <c r="F525" s="92" t="str">
        <f>A525</f>
        <v>て５２</v>
      </c>
      <c r="G525" s="96" t="str">
        <f>B525&amp;C525</f>
        <v>青木知里</v>
      </c>
      <c r="H525" s="97" t="s">
        <v>1378</v>
      </c>
      <c r="I525" s="97" t="s">
        <v>59</v>
      </c>
      <c r="J525" s="36">
        <v>1992</v>
      </c>
      <c r="K525" s="94">
        <f>IF(J525="","",(2018-J525))</f>
        <v>26</v>
      </c>
      <c r="L525" s="92" t="str">
        <f>IF(G525="","",IF(COUNTIF($G$5:$G$680,G525)&gt;1,"2重登録","OK"))</f>
        <v>OK</v>
      </c>
      <c r="M525" s="134" t="s">
        <v>294</v>
      </c>
    </row>
    <row r="526" spans="2:13" ht="13.5">
      <c r="B526" s="108"/>
      <c r="C526" s="108"/>
      <c r="F526" s="92"/>
      <c r="I526" s="137"/>
      <c r="J526" s="36"/>
      <c r="K526" s="94"/>
      <c r="L526" s="92">
        <f t="shared" si="44"/>
      </c>
      <c r="M526" s="134"/>
    </row>
    <row r="527" spans="2:13" ht="13.5">
      <c r="B527" s="108"/>
      <c r="C527" s="108"/>
      <c r="F527" s="92"/>
      <c r="I527" s="137"/>
      <c r="J527" s="36"/>
      <c r="K527" s="94"/>
      <c r="L527" s="92">
        <f t="shared" si="44"/>
      </c>
      <c r="M527" s="134"/>
    </row>
    <row r="528" spans="1:13" s="223" customFormat="1" ht="13.5">
      <c r="A528" s="152"/>
      <c r="B528" s="441" t="s">
        <v>807</v>
      </c>
      <c r="C528" s="441"/>
      <c r="D528" s="441" t="s">
        <v>808</v>
      </c>
      <c r="E528" s="441"/>
      <c r="F528" s="441"/>
      <c r="G528" s="441"/>
      <c r="H528" s="152"/>
      <c r="I528" s="152"/>
      <c r="J528" s="104"/>
      <c r="K528" s="152"/>
      <c r="L528" s="92">
        <f t="shared" si="44"/>
      </c>
      <c r="M528" s="152"/>
    </row>
    <row r="529" spans="1:13" s="223" customFormat="1" ht="13.5">
      <c r="A529" s="152"/>
      <c r="B529" s="441"/>
      <c r="C529" s="441"/>
      <c r="D529" s="441"/>
      <c r="E529" s="441"/>
      <c r="F529" s="441"/>
      <c r="G529" s="441"/>
      <c r="H529" s="152"/>
      <c r="I529" s="152"/>
      <c r="J529" s="104"/>
      <c r="K529" s="152"/>
      <c r="L529" s="92">
        <f t="shared" si="44"/>
      </c>
      <c r="M529" s="152"/>
    </row>
    <row r="530" spans="1:15" s="135" customFormat="1" ht="13.5">
      <c r="A530" s="136"/>
      <c r="B530" s="136" t="s">
        <v>181</v>
      </c>
      <c r="C530" s="136"/>
      <c r="D530" s="96"/>
      <c r="E530" s="136"/>
      <c r="F530" s="224"/>
      <c r="G530" s="225" t="s">
        <v>280</v>
      </c>
      <c r="H530" s="225" t="s">
        <v>281</v>
      </c>
      <c r="I530" s="136"/>
      <c r="J530" s="226"/>
      <c r="K530" s="220"/>
      <c r="L530" s="92"/>
      <c r="M530" s="96"/>
      <c r="N530" s="225"/>
      <c r="O530" s="225"/>
    </row>
    <row r="531" spans="1:13" s="135" customFormat="1" ht="13.5">
      <c r="A531" s="136"/>
      <c r="B531" s="450" t="s">
        <v>182</v>
      </c>
      <c r="C531" s="450"/>
      <c r="D531" s="96"/>
      <c r="E531" s="136"/>
      <c r="F531" s="224">
        <f>A531</f>
        <v>0</v>
      </c>
      <c r="G531" s="74">
        <f>COUNTIF(M532:M579,"東近江市")</f>
        <v>5</v>
      </c>
      <c r="H531" s="434">
        <f>(G531/RIGHT(A578,2))</f>
        <v>0.10638297872340426</v>
      </c>
      <c r="I531" s="434"/>
      <c r="J531" s="434"/>
      <c r="K531" s="220"/>
      <c r="L531" s="92" t="str">
        <f t="shared" si="44"/>
        <v>OK</v>
      </c>
      <c r="M531" s="96"/>
    </row>
    <row r="532" spans="1:13" s="135" customFormat="1" ht="14.25">
      <c r="A532" s="154" t="s">
        <v>1382</v>
      </c>
      <c r="B532" s="227" t="s">
        <v>1383</v>
      </c>
      <c r="C532" s="227" t="s">
        <v>1384</v>
      </c>
      <c r="D532" s="136" t="s">
        <v>181</v>
      </c>
      <c r="E532" s="154"/>
      <c r="F532" s="224" t="str">
        <f>A532</f>
        <v>う０１</v>
      </c>
      <c r="G532" s="135" t="str">
        <f aca="true" t="shared" si="45" ref="G532:G578">B532&amp;C532</f>
        <v>池上浩幸</v>
      </c>
      <c r="H532" s="136" t="s">
        <v>10</v>
      </c>
      <c r="I532" s="136" t="s">
        <v>51</v>
      </c>
      <c r="J532" s="228">
        <v>1965</v>
      </c>
      <c r="K532" s="220">
        <f aca="true" t="shared" si="46" ref="K532:K578">2018-J532</f>
        <v>53</v>
      </c>
      <c r="L532" s="92" t="str">
        <f t="shared" si="44"/>
        <v>OK</v>
      </c>
      <c r="M532" s="229" t="s">
        <v>889</v>
      </c>
    </row>
    <row r="533" spans="1:13" s="135" customFormat="1" ht="13.5">
      <c r="A533" s="154" t="s">
        <v>809</v>
      </c>
      <c r="B533" s="135" t="s">
        <v>867</v>
      </c>
      <c r="C533" s="135" t="s">
        <v>868</v>
      </c>
      <c r="D533" s="136" t="s">
        <v>181</v>
      </c>
      <c r="F533" s="224" t="str">
        <f aca="true" t="shared" si="47" ref="F533:F578">A533</f>
        <v>う０２</v>
      </c>
      <c r="G533" s="135" t="str">
        <f t="shared" si="45"/>
        <v>石岡良典</v>
      </c>
      <c r="H533" s="136" t="s">
        <v>10</v>
      </c>
      <c r="I533" s="136" t="s">
        <v>1</v>
      </c>
      <c r="J533" s="1">
        <v>1978</v>
      </c>
      <c r="K533" s="220">
        <f t="shared" si="46"/>
        <v>40</v>
      </c>
      <c r="L533" s="92" t="str">
        <f t="shared" si="44"/>
        <v>OK</v>
      </c>
      <c r="M533" s="135" t="s">
        <v>16</v>
      </c>
    </row>
    <row r="534" spans="1:20" s="135" customFormat="1" ht="13.5">
      <c r="A534" s="154" t="s">
        <v>810</v>
      </c>
      <c r="B534" s="135" t="s">
        <v>1385</v>
      </c>
      <c r="C534" s="135" t="s">
        <v>1386</v>
      </c>
      <c r="D534" s="136" t="s">
        <v>181</v>
      </c>
      <c r="F534" s="224" t="str">
        <f t="shared" si="47"/>
        <v>う０３</v>
      </c>
      <c r="G534" s="96" t="str">
        <f t="shared" si="45"/>
        <v>小倉俊郎</v>
      </c>
      <c r="H534" s="136" t="s">
        <v>10</v>
      </c>
      <c r="I534" s="136" t="s">
        <v>1</v>
      </c>
      <c r="J534" s="1">
        <v>1959</v>
      </c>
      <c r="K534" s="220">
        <f t="shared" si="46"/>
        <v>59</v>
      </c>
      <c r="L534" s="92" t="str">
        <f t="shared" si="44"/>
        <v>OK</v>
      </c>
      <c r="M534" s="230" t="s">
        <v>290</v>
      </c>
      <c r="N534" s="152"/>
      <c r="O534" s="152"/>
      <c r="P534" s="152"/>
      <c r="Q534" s="152"/>
      <c r="R534" s="152"/>
      <c r="S534" s="152"/>
      <c r="T534" s="151"/>
    </row>
    <row r="535" spans="1:13" s="135" customFormat="1" ht="14.25">
      <c r="A535" s="154" t="s">
        <v>811</v>
      </c>
      <c r="B535" s="231" t="s">
        <v>1387</v>
      </c>
      <c r="C535" s="231" t="s">
        <v>1388</v>
      </c>
      <c r="D535" s="136" t="s">
        <v>181</v>
      </c>
      <c r="E535" s="154"/>
      <c r="F535" s="224" t="str">
        <f t="shared" si="47"/>
        <v>う０４</v>
      </c>
      <c r="G535" s="135" t="str">
        <f t="shared" si="45"/>
        <v>片岡一寿</v>
      </c>
      <c r="H535" s="136" t="s">
        <v>10</v>
      </c>
      <c r="I535" s="136" t="s">
        <v>51</v>
      </c>
      <c r="J535" s="228">
        <v>1971</v>
      </c>
      <c r="K535" s="220">
        <f t="shared" si="46"/>
        <v>47</v>
      </c>
      <c r="L535" s="92" t="str">
        <f t="shared" si="44"/>
        <v>OK</v>
      </c>
      <c r="M535" s="229" t="s">
        <v>290</v>
      </c>
    </row>
    <row r="536" spans="1:20" s="135" customFormat="1" ht="14.25">
      <c r="A536" s="154" t="s">
        <v>812</v>
      </c>
      <c r="B536" s="231" t="s">
        <v>1387</v>
      </c>
      <c r="C536" s="231" t="s">
        <v>1389</v>
      </c>
      <c r="D536" s="136" t="s">
        <v>181</v>
      </c>
      <c r="E536" s="154"/>
      <c r="F536" s="224" t="str">
        <f t="shared" si="47"/>
        <v>う０５</v>
      </c>
      <c r="G536" s="135" t="str">
        <f t="shared" si="45"/>
        <v>片岡凛耶</v>
      </c>
      <c r="H536" s="136" t="s">
        <v>10</v>
      </c>
      <c r="I536" s="136" t="s">
        <v>51</v>
      </c>
      <c r="J536" s="228">
        <v>1999</v>
      </c>
      <c r="K536" s="220">
        <f t="shared" si="46"/>
        <v>19</v>
      </c>
      <c r="L536" s="92" t="str">
        <f t="shared" si="44"/>
        <v>OK</v>
      </c>
      <c r="M536" s="229" t="s">
        <v>1390</v>
      </c>
      <c r="N536" s="152"/>
      <c r="O536" s="152"/>
      <c r="P536" s="152"/>
      <c r="Q536" s="152"/>
      <c r="R536" s="152"/>
      <c r="S536" s="151"/>
      <c r="T536" s="152"/>
    </row>
    <row r="537" spans="1:20" s="135" customFormat="1" ht="14.25">
      <c r="A537" s="154" t="s">
        <v>813</v>
      </c>
      <c r="B537" s="231" t="s">
        <v>1391</v>
      </c>
      <c r="C537" s="231" t="s">
        <v>1392</v>
      </c>
      <c r="D537" s="136" t="s">
        <v>181</v>
      </c>
      <c r="E537" s="154"/>
      <c r="F537" s="224" t="str">
        <f t="shared" si="47"/>
        <v>う０６</v>
      </c>
      <c r="G537" s="135" t="str">
        <f t="shared" si="45"/>
        <v>片岡  大</v>
      </c>
      <c r="H537" s="136" t="s">
        <v>10</v>
      </c>
      <c r="I537" s="136" t="s">
        <v>51</v>
      </c>
      <c r="J537" s="228">
        <v>1969</v>
      </c>
      <c r="K537" s="220">
        <f t="shared" si="46"/>
        <v>49</v>
      </c>
      <c r="L537" s="92" t="str">
        <f t="shared" si="44"/>
        <v>OK</v>
      </c>
      <c r="M537" s="229" t="s">
        <v>1390</v>
      </c>
      <c r="N537" s="152"/>
      <c r="O537" s="152"/>
      <c r="P537" s="151"/>
      <c r="Q537" s="152"/>
      <c r="R537" s="152"/>
      <c r="S537" s="152"/>
      <c r="T537" s="152"/>
    </row>
    <row r="538" spans="1:20" s="135" customFormat="1" ht="14.25">
      <c r="A538" s="154" t="s">
        <v>815</v>
      </c>
      <c r="B538" s="227" t="s">
        <v>1393</v>
      </c>
      <c r="C538" s="227" t="s">
        <v>1394</v>
      </c>
      <c r="D538" s="136" t="s">
        <v>181</v>
      </c>
      <c r="E538" s="154"/>
      <c r="F538" s="224" t="str">
        <f t="shared" si="47"/>
        <v>う０７</v>
      </c>
      <c r="G538" s="135" t="str">
        <f t="shared" si="45"/>
        <v>亀井雅嗣</v>
      </c>
      <c r="H538" s="136" t="s">
        <v>10</v>
      </c>
      <c r="I538" s="136" t="s">
        <v>51</v>
      </c>
      <c r="J538" s="232">
        <v>1970</v>
      </c>
      <c r="K538" s="220">
        <f t="shared" si="46"/>
        <v>48</v>
      </c>
      <c r="L538" s="92" t="str">
        <f t="shared" si="44"/>
        <v>OK</v>
      </c>
      <c r="M538" s="229" t="s">
        <v>288</v>
      </c>
      <c r="N538" s="152"/>
      <c r="O538" s="152"/>
      <c r="P538" s="151"/>
      <c r="Q538" s="152"/>
      <c r="R538" s="152"/>
      <c r="S538" s="152"/>
      <c r="T538" s="152"/>
    </row>
    <row r="539" spans="1:13" s="135" customFormat="1" ht="14.25">
      <c r="A539" s="154" t="s">
        <v>816</v>
      </c>
      <c r="B539" s="227" t="s">
        <v>1393</v>
      </c>
      <c r="C539" s="227" t="s">
        <v>1395</v>
      </c>
      <c r="D539" s="136" t="s">
        <v>181</v>
      </c>
      <c r="E539" s="154" t="s">
        <v>15</v>
      </c>
      <c r="F539" s="224" t="str">
        <f t="shared" si="47"/>
        <v>う０８</v>
      </c>
      <c r="G539" s="135" t="str">
        <f t="shared" si="45"/>
        <v>亀井皓太</v>
      </c>
      <c r="H539" s="136" t="s">
        <v>10</v>
      </c>
      <c r="I539" s="136" t="s">
        <v>51</v>
      </c>
      <c r="J539" s="232">
        <v>2003</v>
      </c>
      <c r="K539" s="220">
        <f t="shared" si="46"/>
        <v>15</v>
      </c>
      <c r="L539" s="92" t="str">
        <f t="shared" si="44"/>
        <v>OK</v>
      </c>
      <c r="M539" s="229" t="s">
        <v>288</v>
      </c>
    </row>
    <row r="540" spans="1:13" s="135" customFormat="1" ht="18">
      <c r="A540" s="154" t="s">
        <v>817</v>
      </c>
      <c r="B540" s="233" t="s">
        <v>1396</v>
      </c>
      <c r="C540" s="233" t="s">
        <v>1397</v>
      </c>
      <c r="D540" s="136" t="s">
        <v>181</v>
      </c>
      <c r="F540" s="224" t="str">
        <f t="shared" si="47"/>
        <v>う０９</v>
      </c>
      <c r="G540" s="96" t="str">
        <f t="shared" si="45"/>
        <v>神田圭右</v>
      </c>
      <c r="H540" s="136" t="s">
        <v>10</v>
      </c>
      <c r="I540" s="135" t="s">
        <v>51</v>
      </c>
      <c r="J540" s="1">
        <v>1991</v>
      </c>
      <c r="K540" s="220">
        <f t="shared" si="46"/>
        <v>27</v>
      </c>
      <c r="L540" s="92" t="str">
        <f t="shared" si="44"/>
        <v>OK</v>
      </c>
      <c r="M540" s="229" t="s">
        <v>1398</v>
      </c>
    </row>
    <row r="541" spans="1:13" s="135" customFormat="1" ht="13.5">
      <c r="A541" s="154" t="s">
        <v>818</v>
      </c>
      <c r="B541" s="135" t="s">
        <v>869</v>
      </c>
      <c r="C541" s="135" t="s">
        <v>870</v>
      </c>
      <c r="D541" s="136" t="s">
        <v>181</v>
      </c>
      <c r="F541" s="224" t="str">
        <f t="shared" si="47"/>
        <v>う１０</v>
      </c>
      <c r="G541" s="96" t="str">
        <f t="shared" si="45"/>
        <v>北野智尋</v>
      </c>
      <c r="H541" s="136" t="s">
        <v>10</v>
      </c>
      <c r="I541" s="136" t="s">
        <v>1</v>
      </c>
      <c r="J541" s="1">
        <v>1973</v>
      </c>
      <c r="K541" s="220">
        <f t="shared" si="46"/>
        <v>45</v>
      </c>
      <c r="L541" s="92" t="str">
        <f t="shared" si="44"/>
        <v>OK</v>
      </c>
      <c r="M541" s="135" t="s">
        <v>290</v>
      </c>
    </row>
    <row r="542" spans="1:20" s="152" customFormat="1" ht="14.25">
      <c r="A542" s="154" t="s">
        <v>819</v>
      </c>
      <c r="B542" s="234" t="s">
        <v>1399</v>
      </c>
      <c r="C542" s="234" t="s">
        <v>1298</v>
      </c>
      <c r="D542" s="136" t="s">
        <v>181</v>
      </c>
      <c r="E542" s="225"/>
      <c r="F542" s="224" t="str">
        <f t="shared" si="47"/>
        <v>う１１</v>
      </c>
      <c r="G542" s="135" t="str">
        <f t="shared" si="45"/>
        <v>木下　進</v>
      </c>
      <c r="H542" s="136" t="s">
        <v>10</v>
      </c>
      <c r="I542" s="136" t="s">
        <v>51</v>
      </c>
      <c r="J542" s="232">
        <v>1950</v>
      </c>
      <c r="K542" s="220">
        <f t="shared" si="46"/>
        <v>68</v>
      </c>
      <c r="L542" s="92" t="str">
        <f t="shared" si="44"/>
        <v>OK</v>
      </c>
      <c r="M542" s="229" t="s">
        <v>1400</v>
      </c>
      <c r="N542" s="135"/>
      <c r="O542" s="135"/>
      <c r="P542" s="135"/>
      <c r="Q542" s="135"/>
      <c r="R542" s="135"/>
      <c r="S542" s="135"/>
      <c r="T542" s="135"/>
    </row>
    <row r="543" spans="1:13" s="135" customFormat="1" ht="13.5">
      <c r="A543" s="154" t="s">
        <v>821</v>
      </c>
      <c r="B543" s="135" t="s">
        <v>872</v>
      </c>
      <c r="C543" s="135" t="s">
        <v>873</v>
      </c>
      <c r="D543" s="136" t="s">
        <v>181</v>
      </c>
      <c r="F543" s="224" t="str">
        <f t="shared" si="47"/>
        <v>う１２</v>
      </c>
      <c r="G543" s="96" t="str">
        <f t="shared" si="45"/>
        <v>木森厚志</v>
      </c>
      <c r="H543" s="136" t="s">
        <v>10</v>
      </c>
      <c r="I543" s="136" t="s">
        <v>1</v>
      </c>
      <c r="J543" s="1">
        <v>1961</v>
      </c>
      <c r="K543" s="220">
        <f t="shared" si="46"/>
        <v>57</v>
      </c>
      <c r="L543" s="92" t="str">
        <f t="shared" si="44"/>
        <v>OK</v>
      </c>
      <c r="M543" s="135" t="s">
        <v>290</v>
      </c>
    </row>
    <row r="544" spans="1:13" s="135" customFormat="1" ht="18">
      <c r="A544" s="154" t="s">
        <v>822</v>
      </c>
      <c r="B544" s="234" t="s">
        <v>1401</v>
      </c>
      <c r="C544" s="233" t="s">
        <v>1402</v>
      </c>
      <c r="D544" s="136" t="s">
        <v>181</v>
      </c>
      <c r="E544" s="233"/>
      <c r="F544" s="224" t="str">
        <f t="shared" si="47"/>
        <v>う１３</v>
      </c>
      <c r="G544" s="135" t="str">
        <f t="shared" si="45"/>
        <v>久保田勉</v>
      </c>
      <c r="H544" s="136" t="s">
        <v>10</v>
      </c>
      <c r="I544" s="235" t="s">
        <v>1</v>
      </c>
      <c r="J544" s="236">
        <v>1967</v>
      </c>
      <c r="K544" s="220">
        <f t="shared" si="46"/>
        <v>51</v>
      </c>
      <c r="L544" s="92" t="str">
        <f t="shared" si="44"/>
        <v>OK</v>
      </c>
      <c r="M544" s="229" t="s">
        <v>13</v>
      </c>
    </row>
    <row r="545" spans="1:13" s="135" customFormat="1" ht="13.5">
      <c r="A545" s="154" t="s">
        <v>824</v>
      </c>
      <c r="B545" s="82" t="s">
        <v>1403</v>
      </c>
      <c r="C545" s="82" t="s">
        <v>1404</v>
      </c>
      <c r="D545" s="136" t="s">
        <v>181</v>
      </c>
      <c r="E545" s="165"/>
      <c r="F545" s="224" t="str">
        <f t="shared" si="47"/>
        <v>う１４</v>
      </c>
      <c r="G545" s="96" t="str">
        <f t="shared" si="45"/>
        <v>稙田優也</v>
      </c>
      <c r="H545" s="136" t="s">
        <v>10</v>
      </c>
      <c r="I545" s="96" t="s">
        <v>51</v>
      </c>
      <c r="J545" s="35">
        <v>1982</v>
      </c>
      <c r="K545" s="220">
        <f t="shared" si="46"/>
        <v>36</v>
      </c>
      <c r="L545" s="92" t="str">
        <f t="shared" si="44"/>
        <v>OK</v>
      </c>
      <c r="M545" s="136" t="s">
        <v>288</v>
      </c>
    </row>
    <row r="546" spans="1:13" s="135" customFormat="1" ht="13.5">
      <c r="A546" s="154" t="s">
        <v>825</v>
      </c>
      <c r="B546" s="234" t="s">
        <v>1405</v>
      </c>
      <c r="C546" s="135" t="s">
        <v>9</v>
      </c>
      <c r="D546" s="136" t="s">
        <v>181</v>
      </c>
      <c r="F546" s="224" t="str">
        <f t="shared" si="47"/>
        <v>う１５</v>
      </c>
      <c r="G546" s="96" t="str">
        <f t="shared" si="45"/>
        <v>末　和也</v>
      </c>
      <c r="H546" s="136" t="s">
        <v>10</v>
      </c>
      <c r="I546" s="235" t="s">
        <v>1</v>
      </c>
      <c r="J546" s="1">
        <v>1987</v>
      </c>
      <c r="K546" s="220">
        <f t="shared" si="46"/>
        <v>31</v>
      </c>
      <c r="L546" s="92" t="str">
        <f t="shared" si="44"/>
        <v>OK</v>
      </c>
      <c r="M546" s="229" t="s">
        <v>282</v>
      </c>
    </row>
    <row r="547" spans="1:20" s="135" customFormat="1" ht="14.25">
      <c r="A547" s="154" t="s">
        <v>826</v>
      </c>
      <c r="B547" s="227" t="s">
        <v>1406</v>
      </c>
      <c r="C547" s="227" t="s">
        <v>1407</v>
      </c>
      <c r="D547" s="136" t="s">
        <v>181</v>
      </c>
      <c r="E547" s="154"/>
      <c r="F547" s="224" t="str">
        <f t="shared" si="47"/>
        <v>う１６</v>
      </c>
      <c r="G547" s="135" t="str">
        <f t="shared" si="45"/>
        <v>竹田圭佑</v>
      </c>
      <c r="H547" s="136" t="s">
        <v>10</v>
      </c>
      <c r="I547" s="136" t="s">
        <v>51</v>
      </c>
      <c r="J547" s="228">
        <v>1982</v>
      </c>
      <c r="K547" s="220">
        <f t="shared" si="46"/>
        <v>36</v>
      </c>
      <c r="L547" s="92" t="str">
        <f t="shared" si="44"/>
        <v>OK</v>
      </c>
      <c r="M547" s="229" t="s">
        <v>882</v>
      </c>
      <c r="N547" s="152"/>
      <c r="O547" s="152"/>
      <c r="P547" s="152"/>
      <c r="Q547" s="152"/>
      <c r="R547" s="152"/>
      <c r="S547" s="152"/>
      <c r="T547" s="152"/>
    </row>
    <row r="548" spans="1:13" s="135" customFormat="1" ht="18">
      <c r="A548" s="154" t="s">
        <v>827</v>
      </c>
      <c r="B548" s="135" t="s">
        <v>1408</v>
      </c>
      <c r="C548" s="135" t="s">
        <v>1409</v>
      </c>
      <c r="D548" s="136" t="s">
        <v>181</v>
      </c>
      <c r="F548" s="224" t="str">
        <f t="shared" si="47"/>
        <v>う１７</v>
      </c>
      <c r="G548" s="135" t="str">
        <f t="shared" si="45"/>
        <v>谷野　功</v>
      </c>
      <c r="H548" s="136" t="s">
        <v>10</v>
      </c>
      <c r="I548" s="136" t="s">
        <v>1</v>
      </c>
      <c r="J548" s="1">
        <v>1964</v>
      </c>
      <c r="K548" s="220">
        <f t="shared" si="46"/>
        <v>54</v>
      </c>
      <c r="L548" s="92" t="str">
        <f t="shared" si="44"/>
        <v>OK</v>
      </c>
      <c r="M548" s="237" t="s">
        <v>18</v>
      </c>
    </row>
    <row r="549" spans="1:13" s="135" customFormat="1" ht="13.5">
      <c r="A549" s="154" t="s">
        <v>828</v>
      </c>
      <c r="B549" s="135" t="s">
        <v>1410</v>
      </c>
      <c r="C549" s="135" t="s">
        <v>1411</v>
      </c>
      <c r="D549" s="136" t="s">
        <v>181</v>
      </c>
      <c r="F549" s="224" t="str">
        <f t="shared" si="47"/>
        <v>う１８</v>
      </c>
      <c r="G549" s="135" t="str">
        <f t="shared" si="45"/>
        <v>中田富憲</v>
      </c>
      <c r="H549" s="136" t="s">
        <v>10</v>
      </c>
      <c r="I549" s="136" t="s">
        <v>1</v>
      </c>
      <c r="J549" s="1">
        <v>1961</v>
      </c>
      <c r="K549" s="220">
        <f t="shared" si="46"/>
        <v>57</v>
      </c>
      <c r="L549" s="92" t="str">
        <f t="shared" si="44"/>
        <v>OK</v>
      </c>
      <c r="M549" s="238" t="s">
        <v>290</v>
      </c>
    </row>
    <row r="550" spans="1:13" s="135" customFormat="1" ht="18">
      <c r="A550" s="154" t="s">
        <v>829</v>
      </c>
      <c r="B550" s="234" t="s">
        <v>1412</v>
      </c>
      <c r="C550" s="233" t="s">
        <v>1413</v>
      </c>
      <c r="D550" s="136" t="s">
        <v>181</v>
      </c>
      <c r="F550" s="224" t="str">
        <f t="shared" si="47"/>
        <v>う１９</v>
      </c>
      <c r="G550" s="135" t="str">
        <f t="shared" si="45"/>
        <v>原　和輝</v>
      </c>
      <c r="H550" s="136" t="s">
        <v>10</v>
      </c>
      <c r="I550" s="136" t="s">
        <v>1</v>
      </c>
      <c r="J550" s="1">
        <v>1990</v>
      </c>
      <c r="K550" s="220">
        <f t="shared" si="46"/>
        <v>28</v>
      </c>
      <c r="L550" s="92" t="str">
        <f t="shared" si="44"/>
        <v>OK</v>
      </c>
      <c r="M550" s="229" t="s">
        <v>1107</v>
      </c>
    </row>
    <row r="551" spans="1:13" s="135" customFormat="1" ht="13.5">
      <c r="A551" s="154" t="s">
        <v>830</v>
      </c>
      <c r="B551" s="135" t="s">
        <v>865</v>
      </c>
      <c r="C551" s="135" t="s">
        <v>866</v>
      </c>
      <c r="D551" s="136" t="s">
        <v>181</v>
      </c>
      <c r="F551" s="224" t="str">
        <f t="shared" si="47"/>
        <v>う２０</v>
      </c>
      <c r="G551" s="96" t="str">
        <f t="shared" si="45"/>
        <v>深田健太郎</v>
      </c>
      <c r="H551" s="136" t="s">
        <v>10</v>
      </c>
      <c r="I551" s="136" t="s">
        <v>1</v>
      </c>
      <c r="J551" s="1">
        <v>1997</v>
      </c>
      <c r="K551" s="220">
        <f t="shared" si="46"/>
        <v>21</v>
      </c>
      <c r="L551" s="92" t="str">
        <f t="shared" si="44"/>
        <v>OK</v>
      </c>
      <c r="M551" s="229" t="s">
        <v>287</v>
      </c>
    </row>
    <row r="552" spans="1:20" s="135" customFormat="1" ht="13.5">
      <c r="A552" s="154" t="s">
        <v>831</v>
      </c>
      <c r="B552" s="135" t="s">
        <v>8</v>
      </c>
      <c r="C552" s="135" t="s">
        <v>871</v>
      </c>
      <c r="D552" s="136" t="s">
        <v>181</v>
      </c>
      <c r="F552" s="224" t="str">
        <f t="shared" si="47"/>
        <v>う２１</v>
      </c>
      <c r="G552" s="135" t="str">
        <f t="shared" si="45"/>
        <v>本田建一</v>
      </c>
      <c r="H552" s="136" t="s">
        <v>10</v>
      </c>
      <c r="I552" s="136" t="s">
        <v>1</v>
      </c>
      <c r="J552" s="1">
        <v>1983</v>
      </c>
      <c r="K552" s="220">
        <f t="shared" si="46"/>
        <v>35</v>
      </c>
      <c r="L552" s="92" t="str">
        <f t="shared" si="44"/>
        <v>OK</v>
      </c>
      <c r="M552" s="135" t="s">
        <v>13</v>
      </c>
      <c r="N552" s="152"/>
      <c r="O552" s="152"/>
      <c r="P552" s="152"/>
      <c r="Q552" s="152"/>
      <c r="R552" s="152"/>
      <c r="S552" s="152"/>
      <c r="T552" s="152"/>
    </row>
    <row r="553" spans="1:13" s="135" customFormat="1" ht="18">
      <c r="A553" s="154" t="s">
        <v>832</v>
      </c>
      <c r="B553" s="234" t="s">
        <v>1414</v>
      </c>
      <c r="C553" s="233" t="s">
        <v>1415</v>
      </c>
      <c r="D553" s="136" t="s">
        <v>181</v>
      </c>
      <c r="F553" s="224" t="str">
        <f t="shared" si="47"/>
        <v>う２２</v>
      </c>
      <c r="G553" s="135" t="str">
        <f t="shared" si="45"/>
        <v>松野航平</v>
      </c>
      <c r="H553" s="136" t="s">
        <v>10</v>
      </c>
      <c r="I553" s="135" t="s">
        <v>51</v>
      </c>
      <c r="J553" s="1">
        <v>1990</v>
      </c>
      <c r="K553" s="220">
        <f t="shared" si="46"/>
        <v>28</v>
      </c>
      <c r="L553" s="92" t="str">
        <f t="shared" si="44"/>
        <v>OK</v>
      </c>
      <c r="M553" s="229" t="s">
        <v>1107</v>
      </c>
    </row>
    <row r="554" spans="1:13" s="135" customFormat="1" ht="13.5">
      <c r="A554" s="154" t="s">
        <v>833</v>
      </c>
      <c r="B554" s="234" t="s">
        <v>1130</v>
      </c>
      <c r="C554" s="234" t="s">
        <v>1416</v>
      </c>
      <c r="D554" s="136" t="s">
        <v>181</v>
      </c>
      <c r="F554" s="224" t="str">
        <f t="shared" si="47"/>
        <v>う２３</v>
      </c>
      <c r="G554" s="135" t="str">
        <f t="shared" si="45"/>
        <v>森　健一</v>
      </c>
      <c r="H554" s="136" t="s">
        <v>10</v>
      </c>
      <c r="I554" s="235" t="s">
        <v>1</v>
      </c>
      <c r="J554" s="1">
        <v>1971</v>
      </c>
      <c r="K554" s="220">
        <f t="shared" si="46"/>
        <v>47</v>
      </c>
      <c r="L554" s="92" t="str">
        <f t="shared" si="44"/>
        <v>OK</v>
      </c>
      <c r="M554" s="238" t="s">
        <v>290</v>
      </c>
    </row>
    <row r="555" spans="1:13" s="135" customFormat="1" ht="14.25">
      <c r="A555" s="154" t="s">
        <v>834</v>
      </c>
      <c r="B555" s="227" t="s">
        <v>186</v>
      </c>
      <c r="C555" s="227" t="s">
        <v>1417</v>
      </c>
      <c r="D555" s="136" t="s">
        <v>181</v>
      </c>
      <c r="E555" s="154"/>
      <c r="F555" s="224" t="str">
        <f t="shared" si="47"/>
        <v>う２４</v>
      </c>
      <c r="G555" s="135" t="str">
        <f t="shared" si="45"/>
        <v>山本昌紀</v>
      </c>
      <c r="H555" s="136" t="s">
        <v>10</v>
      </c>
      <c r="I555" s="136" t="s">
        <v>51</v>
      </c>
      <c r="J555" s="228">
        <v>1970</v>
      </c>
      <c r="K555" s="220">
        <f t="shared" si="46"/>
        <v>48</v>
      </c>
      <c r="L555" s="92" t="str">
        <f t="shared" si="44"/>
        <v>OK</v>
      </c>
      <c r="M555" s="229" t="s">
        <v>996</v>
      </c>
    </row>
    <row r="556" spans="1:13" s="135" customFormat="1" ht="14.25">
      <c r="A556" s="154" t="s">
        <v>835</v>
      </c>
      <c r="B556" s="227" t="s">
        <v>186</v>
      </c>
      <c r="C556" s="227" t="s">
        <v>1418</v>
      </c>
      <c r="D556" s="136" t="s">
        <v>181</v>
      </c>
      <c r="E556" s="154"/>
      <c r="F556" s="224" t="str">
        <f t="shared" si="47"/>
        <v>う２５</v>
      </c>
      <c r="G556" s="135" t="str">
        <f t="shared" si="45"/>
        <v>山本浩之</v>
      </c>
      <c r="H556" s="136" t="s">
        <v>10</v>
      </c>
      <c r="I556" s="136" t="s">
        <v>51</v>
      </c>
      <c r="J556" s="228">
        <v>1967</v>
      </c>
      <c r="K556" s="220">
        <f t="shared" si="46"/>
        <v>51</v>
      </c>
      <c r="L556" s="92" t="str">
        <f t="shared" si="44"/>
        <v>OK</v>
      </c>
      <c r="M556" s="229" t="s">
        <v>996</v>
      </c>
    </row>
    <row r="557" spans="1:20" s="152" customFormat="1" ht="13.5">
      <c r="A557" s="154" t="s">
        <v>836</v>
      </c>
      <c r="B557" s="225" t="s">
        <v>1144</v>
      </c>
      <c r="C557" s="225" t="s">
        <v>1419</v>
      </c>
      <c r="D557" s="136" t="s">
        <v>181</v>
      </c>
      <c r="E557" s="154"/>
      <c r="F557" s="224" t="str">
        <f t="shared" si="47"/>
        <v>う２６</v>
      </c>
      <c r="G557" s="135" t="str">
        <f t="shared" si="45"/>
        <v>吉村　淳</v>
      </c>
      <c r="H557" s="136" t="s">
        <v>10</v>
      </c>
      <c r="I557" s="235" t="s">
        <v>51</v>
      </c>
      <c r="J557" s="239">
        <v>1976</v>
      </c>
      <c r="K557" s="220">
        <f t="shared" si="46"/>
        <v>42</v>
      </c>
      <c r="L557" s="92" t="str">
        <f t="shared" si="44"/>
        <v>OK</v>
      </c>
      <c r="M557" s="229" t="s">
        <v>1008</v>
      </c>
      <c r="N557" s="135"/>
      <c r="O557" s="135"/>
      <c r="P557" s="135"/>
      <c r="Q557" s="135"/>
      <c r="R557" s="135"/>
      <c r="S557" s="135"/>
      <c r="T557" s="135"/>
    </row>
    <row r="558" spans="1:20" s="152" customFormat="1" ht="13.5">
      <c r="A558" s="154" t="s">
        <v>837</v>
      </c>
      <c r="B558" s="96" t="s">
        <v>176</v>
      </c>
      <c r="C558" s="96" t="s">
        <v>177</v>
      </c>
      <c r="D558" s="136" t="s">
        <v>181</v>
      </c>
      <c r="E558" s="96"/>
      <c r="F558" s="224" t="str">
        <f t="shared" si="47"/>
        <v>う２７</v>
      </c>
      <c r="G558" s="96" t="str">
        <f t="shared" si="45"/>
        <v>井内一博</v>
      </c>
      <c r="H558" s="136" t="s">
        <v>10</v>
      </c>
      <c r="I558" s="96" t="s">
        <v>51</v>
      </c>
      <c r="J558" s="35">
        <v>1976</v>
      </c>
      <c r="K558" s="220">
        <f t="shared" si="46"/>
        <v>42</v>
      </c>
      <c r="L558" s="92" t="str">
        <f t="shared" si="44"/>
        <v>OK</v>
      </c>
      <c r="M558" s="96" t="s">
        <v>6</v>
      </c>
      <c r="N558" s="135"/>
      <c r="O558" s="135"/>
      <c r="P558" s="135"/>
      <c r="Q558" s="135"/>
      <c r="R558" s="135"/>
      <c r="S558" s="135"/>
      <c r="T558" s="135"/>
    </row>
    <row r="559" spans="1:13" s="135" customFormat="1" ht="13.5">
      <c r="A559" s="154" t="s">
        <v>839</v>
      </c>
      <c r="B559" s="79" t="s">
        <v>1420</v>
      </c>
      <c r="C559" s="79" t="s">
        <v>1421</v>
      </c>
      <c r="D559" s="136" t="s">
        <v>181</v>
      </c>
      <c r="E559" s="96"/>
      <c r="F559" s="224" t="str">
        <f t="shared" si="47"/>
        <v>う２８</v>
      </c>
      <c r="G559" s="96" t="str">
        <f t="shared" si="45"/>
        <v>舘形和典</v>
      </c>
      <c r="H559" s="136" t="s">
        <v>10</v>
      </c>
      <c r="I559" s="96" t="s">
        <v>51</v>
      </c>
      <c r="J559" s="35">
        <v>1985</v>
      </c>
      <c r="K559" s="220">
        <f t="shared" si="46"/>
        <v>33</v>
      </c>
      <c r="L559" s="92" t="str">
        <f t="shared" si="44"/>
        <v>OK</v>
      </c>
      <c r="M559" s="96" t="s">
        <v>6</v>
      </c>
    </row>
    <row r="560" spans="1:13" s="135" customFormat="1" ht="14.25">
      <c r="A560" s="154" t="s">
        <v>840</v>
      </c>
      <c r="B560" s="240" t="s">
        <v>180</v>
      </c>
      <c r="C560" s="241" t="s">
        <v>14</v>
      </c>
      <c r="D560" s="136" t="s">
        <v>181</v>
      </c>
      <c r="E560" s="242"/>
      <c r="F560" s="224" t="str">
        <f t="shared" si="47"/>
        <v>う２９</v>
      </c>
      <c r="G560" s="135" t="str">
        <f t="shared" si="45"/>
        <v>高瀬眞志</v>
      </c>
      <c r="H560" s="136" t="s">
        <v>10</v>
      </c>
      <c r="I560" s="136" t="s">
        <v>51</v>
      </c>
      <c r="J560" s="86">
        <v>1959</v>
      </c>
      <c r="K560" s="220">
        <f t="shared" si="46"/>
        <v>59</v>
      </c>
      <c r="L560" s="92" t="str">
        <f t="shared" si="44"/>
        <v>OK</v>
      </c>
      <c r="M560" s="229" t="s">
        <v>889</v>
      </c>
    </row>
    <row r="561" spans="1:13" s="135" customFormat="1" ht="13.5">
      <c r="A561" s="154" t="s">
        <v>841</v>
      </c>
      <c r="B561" s="135" t="s">
        <v>131</v>
      </c>
      <c r="C561" s="135" t="s">
        <v>17</v>
      </c>
      <c r="D561" s="136" t="s">
        <v>181</v>
      </c>
      <c r="F561" s="224" t="str">
        <f t="shared" si="47"/>
        <v>う３０</v>
      </c>
      <c r="G561" s="135" t="str">
        <f t="shared" si="45"/>
        <v>山田和宏</v>
      </c>
      <c r="H561" s="136" t="s">
        <v>10</v>
      </c>
      <c r="I561" s="136" t="s">
        <v>1</v>
      </c>
      <c r="J561" s="1">
        <v>1962</v>
      </c>
      <c r="K561" s="220">
        <f t="shared" si="46"/>
        <v>56</v>
      </c>
      <c r="L561" s="92" t="str">
        <f t="shared" si="44"/>
        <v>OK</v>
      </c>
      <c r="M561" s="238" t="s">
        <v>290</v>
      </c>
    </row>
    <row r="562" spans="1:13" s="135" customFormat="1" ht="13.5">
      <c r="A562" s="154" t="s">
        <v>842</v>
      </c>
      <c r="B562" s="135" t="s">
        <v>131</v>
      </c>
      <c r="C562" s="135" t="s">
        <v>1422</v>
      </c>
      <c r="D562" s="136" t="s">
        <v>181</v>
      </c>
      <c r="F562" s="224" t="str">
        <f t="shared" si="47"/>
        <v>う３１</v>
      </c>
      <c r="G562" s="135" t="str">
        <f t="shared" si="45"/>
        <v>山田洋平</v>
      </c>
      <c r="H562" s="136" t="s">
        <v>10</v>
      </c>
      <c r="I562" s="136" t="s">
        <v>1</v>
      </c>
      <c r="J562" s="1">
        <v>1990</v>
      </c>
      <c r="K562" s="220">
        <f t="shared" si="46"/>
        <v>28</v>
      </c>
      <c r="L562" s="92" t="str">
        <f t="shared" si="44"/>
        <v>OK</v>
      </c>
      <c r="M562" s="238" t="s">
        <v>290</v>
      </c>
    </row>
    <row r="563" spans="1:13" s="135" customFormat="1" ht="13.5">
      <c r="A563" s="154" t="s">
        <v>843</v>
      </c>
      <c r="B563" s="79" t="s">
        <v>178</v>
      </c>
      <c r="C563" s="79" t="s">
        <v>179</v>
      </c>
      <c r="D563" s="136" t="s">
        <v>181</v>
      </c>
      <c r="E563" s="96"/>
      <c r="F563" s="224" t="str">
        <f t="shared" si="47"/>
        <v>う３２</v>
      </c>
      <c r="G563" s="96" t="str">
        <f t="shared" si="45"/>
        <v>竹下英伸</v>
      </c>
      <c r="H563" s="136" t="s">
        <v>10</v>
      </c>
      <c r="I563" s="96" t="s">
        <v>51</v>
      </c>
      <c r="J563" s="35">
        <v>1972</v>
      </c>
      <c r="K563" s="220">
        <f t="shared" si="46"/>
        <v>46</v>
      </c>
      <c r="L563" s="92" t="str">
        <f t="shared" si="44"/>
        <v>OK</v>
      </c>
      <c r="M563" s="85" t="s">
        <v>286</v>
      </c>
    </row>
    <row r="564" spans="1:13" s="135" customFormat="1" ht="13.5">
      <c r="A564" s="154" t="s">
        <v>844</v>
      </c>
      <c r="B564" s="135" t="s">
        <v>861</v>
      </c>
      <c r="C564" s="135" t="s">
        <v>862</v>
      </c>
      <c r="D564" s="136" t="s">
        <v>181</v>
      </c>
      <c r="E564" s="1" t="s">
        <v>863</v>
      </c>
      <c r="F564" s="224" t="str">
        <f t="shared" si="47"/>
        <v>う３３</v>
      </c>
      <c r="G564" s="96" t="str">
        <f t="shared" si="45"/>
        <v>竹下恭平</v>
      </c>
      <c r="H564" s="136" t="s">
        <v>10</v>
      </c>
      <c r="I564" s="136" t="s">
        <v>1</v>
      </c>
      <c r="J564" s="1">
        <v>2008</v>
      </c>
      <c r="K564" s="220">
        <f t="shared" si="46"/>
        <v>10</v>
      </c>
      <c r="L564" s="92" t="str">
        <f t="shared" si="44"/>
        <v>OK</v>
      </c>
      <c r="M564" s="243" t="s">
        <v>286</v>
      </c>
    </row>
    <row r="565" spans="1:13" s="135" customFormat="1" ht="13.5">
      <c r="A565" s="154" t="s">
        <v>845</v>
      </c>
      <c r="B565" s="79" t="s">
        <v>864</v>
      </c>
      <c r="C565" s="79" t="s">
        <v>1423</v>
      </c>
      <c r="D565" s="136" t="s">
        <v>181</v>
      </c>
      <c r="E565" s="96"/>
      <c r="F565" s="224" t="str">
        <f t="shared" si="47"/>
        <v>う３４</v>
      </c>
      <c r="G565" s="96" t="str">
        <f t="shared" si="45"/>
        <v>田中邦明</v>
      </c>
      <c r="H565" s="136" t="s">
        <v>10</v>
      </c>
      <c r="I565" s="96" t="s">
        <v>1</v>
      </c>
      <c r="J565" s="35">
        <v>1984</v>
      </c>
      <c r="K565" s="220">
        <f t="shared" si="46"/>
        <v>34</v>
      </c>
      <c r="L565" s="92" t="str">
        <f t="shared" si="44"/>
        <v>OK</v>
      </c>
      <c r="M565" s="96" t="s">
        <v>6</v>
      </c>
    </row>
    <row r="566" spans="1:13" s="135" customFormat="1" ht="13.5">
      <c r="A566" s="154" t="s">
        <v>846</v>
      </c>
      <c r="B566" s="135" t="s">
        <v>864</v>
      </c>
      <c r="C566" s="135" t="s">
        <v>293</v>
      </c>
      <c r="D566" s="136" t="s">
        <v>181</v>
      </c>
      <c r="F566" s="224" t="str">
        <f t="shared" si="47"/>
        <v>う３５</v>
      </c>
      <c r="G566" s="96" t="str">
        <f t="shared" si="45"/>
        <v>田中伸一</v>
      </c>
      <c r="H566" s="136" t="s">
        <v>10</v>
      </c>
      <c r="I566" s="136" t="s">
        <v>1</v>
      </c>
      <c r="J566" s="1">
        <v>1964</v>
      </c>
      <c r="K566" s="220">
        <f t="shared" si="46"/>
        <v>54</v>
      </c>
      <c r="L566" s="92" t="str">
        <f t="shared" si="44"/>
        <v>OK</v>
      </c>
      <c r="M566" s="135" t="s">
        <v>300</v>
      </c>
    </row>
    <row r="567" spans="1:13" s="135" customFormat="1" ht="13.5">
      <c r="A567" s="154" t="s">
        <v>847</v>
      </c>
      <c r="B567" s="135" t="s">
        <v>864</v>
      </c>
      <c r="C567" s="135" t="s">
        <v>1424</v>
      </c>
      <c r="D567" s="136" t="s">
        <v>181</v>
      </c>
      <c r="F567" s="224" t="str">
        <f t="shared" si="47"/>
        <v>う３６</v>
      </c>
      <c r="G567" s="135" t="str">
        <f t="shared" si="45"/>
        <v>田中宏樹</v>
      </c>
      <c r="H567" s="136" t="s">
        <v>10</v>
      </c>
      <c r="I567" s="136" t="s">
        <v>1</v>
      </c>
      <c r="J567" s="1">
        <v>1963</v>
      </c>
      <c r="K567" s="220">
        <f t="shared" si="46"/>
        <v>55</v>
      </c>
      <c r="L567" s="92" t="str">
        <f t="shared" si="44"/>
        <v>OK</v>
      </c>
      <c r="M567" s="135" t="s">
        <v>16</v>
      </c>
    </row>
    <row r="568" spans="1:13" s="135" customFormat="1" ht="18">
      <c r="A568" s="154" t="s">
        <v>848</v>
      </c>
      <c r="B568" s="237" t="s">
        <v>1425</v>
      </c>
      <c r="C568" s="237" t="s">
        <v>1426</v>
      </c>
      <c r="D568" s="136" t="s">
        <v>181</v>
      </c>
      <c r="F568" s="224" t="str">
        <f t="shared" si="47"/>
        <v>う３７</v>
      </c>
      <c r="G568" s="135" t="str">
        <f t="shared" si="45"/>
        <v>石津綾香</v>
      </c>
      <c r="H568" s="136" t="s">
        <v>10</v>
      </c>
      <c r="I568" s="127" t="s">
        <v>284</v>
      </c>
      <c r="J568" s="1">
        <v>1982</v>
      </c>
      <c r="K568" s="220">
        <f t="shared" si="46"/>
        <v>36</v>
      </c>
      <c r="L568" s="92" t="str">
        <f t="shared" si="44"/>
        <v>OK</v>
      </c>
      <c r="M568" s="238" t="s">
        <v>290</v>
      </c>
    </row>
    <row r="569" spans="1:13" s="135" customFormat="1" ht="14.25">
      <c r="A569" s="154" t="s">
        <v>849</v>
      </c>
      <c r="B569" s="244" t="s">
        <v>1151</v>
      </c>
      <c r="C569" s="244" t="s">
        <v>1143</v>
      </c>
      <c r="D569" s="136" t="s">
        <v>181</v>
      </c>
      <c r="E569" s="154"/>
      <c r="F569" s="224" t="str">
        <f t="shared" si="47"/>
        <v>う３８</v>
      </c>
      <c r="G569" s="135" t="str">
        <f t="shared" si="45"/>
        <v>今井順子</v>
      </c>
      <c r="H569" s="136" t="s">
        <v>10</v>
      </c>
      <c r="I569" s="127" t="s">
        <v>59</v>
      </c>
      <c r="J569" s="232">
        <v>1958</v>
      </c>
      <c r="K569" s="220">
        <f t="shared" si="46"/>
        <v>60</v>
      </c>
      <c r="L569" s="92" t="str">
        <f t="shared" si="44"/>
        <v>OK</v>
      </c>
      <c r="M569" s="245" t="s">
        <v>286</v>
      </c>
    </row>
    <row r="570" spans="1:13" s="135" customFormat="1" ht="13.5">
      <c r="A570" s="154" t="s">
        <v>850</v>
      </c>
      <c r="B570" s="246" t="s">
        <v>1427</v>
      </c>
      <c r="C570" s="247" t="s">
        <v>1428</v>
      </c>
      <c r="D570" s="136" t="s">
        <v>181</v>
      </c>
      <c r="E570" s="248"/>
      <c r="F570" s="224" t="str">
        <f t="shared" si="47"/>
        <v>う３９</v>
      </c>
      <c r="G570" s="135" t="str">
        <f t="shared" si="45"/>
        <v>植垣貴美子</v>
      </c>
      <c r="H570" s="136" t="s">
        <v>10</v>
      </c>
      <c r="I570" s="127" t="s">
        <v>59</v>
      </c>
      <c r="J570" s="249">
        <v>1965</v>
      </c>
      <c r="K570" s="220">
        <f t="shared" si="46"/>
        <v>53</v>
      </c>
      <c r="L570" s="92" t="str">
        <f t="shared" si="44"/>
        <v>OK</v>
      </c>
      <c r="M570" s="238" t="s">
        <v>287</v>
      </c>
    </row>
    <row r="571" spans="1:13" s="135" customFormat="1" ht="13.5">
      <c r="A571" s="154" t="s">
        <v>851</v>
      </c>
      <c r="B571" s="244" t="s">
        <v>1429</v>
      </c>
      <c r="C571" s="244" t="s">
        <v>1430</v>
      </c>
      <c r="D571" s="136" t="s">
        <v>181</v>
      </c>
      <c r="E571" s="154"/>
      <c r="F571" s="224" t="str">
        <f t="shared" si="47"/>
        <v>う４０</v>
      </c>
      <c r="G571" s="135" t="str">
        <f t="shared" si="45"/>
        <v>川崎悦子</v>
      </c>
      <c r="H571" s="136" t="s">
        <v>10</v>
      </c>
      <c r="I571" s="127" t="s">
        <v>59</v>
      </c>
      <c r="J571" s="239">
        <v>1955</v>
      </c>
      <c r="K571" s="220">
        <f t="shared" si="46"/>
        <v>63</v>
      </c>
      <c r="L571" s="92" t="str">
        <f t="shared" si="44"/>
        <v>OK</v>
      </c>
      <c r="M571" s="229" t="s">
        <v>882</v>
      </c>
    </row>
    <row r="572" spans="1:13" s="135" customFormat="1" ht="14.25">
      <c r="A572" s="154" t="s">
        <v>852</v>
      </c>
      <c r="B572" s="250" t="s">
        <v>1431</v>
      </c>
      <c r="C572" s="250" t="s">
        <v>183</v>
      </c>
      <c r="D572" s="136" t="s">
        <v>181</v>
      </c>
      <c r="E572" s="154"/>
      <c r="F572" s="224" t="str">
        <f t="shared" si="47"/>
        <v>う４１</v>
      </c>
      <c r="G572" s="135" t="str">
        <f t="shared" si="45"/>
        <v>古株淳子</v>
      </c>
      <c r="H572" s="136" t="s">
        <v>10</v>
      </c>
      <c r="I572" s="127" t="s">
        <v>59</v>
      </c>
      <c r="J572" s="228">
        <v>1968</v>
      </c>
      <c r="K572" s="220">
        <f t="shared" si="46"/>
        <v>50</v>
      </c>
      <c r="L572" s="92" t="str">
        <f t="shared" si="44"/>
        <v>OK</v>
      </c>
      <c r="M572" s="229" t="s">
        <v>288</v>
      </c>
    </row>
    <row r="573" spans="1:13" s="135" customFormat="1" ht="14.25">
      <c r="A573" s="154" t="s">
        <v>853</v>
      </c>
      <c r="B573" s="250" t="s">
        <v>1432</v>
      </c>
      <c r="C573" s="250" t="s">
        <v>1433</v>
      </c>
      <c r="D573" s="136" t="s">
        <v>181</v>
      </c>
      <c r="E573" s="154"/>
      <c r="F573" s="224" t="str">
        <f t="shared" si="47"/>
        <v>う４２</v>
      </c>
      <c r="G573" s="135" t="str">
        <f t="shared" si="45"/>
        <v>小塩政子</v>
      </c>
      <c r="H573" s="136" t="s">
        <v>10</v>
      </c>
      <c r="I573" s="127" t="s">
        <v>59</v>
      </c>
      <c r="J573" s="232">
        <v>1950</v>
      </c>
      <c r="K573" s="220">
        <f t="shared" si="46"/>
        <v>68</v>
      </c>
      <c r="L573" s="92" t="str">
        <f t="shared" si="44"/>
        <v>OK</v>
      </c>
      <c r="M573" s="229" t="s">
        <v>882</v>
      </c>
    </row>
    <row r="574" spans="1:13" s="135" customFormat="1" ht="13.5">
      <c r="A574" s="154" t="s">
        <v>854</v>
      </c>
      <c r="B574" s="85" t="s">
        <v>1434</v>
      </c>
      <c r="C574" s="85" t="s">
        <v>1435</v>
      </c>
      <c r="D574" s="136" t="s">
        <v>181</v>
      </c>
      <c r="E574" s="96"/>
      <c r="F574" s="224" t="str">
        <f t="shared" si="47"/>
        <v>う４３</v>
      </c>
      <c r="G574" s="96" t="str">
        <f t="shared" si="45"/>
        <v>辻　佳子</v>
      </c>
      <c r="H574" s="136" t="s">
        <v>10</v>
      </c>
      <c r="I574" s="137" t="s">
        <v>284</v>
      </c>
      <c r="J574" s="34">
        <v>1973</v>
      </c>
      <c r="K574" s="220">
        <f t="shared" si="46"/>
        <v>45</v>
      </c>
      <c r="L574" s="92" t="e">
        <f>#N/A</f>
        <v>#N/A</v>
      </c>
      <c r="M574" s="96" t="s">
        <v>882</v>
      </c>
    </row>
    <row r="575" spans="1:13" s="135" customFormat="1" ht="14.25">
      <c r="A575" s="154" t="s">
        <v>855</v>
      </c>
      <c r="B575" s="250" t="s">
        <v>1436</v>
      </c>
      <c r="C575" s="250" t="s">
        <v>1437</v>
      </c>
      <c r="D575" s="136" t="s">
        <v>181</v>
      </c>
      <c r="E575" s="154"/>
      <c r="F575" s="224" t="str">
        <f t="shared" si="47"/>
        <v>う４４</v>
      </c>
      <c r="G575" s="96" t="str">
        <f t="shared" si="45"/>
        <v>西崎友香</v>
      </c>
      <c r="H575" s="136" t="s">
        <v>10</v>
      </c>
      <c r="I575" s="127" t="s">
        <v>59</v>
      </c>
      <c r="J575" s="228">
        <v>1980</v>
      </c>
      <c r="K575" s="220">
        <f t="shared" si="46"/>
        <v>38</v>
      </c>
      <c r="L575" s="92" t="e">
        <f>#N/A</f>
        <v>#N/A</v>
      </c>
      <c r="M575" s="229" t="s">
        <v>882</v>
      </c>
    </row>
    <row r="576" spans="1:13" s="135" customFormat="1" ht="18">
      <c r="A576" s="154" t="s">
        <v>856</v>
      </c>
      <c r="B576" s="251" t="s">
        <v>1438</v>
      </c>
      <c r="C576" s="252" t="s">
        <v>903</v>
      </c>
      <c r="D576" s="136" t="s">
        <v>181</v>
      </c>
      <c r="F576" s="224" t="str">
        <f t="shared" si="47"/>
        <v>う４５</v>
      </c>
      <c r="G576" s="96" t="str">
        <f t="shared" si="45"/>
        <v>倍田優子</v>
      </c>
      <c r="H576" s="136" t="s">
        <v>10</v>
      </c>
      <c r="I576" s="253" t="s">
        <v>284</v>
      </c>
      <c r="J576" s="1">
        <v>1969</v>
      </c>
      <c r="K576" s="220">
        <f t="shared" si="46"/>
        <v>49</v>
      </c>
      <c r="L576" s="92" t="e">
        <f>#N/A</f>
        <v>#N/A</v>
      </c>
      <c r="M576" s="229" t="s">
        <v>290</v>
      </c>
    </row>
    <row r="577" spans="1:13" s="135" customFormat="1" ht="13.5">
      <c r="A577" s="154" t="s">
        <v>857</v>
      </c>
      <c r="B577" s="251" t="s">
        <v>1247</v>
      </c>
      <c r="C577" s="251" t="s">
        <v>1439</v>
      </c>
      <c r="D577" s="136" t="s">
        <v>181</v>
      </c>
      <c r="F577" s="224" t="str">
        <f t="shared" si="47"/>
        <v>う４６</v>
      </c>
      <c r="G577" s="135" t="str">
        <f t="shared" si="45"/>
        <v>山田みほ</v>
      </c>
      <c r="H577" s="136" t="s">
        <v>10</v>
      </c>
      <c r="I577" s="127" t="s">
        <v>284</v>
      </c>
      <c r="J577" s="1">
        <v>1966</v>
      </c>
      <c r="K577" s="220">
        <f t="shared" si="46"/>
        <v>52</v>
      </c>
      <c r="L577" s="92" t="e">
        <f>#N/A</f>
        <v>#N/A</v>
      </c>
      <c r="M577" s="238" t="s">
        <v>290</v>
      </c>
    </row>
    <row r="578" spans="1:13" s="135" customFormat="1" ht="13.5">
      <c r="A578" s="154" t="s">
        <v>858</v>
      </c>
      <c r="B578" s="166" t="s">
        <v>861</v>
      </c>
      <c r="C578" s="166" t="s">
        <v>1440</v>
      </c>
      <c r="D578" s="136" t="s">
        <v>181</v>
      </c>
      <c r="E578" s="96"/>
      <c r="F578" s="224" t="str">
        <f t="shared" si="47"/>
        <v>う４７</v>
      </c>
      <c r="G578" s="96" t="str">
        <f t="shared" si="45"/>
        <v>竹下光代</v>
      </c>
      <c r="H578" s="136" t="s">
        <v>10</v>
      </c>
      <c r="I578" s="137" t="s">
        <v>284</v>
      </c>
      <c r="J578" s="34">
        <v>1974</v>
      </c>
      <c r="K578" s="220">
        <f t="shared" si="46"/>
        <v>44</v>
      </c>
      <c r="L578" s="92" t="e">
        <f>#N/A</f>
        <v>#N/A</v>
      </c>
      <c r="M578" s="85" t="s">
        <v>286</v>
      </c>
    </row>
    <row r="579" spans="1:10" s="135" customFormat="1" ht="13.5">
      <c r="A579" s="154" t="s">
        <v>859</v>
      </c>
      <c r="J579" s="1"/>
    </row>
    <row r="580" spans="1:10" s="135" customFormat="1" ht="13.5">
      <c r="A580" s="154" t="s">
        <v>860</v>
      </c>
      <c r="J580" s="1"/>
    </row>
    <row r="581" s="135" customFormat="1" ht="13.5">
      <c r="J581" s="1"/>
    </row>
    <row r="582" s="135" customFormat="1" ht="13.5">
      <c r="J582" s="1"/>
    </row>
    <row r="583" spans="6:12" ht="13.5">
      <c r="F583" s="224">
        <f aca="true" t="shared" si="48" ref="F583:F591">A583</f>
        <v>0</v>
      </c>
      <c r="G583" s="96">
        <f aca="true" t="shared" si="49" ref="G583:G591">B583&amp;C583</f>
      </c>
      <c r="I583" s="136"/>
      <c r="J583" s="1"/>
      <c r="K583" s="220"/>
      <c r="L583" s="92">
        <f aca="true" t="shared" si="50" ref="L583:L588">IF(G583="","",IF(COUNTIF($G$5:$G$730,G583)&gt;1,"2重登録","OK"))</f>
      </c>
    </row>
    <row r="584" spans="6:12" ht="13.5">
      <c r="F584" s="224"/>
      <c r="I584" s="136"/>
      <c r="J584" s="1"/>
      <c r="K584" s="220"/>
      <c r="L584" s="92"/>
    </row>
    <row r="585" spans="6:12" ht="13.5">
      <c r="F585" s="224"/>
      <c r="G585" s="96">
        <v>1</v>
      </c>
      <c r="I585" s="136"/>
      <c r="J585" s="1"/>
      <c r="K585" s="220"/>
      <c r="L585" s="92"/>
    </row>
    <row r="586" spans="1:13" ht="13.5">
      <c r="A586" s="96" t="s">
        <v>1441</v>
      </c>
      <c r="B586" s="96" t="s">
        <v>1442</v>
      </c>
      <c r="C586" s="96" t="s">
        <v>1443</v>
      </c>
      <c r="D586" s="96" t="s">
        <v>1444</v>
      </c>
      <c r="F586" s="224" t="str">
        <f t="shared" si="48"/>
        <v>こ０１</v>
      </c>
      <c r="G586" s="96" t="str">
        <f t="shared" si="49"/>
        <v>安達隆一</v>
      </c>
      <c r="H586" s="96" t="s">
        <v>1444</v>
      </c>
      <c r="I586" s="136" t="s">
        <v>1</v>
      </c>
      <c r="J586" s="1">
        <v>1970</v>
      </c>
      <c r="K586" s="220">
        <f>2017-J586</f>
        <v>47</v>
      </c>
      <c r="L586" s="92" t="str">
        <f t="shared" si="50"/>
        <v>OK</v>
      </c>
      <c r="M586" s="135" t="s">
        <v>13</v>
      </c>
    </row>
    <row r="587" spans="1:13" ht="13.5">
      <c r="A587" s="96" t="s">
        <v>1445</v>
      </c>
      <c r="B587" s="96" t="s">
        <v>1446</v>
      </c>
      <c r="C587" s="96" t="s">
        <v>1447</v>
      </c>
      <c r="D587" s="96" t="s">
        <v>1444</v>
      </c>
      <c r="F587" s="224" t="str">
        <f t="shared" si="48"/>
        <v>こ０２</v>
      </c>
      <c r="G587" s="96" t="str">
        <f t="shared" si="49"/>
        <v>寺村浩一</v>
      </c>
      <c r="H587" s="96" t="s">
        <v>1444</v>
      </c>
      <c r="I587" s="136" t="s">
        <v>1</v>
      </c>
      <c r="J587" s="98">
        <v>1968</v>
      </c>
      <c r="K587" s="98">
        <f>2017-J587</f>
        <v>49</v>
      </c>
      <c r="L587" s="96" t="str">
        <f t="shared" si="50"/>
        <v>OK</v>
      </c>
      <c r="M587" s="96" t="s">
        <v>1448</v>
      </c>
    </row>
    <row r="588" spans="1:13" ht="13.5">
      <c r="A588" s="96" t="s">
        <v>1449</v>
      </c>
      <c r="B588" s="96" t="s">
        <v>1450</v>
      </c>
      <c r="C588" s="96" t="s">
        <v>1422</v>
      </c>
      <c r="D588" s="96" t="s">
        <v>1444</v>
      </c>
      <c r="F588" s="224" t="str">
        <f t="shared" si="48"/>
        <v>こ０３</v>
      </c>
      <c r="G588" s="96" t="str">
        <f t="shared" si="49"/>
        <v>征矢洋平</v>
      </c>
      <c r="H588" s="96" t="s">
        <v>1444</v>
      </c>
      <c r="I588" s="136" t="s">
        <v>1</v>
      </c>
      <c r="J588" s="98">
        <v>1977</v>
      </c>
      <c r="K588" s="98">
        <f>2017-J588</f>
        <v>40</v>
      </c>
      <c r="L588" s="96" t="str">
        <f t="shared" si="50"/>
        <v>OK</v>
      </c>
      <c r="M588" s="243" t="s">
        <v>286</v>
      </c>
    </row>
    <row r="589" spans="1:13" ht="13.5">
      <c r="A589" s="96" t="s">
        <v>1451</v>
      </c>
      <c r="B589" s="215" t="s">
        <v>1452</v>
      </c>
      <c r="C589" s="79" t="s">
        <v>1453</v>
      </c>
      <c r="D589" s="96" t="s">
        <v>1444</v>
      </c>
      <c r="F589" s="92" t="str">
        <f t="shared" si="48"/>
        <v>こ０４</v>
      </c>
      <c r="G589" s="96" t="str">
        <f t="shared" si="49"/>
        <v>北村　計</v>
      </c>
      <c r="H589" s="96" t="s">
        <v>1444</v>
      </c>
      <c r="I589" s="97" t="s">
        <v>51</v>
      </c>
      <c r="J589" s="36">
        <v>1984</v>
      </c>
      <c r="K589" s="94">
        <f>IF(J589="","",(2018-J589))</f>
        <v>34</v>
      </c>
      <c r="L589" s="92" t="str">
        <f>IF(G589="","",IF(COUNTIF($G$3:$G$610,G589)&gt;1,"2重登録","OK"))</f>
        <v>OK</v>
      </c>
      <c r="M589" s="96" t="s">
        <v>438</v>
      </c>
    </row>
    <row r="590" spans="1:13" ht="13.5">
      <c r="A590" s="96" t="s">
        <v>1454</v>
      </c>
      <c r="B590" s="215" t="s">
        <v>1455</v>
      </c>
      <c r="C590" s="216" t="s">
        <v>958</v>
      </c>
      <c r="D590" s="96" t="str">
        <f>$B$8</f>
        <v>佐藤</v>
      </c>
      <c r="F590" s="92" t="str">
        <f t="shared" si="48"/>
        <v>こ０５</v>
      </c>
      <c r="G590" s="96" t="str">
        <f t="shared" si="49"/>
        <v>國本　太郎</v>
      </c>
      <c r="H590" s="97" t="str">
        <f>$B$9</f>
        <v>中村</v>
      </c>
      <c r="I590" s="97" t="s">
        <v>51</v>
      </c>
      <c r="J590" s="36">
        <v>1974</v>
      </c>
      <c r="K590" s="94">
        <f>IF(J590="","",(2018-J590))</f>
        <v>44</v>
      </c>
      <c r="L590" s="92" t="str">
        <f>IF(G590="","",IF(COUNTIF($G$3:$G$610,G590)&gt;1,"2重登録","OK"))</f>
        <v>OK</v>
      </c>
      <c r="M590" s="96" t="s">
        <v>288</v>
      </c>
    </row>
    <row r="591" spans="1:13" ht="13.5">
      <c r="A591" s="96" t="s">
        <v>1456</v>
      </c>
      <c r="B591" s="96" t="s">
        <v>1457</v>
      </c>
      <c r="C591" s="96" t="s">
        <v>1458</v>
      </c>
      <c r="D591" s="96" t="str">
        <f>$B$8</f>
        <v>佐藤</v>
      </c>
      <c r="F591" s="96" t="str">
        <f t="shared" si="48"/>
        <v>こ０６</v>
      </c>
      <c r="G591" s="96" t="str">
        <f t="shared" si="49"/>
        <v>大橋賢太郎</v>
      </c>
      <c r="H591" s="39" t="str">
        <f>$B$9</f>
        <v>中村</v>
      </c>
      <c r="I591" s="39" t="s">
        <v>1</v>
      </c>
      <c r="J591" s="98">
        <v>1986</v>
      </c>
      <c r="K591" s="94">
        <f>IF(J591="","",(2018-J591))</f>
        <v>32</v>
      </c>
      <c r="L591" s="92" t="str">
        <f>IF(G591="","",IF(COUNTIF($G$3:$G$610,G591)&gt;1,"2重登録","OK"))</f>
        <v>OK</v>
      </c>
      <c r="M591" s="96" t="s">
        <v>290</v>
      </c>
    </row>
    <row r="592" spans="7:8" ht="13.5">
      <c r="G592" s="451" t="s">
        <v>280</v>
      </c>
      <c r="H592" s="451"/>
    </row>
    <row r="593" spans="1:13" s="152" customFormat="1" ht="18.75" customHeight="1">
      <c r="A593" s="451" t="s">
        <v>185</v>
      </c>
      <c r="B593" s="451"/>
      <c r="C593" s="449">
        <f>RIGHT(A578,2)+RIGHT(A523,2)+RIGHT(A327,2)+RIGHT(A169,2)+RIGHT(A24,2)+RIGHT(A453,2)+RIGHT(A136,2)+RIGHT(A259,2)+RIGHT(A437,2)+RIGHT(A591,2)+RIGHT(A387,2)+RIGHT(A51,2)</f>
        <v>423</v>
      </c>
      <c r="D593" s="449"/>
      <c r="E593" s="449"/>
      <c r="F593" s="92"/>
      <c r="G593" s="452">
        <f>$G$30+$H$204+$G$271+$G$336+$H$400+$G$531+$G$78+$G$471+G148+$H$2+I441+$G$585</f>
        <v>76</v>
      </c>
      <c r="H593" s="452"/>
      <c r="I593" s="96"/>
      <c r="J593" s="98"/>
      <c r="K593" s="98"/>
      <c r="L593" s="92"/>
      <c r="M593" s="96"/>
    </row>
    <row r="594" spans="1:13" s="152" customFormat="1" ht="18.75" customHeight="1">
      <c r="A594" s="35"/>
      <c r="B594" s="35"/>
      <c r="C594" s="449"/>
      <c r="D594" s="449"/>
      <c r="E594" s="449"/>
      <c r="F594" s="92"/>
      <c r="G594" s="452"/>
      <c r="H594" s="452"/>
      <c r="I594" s="96"/>
      <c r="J594" s="98"/>
      <c r="K594" s="98"/>
      <c r="L594" s="96"/>
      <c r="M594" s="96"/>
    </row>
    <row r="595" spans="1:13" s="152" customFormat="1" ht="18.75" customHeight="1">
      <c r="A595" s="107">
        <f>C593</f>
        <v>423</v>
      </c>
      <c r="B595" s="96"/>
      <c r="C595" s="96"/>
      <c r="D595" s="96"/>
      <c r="E595" s="96"/>
      <c r="F595" s="96"/>
      <c r="G595" s="126"/>
      <c r="H595" s="126"/>
      <c r="I595" s="96"/>
      <c r="J595" s="98"/>
      <c r="K595" s="98"/>
      <c r="L595" s="96"/>
      <c r="M595" s="96"/>
    </row>
    <row r="596" spans="1:13" s="152" customFormat="1" ht="18.75" customHeight="1">
      <c r="A596" s="96"/>
      <c r="B596" s="96"/>
      <c r="C596" s="96"/>
      <c r="D596" s="433"/>
      <c r="E596" s="96"/>
      <c r="F596" s="96"/>
      <c r="G596" s="448" t="s">
        <v>874</v>
      </c>
      <c r="H596" s="448"/>
      <c r="I596" s="96"/>
      <c r="J596" s="98"/>
      <c r="K596" s="98"/>
      <c r="L596" s="96"/>
      <c r="M596" s="96"/>
    </row>
    <row r="597" spans="1:13" s="152" customFormat="1" ht="13.5">
      <c r="A597" s="96"/>
      <c r="B597" s="96"/>
      <c r="C597" s="433"/>
      <c r="D597" s="428"/>
      <c r="E597" s="96"/>
      <c r="F597" s="96"/>
      <c r="G597" s="448"/>
      <c r="H597" s="448"/>
      <c r="I597" s="96"/>
      <c r="J597" s="98"/>
      <c r="K597" s="98"/>
      <c r="L597" s="96"/>
      <c r="M597" s="96"/>
    </row>
    <row r="598" spans="1:13" s="152" customFormat="1" ht="13.5">
      <c r="A598" s="96"/>
      <c r="B598" s="96"/>
      <c r="C598" s="449"/>
      <c r="D598" s="96"/>
      <c r="E598" s="96"/>
      <c r="F598" s="96"/>
      <c r="G598" s="432">
        <f>$G$593/$C$593</f>
        <v>0.17966903073286053</v>
      </c>
      <c r="H598" s="432"/>
      <c r="I598" s="96"/>
      <c r="J598" s="98"/>
      <c r="K598" s="98"/>
      <c r="L598" s="96"/>
      <c r="M598" s="96"/>
    </row>
    <row r="599" spans="1:13" s="152" customFormat="1" ht="13.5">
      <c r="A599" s="96"/>
      <c r="B599" s="96"/>
      <c r="C599" s="96"/>
      <c r="D599" s="96"/>
      <c r="E599" s="96"/>
      <c r="F599" s="96"/>
      <c r="G599" s="432"/>
      <c r="H599" s="432"/>
      <c r="I599" s="96"/>
      <c r="J599" s="98"/>
      <c r="K599" s="98"/>
      <c r="L599" s="96"/>
      <c r="M599" s="96"/>
    </row>
    <row r="600" spans="1:13" s="152" customFormat="1" ht="13.5">
      <c r="A600" s="96"/>
      <c r="B600" s="96"/>
      <c r="C600" s="76"/>
      <c r="D600" s="96"/>
      <c r="E600" s="96"/>
      <c r="F600" s="96"/>
      <c r="G600" s="96"/>
      <c r="H600" s="96"/>
      <c r="I600" s="96"/>
      <c r="J600" s="98"/>
      <c r="K600" s="98"/>
      <c r="L600" s="96"/>
      <c r="M600" s="96"/>
    </row>
    <row r="601" spans="1:13" s="152" customFormat="1" ht="13.5">
      <c r="A601" s="96"/>
      <c r="B601" s="96"/>
      <c r="C601" s="96"/>
      <c r="D601" s="96"/>
      <c r="E601" s="96"/>
      <c r="F601" s="96"/>
      <c r="G601" s="96"/>
      <c r="H601" s="96"/>
      <c r="I601" s="96"/>
      <c r="J601" s="98"/>
      <c r="K601" s="98"/>
      <c r="L601" s="96"/>
      <c r="M601" s="96"/>
    </row>
    <row r="602" spans="1:13" s="152" customFormat="1" ht="13.5">
      <c r="A602" s="96"/>
      <c r="B602" s="96"/>
      <c r="C602" s="96"/>
      <c r="D602" s="96"/>
      <c r="E602" s="96"/>
      <c r="F602" s="96"/>
      <c r="G602" s="96"/>
      <c r="H602" s="96"/>
      <c r="I602" s="96"/>
      <c r="J602" s="98"/>
      <c r="K602" s="98"/>
      <c r="L602" s="96"/>
      <c r="M602" s="96"/>
    </row>
  </sheetData>
  <sheetProtection password="CC53" sheet="1"/>
  <mergeCells count="56">
    <mergeCell ref="G596:H597"/>
    <mergeCell ref="C597:C598"/>
    <mergeCell ref="B528:C529"/>
    <mergeCell ref="D528:G529"/>
    <mergeCell ref="B531:C531"/>
    <mergeCell ref="H531:J531"/>
    <mergeCell ref="G592:H592"/>
    <mergeCell ref="A593:B593"/>
    <mergeCell ref="C593:E594"/>
    <mergeCell ref="G593:H594"/>
    <mergeCell ref="L441:M441"/>
    <mergeCell ref="B443:C443"/>
    <mergeCell ref="B470:B471"/>
    <mergeCell ref="C470:F471"/>
    <mergeCell ref="H470:J470"/>
    <mergeCell ref="H471:J471"/>
    <mergeCell ref="B336:C337"/>
    <mergeCell ref="B399:C400"/>
    <mergeCell ref="D399:G400"/>
    <mergeCell ref="I399:K399"/>
    <mergeCell ref="I400:K400"/>
    <mergeCell ref="I441:J441"/>
    <mergeCell ref="A145:A146"/>
    <mergeCell ref="B145:C146"/>
    <mergeCell ref="D145:H146"/>
    <mergeCell ref="H147:J147"/>
    <mergeCell ref="B148:C148"/>
    <mergeCell ref="H148:J148"/>
    <mergeCell ref="D27:H28"/>
    <mergeCell ref="B30:C30"/>
    <mergeCell ref="B203:C204"/>
    <mergeCell ref="D203:G204"/>
    <mergeCell ref="I203:K203"/>
    <mergeCell ref="C75:D76"/>
    <mergeCell ref="E75:I76"/>
    <mergeCell ref="I204:K204"/>
    <mergeCell ref="B206:C206"/>
    <mergeCell ref="B268:C269"/>
    <mergeCell ref="D268:G269"/>
    <mergeCell ref="B1:C2"/>
    <mergeCell ref="D1:G2"/>
    <mergeCell ref="I1:K1"/>
    <mergeCell ref="B4:C4"/>
    <mergeCell ref="H268:I269"/>
    <mergeCell ref="I3:K3"/>
    <mergeCell ref="B27:C28"/>
    <mergeCell ref="H270:J270"/>
    <mergeCell ref="B271:C271"/>
    <mergeCell ref="B402:C402"/>
    <mergeCell ref="B440:D441"/>
    <mergeCell ref="E440:H441"/>
    <mergeCell ref="G598:H599"/>
    <mergeCell ref="D596:D597"/>
    <mergeCell ref="H271:J271"/>
    <mergeCell ref="B332:K333"/>
    <mergeCell ref="B334:D335"/>
  </mergeCells>
  <conditionalFormatting sqref="M589:M590">
    <cfRule type="cellIs" priority="1" dxfId="3" operator="equal">
      <formula>"東近江市"</formula>
    </cfRule>
  </conditionalFormatting>
  <conditionalFormatting sqref="I589:I590">
    <cfRule type="cellIs" priority="2" dxfId="3" operator="equal">
      <formula>"女"</formula>
    </cfRule>
    <cfRule type="cellIs" priority="3" dxfId="4" operator="equal">
      <formula>"女"</formula>
    </cfRule>
  </conditionalFormatting>
  <dataValidations count="3">
    <dataValidation type="list" allowBlank="1" showInputMessage="1" showErrorMessage="1" sqref="E589:E590">
      <formula1>"jr, ,"</formula1>
    </dataValidation>
    <dataValidation type="list" allowBlank="1" showInputMessage="1" showErrorMessage="1" sqref="I589:I590">
      <formula1>"男,女,"</formula1>
    </dataValidation>
    <dataValidation type="list" allowBlank="1" showInputMessage="1" showErrorMessage="1" sqref="M589:M590">
      <formula1>"東近江市,彦根市,愛荘町,長浜市,多賀町,"</formula1>
    </dataValidation>
  </dataValidations>
  <hyperlinks>
    <hyperlink ref="E440" r:id="rId1" display="miyazakid@sekisuijsuhi.co.jp"/>
  </hyperlinks>
  <printOptions/>
  <pageMargins left="0.75" right="0.75" top="1" bottom="1" header="0.5111111111111111" footer="0.5111111111111111"/>
  <pageSetup horizontalDpi="1200" verticalDpi="12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5:K82"/>
  <sheetViews>
    <sheetView tabSelected="1" zoomScalePageLayoutView="0" workbookViewId="0" topLeftCell="A43">
      <selection activeCell="A63" sqref="A63"/>
    </sheetView>
  </sheetViews>
  <sheetFormatPr defaultColWidth="9.00390625" defaultRowHeight="13.5"/>
  <cols>
    <col min="1" max="16384" width="9.00390625" style="14" customWidth="1"/>
  </cols>
  <sheetData>
    <row r="15" spans="1:10" ht="13.5">
      <c r="A15" s="453" t="s">
        <v>1686</v>
      </c>
      <c r="B15" s="453"/>
      <c r="C15" s="453"/>
      <c r="D15" s="453"/>
      <c r="E15" s="453"/>
      <c r="F15" s="453"/>
      <c r="G15" s="453"/>
      <c r="H15" s="453"/>
      <c r="I15" s="453"/>
      <c r="J15" s="453"/>
    </row>
    <row r="16" spans="1:10" ht="13.5">
      <c r="A16" s="453"/>
      <c r="B16" s="453"/>
      <c r="C16" s="453"/>
      <c r="D16" s="453"/>
      <c r="E16" s="453"/>
      <c r="F16" s="453"/>
      <c r="G16" s="453"/>
      <c r="H16" s="453"/>
      <c r="I16" s="453"/>
      <c r="J16" s="453"/>
    </row>
    <row r="17" spans="1:10" ht="13.5">
      <c r="A17" s="447" t="s">
        <v>1689</v>
      </c>
      <c r="B17" s="447"/>
      <c r="C17" s="447"/>
      <c r="D17" s="447"/>
      <c r="E17" s="447"/>
      <c r="F17" s="447"/>
      <c r="G17" s="447"/>
      <c r="H17" s="447"/>
      <c r="I17" s="447"/>
      <c r="J17" s="447"/>
    </row>
    <row r="18" spans="1:10" ht="13.5">
      <c r="A18" s="447"/>
      <c r="B18" s="447"/>
      <c r="C18" s="447"/>
      <c r="D18" s="447"/>
      <c r="E18" s="447"/>
      <c r="F18" s="447"/>
      <c r="G18" s="447"/>
      <c r="H18" s="447"/>
      <c r="I18" s="447"/>
      <c r="J18" s="447"/>
    </row>
    <row r="19" spans="1:9" ht="13.5">
      <c r="A19" s="14" t="s">
        <v>1688</v>
      </c>
      <c r="F19" s="316" t="s">
        <v>1687</v>
      </c>
      <c r="G19" s="316"/>
      <c r="H19" s="316"/>
      <c r="I19" s="316"/>
    </row>
    <row r="20" spans="6:9" ht="13.5">
      <c r="F20" s="316"/>
      <c r="G20" s="316"/>
      <c r="H20" s="316"/>
      <c r="I20" s="316"/>
    </row>
    <row r="23" ht="13.5">
      <c r="D23" s="1"/>
    </row>
    <row r="36" spans="1:10" ht="13.5">
      <c r="A36" s="453" t="s">
        <v>1690</v>
      </c>
      <c r="B36" s="453"/>
      <c r="C36" s="453"/>
      <c r="D36" s="453"/>
      <c r="E36" s="453"/>
      <c r="F36" s="453"/>
      <c r="G36" s="453"/>
      <c r="H36" s="453"/>
      <c r="I36" s="453"/>
      <c r="J36" s="453"/>
    </row>
    <row r="37" spans="1:10" ht="13.5">
      <c r="A37" s="453"/>
      <c r="B37" s="453"/>
      <c r="C37" s="453"/>
      <c r="D37" s="453"/>
      <c r="E37" s="453"/>
      <c r="F37" s="453"/>
      <c r="G37" s="453"/>
      <c r="H37" s="453"/>
      <c r="I37" s="453"/>
      <c r="J37" s="453"/>
    </row>
    <row r="38" spans="1:10" ht="13.5">
      <c r="A38" s="453" t="s">
        <v>1691</v>
      </c>
      <c r="B38" s="453"/>
      <c r="C38" s="453"/>
      <c r="D38" s="453"/>
      <c r="E38" s="453"/>
      <c r="F38" s="453"/>
      <c r="G38" s="453"/>
      <c r="H38" s="453"/>
      <c r="I38" s="453"/>
      <c r="J38" s="453"/>
    </row>
    <row r="39" spans="1:10" ht="13.5">
      <c r="A39" s="453"/>
      <c r="B39" s="453"/>
      <c r="C39" s="453"/>
      <c r="D39" s="453"/>
      <c r="E39" s="453"/>
      <c r="F39" s="453"/>
      <c r="G39" s="453"/>
      <c r="H39" s="453"/>
      <c r="I39" s="453"/>
      <c r="J39" s="453"/>
    </row>
    <row r="57" spans="1:11" ht="13.5">
      <c r="A57" s="453" t="s">
        <v>1692</v>
      </c>
      <c r="B57" s="453"/>
      <c r="C57" s="453"/>
      <c r="D57" s="453"/>
      <c r="E57" s="453"/>
      <c r="F57" s="453" t="s">
        <v>1694</v>
      </c>
      <c r="G57" s="453"/>
      <c r="H57" s="453"/>
      <c r="I57" s="453"/>
      <c r="J57" s="453"/>
      <c r="K57" s="453"/>
    </row>
    <row r="58" spans="1:11" ht="13.5">
      <c r="A58" s="453"/>
      <c r="B58" s="453"/>
      <c r="C58" s="453"/>
      <c r="D58" s="453"/>
      <c r="E58" s="453"/>
      <c r="F58" s="453"/>
      <c r="G58" s="453"/>
      <c r="H58" s="453"/>
      <c r="I58" s="453"/>
      <c r="J58" s="453"/>
      <c r="K58" s="453"/>
    </row>
    <row r="59" spans="1:11" ht="13.5">
      <c r="A59" s="316" t="s">
        <v>1693</v>
      </c>
      <c r="B59" s="316"/>
      <c r="C59" s="316"/>
      <c r="D59" s="316"/>
      <c r="E59" s="316"/>
      <c r="F59" s="316" t="s">
        <v>1695</v>
      </c>
      <c r="G59" s="316"/>
      <c r="H59" s="316"/>
      <c r="I59" s="316"/>
      <c r="J59" s="316"/>
      <c r="K59" s="316"/>
    </row>
    <row r="60" spans="1:11" ht="13.5">
      <c r="A60" s="316"/>
      <c r="B60" s="316"/>
      <c r="C60" s="316"/>
      <c r="D60" s="316"/>
      <c r="E60" s="316"/>
      <c r="F60" s="316"/>
      <c r="G60" s="316"/>
      <c r="H60" s="316"/>
      <c r="I60" s="316"/>
      <c r="J60" s="316"/>
      <c r="K60" s="316"/>
    </row>
    <row r="79" spans="1:6" ht="13.5">
      <c r="A79" s="453" t="s">
        <v>1696</v>
      </c>
      <c r="B79" s="453"/>
      <c r="C79" s="453"/>
      <c r="D79" s="453"/>
      <c r="E79" s="453"/>
      <c r="F79" s="453"/>
    </row>
    <row r="80" spans="1:6" ht="13.5">
      <c r="A80" s="453"/>
      <c r="B80" s="453"/>
      <c r="C80" s="453"/>
      <c r="D80" s="453"/>
      <c r="E80" s="453"/>
      <c r="F80" s="453"/>
    </row>
    <row r="81" spans="1:6" ht="13.5">
      <c r="A81" s="454" t="s">
        <v>1697</v>
      </c>
      <c r="B81" s="454"/>
      <c r="C81" s="454"/>
      <c r="D81" s="454"/>
      <c r="E81" s="454"/>
      <c r="F81" s="454"/>
    </row>
    <row r="82" spans="1:6" ht="13.5">
      <c r="A82" s="454"/>
      <c r="B82" s="454"/>
      <c r="C82" s="454"/>
      <c r="D82" s="454"/>
      <c r="E82" s="454"/>
      <c r="F82" s="454"/>
    </row>
  </sheetData>
  <sheetProtection/>
  <mergeCells count="11">
    <mergeCell ref="A59:E60"/>
    <mergeCell ref="F57:K58"/>
    <mergeCell ref="F59:K60"/>
    <mergeCell ref="A79:F80"/>
    <mergeCell ref="A81:F82"/>
    <mergeCell ref="A15:J16"/>
    <mergeCell ref="A17:J18"/>
    <mergeCell ref="F19:I20"/>
    <mergeCell ref="A36:J37"/>
    <mergeCell ref="A38:J39"/>
    <mergeCell ref="A57:E58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川並和之</dc:creator>
  <cp:keywords/>
  <dc:description/>
  <cp:lastModifiedBy>kawanamikazuyuki</cp:lastModifiedBy>
  <cp:lastPrinted>2018-10-07T08:30:06Z</cp:lastPrinted>
  <dcterms:created xsi:type="dcterms:W3CDTF">2011-07-06T23:31:25Z</dcterms:created>
  <dcterms:modified xsi:type="dcterms:W3CDTF">2018-10-07T10:23:04Z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