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1"/>
  </bookViews>
  <sheets>
    <sheet name="ドロー" sheetId="1" r:id="rId1"/>
    <sheet name="写真集" sheetId="2" r:id="rId2"/>
    <sheet name="メンバー表" sheetId="3" r:id="rId3"/>
    <sheet name="歴代入賞チーム" sheetId="4" r:id="rId4"/>
    <sheet name="登録ナンバー" sheetId="5" r:id="rId5"/>
  </sheets>
  <definedNames>
    <definedName name="_xlnm.Print_Area" localSheetId="4">'登録ナンバー'!$A$535:$C$609</definedName>
  </definedNames>
  <calcPr fullCalcOnLoad="1"/>
</workbook>
</file>

<file path=xl/sharedStrings.xml><?xml version="1.0" encoding="utf-8"?>
<sst xmlns="http://schemas.openxmlformats.org/spreadsheetml/2006/main" count="3871" uniqueCount="1784">
  <si>
    <t>米原市</t>
  </si>
  <si>
    <t>京セラ</t>
  </si>
  <si>
    <t>女</t>
  </si>
  <si>
    <t>男</t>
  </si>
  <si>
    <t>Ｂ</t>
  </si>
  <si>
    <t>3位</t>
  </si>
  <si>
    <t>あ０３</t>
  </si>
  <si>
    <t>あ０４</t>
  </si>
  <si>
    <t>あ０５</t>
  </si>
  <si>
    <t>あ０６</t>
  </si>
  <si>
    <t>あ０７</t>
  </si>
  <si>
    <t>あ０８</t>
  </si>
  <si>
    <t>あ０９</t>
  </si>
  <si>
    <t>あ１０</t>
  </si>
  <si>
    <t>あ１１</t>
  </si>
  <si>
    <t>あ１２</t>
  </si>
  <si>
    <t>あ１３</t>
  </si>
  <si>
    <t>あ１４</t>
  </si>
  <si>
    <t>ぼ０３</t>
  </si>
  <si>
    <t>ぼ０４</t>
  </si>
  <si>
    <t>ぼ０５</t>
  </si>
  <si>
    <t>ぼ０６</t>
  </si>
  <si>
    <t>ぼ０７</t>
  </si>
  <si>
    <t>ぼ０８</t>
  </si>
  <si>
    <t>ぼ０９</t>
  </si>
  <si>
    <t>ぼ１０</t>
  </si>
  <si>
    <t>ぼ１１</t>
  </si>
  <si>
    <t>ぼ１２</t>
  </si>
  <si>
    <t>ぼ１３</t>
  </si>
  <si>
    <t>ぼ１４</t>
  </si>
  <si>
    <t>ぼ１５</t>
  </si>
  <si>
    <t>ぼ１６</t>
  </si>
  <si>
    <t>ぼ１７</t>
  </si>
  <si>
    <t>ぼ１８</t>
  </si>
  <si>
    <t>ぼ１９</t>
  </si>
  <si>
    <t>ぼ２０</t>
  </si>
  <si>
    <t>ぼ２１</t>
  </si>
  <si>
    <t>ぼ２２</t>
  </si>
  <si>
    <t>ぼ２３</t>
  </si>
  <si>
    <t>ぼ２４</t>
  </si>
  <si>
    <t>ぼ２５</t>
  </si>
  <si>
    <t>森</t>
  </si>
  <si>
    <t>ぼ２６</t>
  </si>
  <si>
    <t>き０３</t>
  </si>
  <si>
    <t>き０４</t>
  </si>
  <si>
    <t>き０５</t>
  </si>
  <si>
    <t>き０６</t>
  </si>
  <si>
    <t>き０７</t>
  </si>
  <si>
    <t>き０８</t>
  </si>
  <si>
    <t>き０９</t>
  </si>
  <si>
    <t>き１０</t>
  </si>
  <si>
    <t>き１１</t>
  </si>
  <si>
    <t>き１２</t>
  </si>
  <si>
    <t>き１３</t>
  </si>
  <si>
    <t>き１４</t>
  </si>
  <si>
    <t>き１５</t>
  </si>
  <si>
    <t>き１６</t>
  </si>
  <si>
    <t>き１７</t>
  </si>
  <si>
    <t>き１８</t>
  </si>
  <si>
    <t>き１９</t>
  </si>
  <si>
    <t>き２０</t>
  </si>
  <si>
    <t>き２１</t>
  </si>
  <si>
    <t>き２２</t>
  </si>
  <si>
    <t>き２３</t>
  </si>
  <si>
    <t>き２４</t>
  </si>
  <si>
    <t>き２５</t>
  </si>
  <si>
    <t>き２６</t>
  </si>
  <si>
    <t>き２７</t>
  </si>
  <si>
    <t>き２８</t>
  </si>
  <si>
    <t>き２９</t>
  </si>
  <si>
    <t>き３０</t>
  </si>
  <si>
    <t>き３１</t>
  </si>
  <si>
    <t>き３２</t>
  </si>
  <si>
    <t>き３３</t>
  </si>
  <si>
    <t>き３４</t>
  </si>
  <si>
    <t>き３５</t>
  </si>
  <si>
    <t>き３６</t>
  </si>
  <si>
    <t>き３７</t>
  </si>
  <si>
    <t>き３８</t>
  </si>
  <si>
    <t>き３９</t>
  </si>
  <si>
    <t>き４０</t>
  </si>
  <si>
    <t>き４１</t>
  </si>
  <si>
    <t>き４２</t>
  </si>
  <si>
    <t>き４３</t>
  </si>
  <si>
    <t>き４４</t>
  </si>
  <si>
    <t>き４５</t>
  </si>
  <si>
    <t>き４６</t>
  </si>
  <si>
    <t>き４７</t>
  </si>
  <si>
    <t>き４８</t>
  </si>
  <si>
    <t>き４９</t>
  </si>
  <si>
    <t>き５０</t>
  </si>
  <si>
    <t>き５１</t>
  </si>
  <si>
    <t>き５２</t>
  </si>
  <si>
    <t>宇治市</t>
  </si>
  <si>
    <t>き５３</t>
  </si>
  <si>
    <t>き５４</t>
  </si>
  <si>
    <t>き５５</t>
  </si>
  <si>
    <t>ふ０３</t>
  </si>
  <si>
    <t>ふ０４</t>
  </si>
  <si>
    <t>ふ０５</t>
  </si>
  <si>
    <t>ふ０６</t>
  </si>
  <si>
    <t>ふ０７</t>
  </si>
  <si>
    <t>ふ０８</t>
  </si>
  <si>
    <t>ふ０９</t>
  </si>
  <si>
    <t>ふ１０</t>
  </si>
  <si>
    <t>ふ１１</t>
  </si>
  <si>
    <t>ふ１２</t>
  </si>
  <si>
    <t>ふ１３</t>
  </si>
  <si>
    <t>ふ１４</t>
  </si>
  <si>
    <t>ふ１５</t>
  </si>
  <si>
    <t>ふ１６</t>
  </si>
  <si>
    <t>ふ１７</t>
  </si>
  <si>
    <t>ふ１８</t>
  </si>
  <si>
    <t>ふ１９</t>
  </si>
  <si>
    <t>Jr</t>
  </si>
  <si>
    <t>ふ２０</t>
  </si>
  <si>
    <t>ふ２１</t>
  </si>
  <si>
    <t>ふ２２</t>
  </si>
  <si>
    <t>ふ２３</t>
  </si>
  <si>
    <t>ふ２４</t>
  </si>
  <si>
    <t>ふ２５</t>
  </si>
  <si>
    <t>ふ２６</t>
  </si>
  <si>
    <t>ふ２７</t>
  </si>
  <si>
    <t>ふ２８</t>
  </si>
  <si>
    <t>ふ２９</t>
  </si>
  <si>
    <t>ふ３０</t>
  </si>
  <si>
    <t>ぐ０３</t>
  </si>
  <si>
    <t>ぐ０４</t>
  </si>
  <si>
    <t>ぐ０５</t>
  </si>
  <si>
    <t>ぐ０６</t>
  </si>
  <si>
    <t>ぐ０７</t>
  </si>
  <si>
    <t>ぐ０８</t>
  </si>
  <si>
    <t>ぐ０９</t>
  </si>
  <si>
    <t>ぐ１０</t>
  </si>
  <si>
    <t>ぐ１１</t>
  </si>
  <si>
    <t>ぐ１２</t>
  </si>
  <si>
    <t>ぐ１３</t>
  </si>
  <si>
    <t>ぐ１４</t>
  </si>
  <si>
    <t>ぐ１５</t>
  </si>
  <si>
    <t>ぐ１６</t>
  </si>
  <si>
    <t>ぐ１７</t>
  </si>
  <si>
    <t>ぐ１８</t>
  </si>
  <si>
    <t>ぐ１９</t>
  </si>
  <si>
    <t>ぐ２０</t>
  </si>
  <si>
    <t>ぐ２１</t>
  </si>
  <si>
    <t>ぐ２２</t>
  </si>
  <si>
    <t>ぐ２３</t>
  </si>
  <si>
    <t>ぐ２４</t>
  </si>
  <si>
    <t>ぐ２５</t>
  </si>
  <si>
    <t>ぐ２６</t>
  </si>
  <si>
    <t>ぐ２７</t>
  </si>
  <si>
    <t>ぐ２８</t>
  </si>
  <si>
    <t>ぐ２９</t>
  </si>
  <si>
    <t>ぐ３０</t>
  </si>
  <si>
    <t>ぐ３１</t>
  </si>
  <si>
    <t>ぐ３２</t>
  </si>
  <si>
    <t>ぐ３３</t>
  </si>
  <si>
    <t>ぐ３４</t>
  </si>
  <si>
    <t>ぐ３５</t>
  </si>
  <si>
    <t>ぐ３６</t>
  </si>
  <si>
    <t>ぐ３７</t>
  </si>
  <si>
    <t>ぐ３８</t>
  </si>
  <si>
    <t>ぐ３９</t>
  </si>
  <si>
    <t>ぐ４０</t>
  </si>
  <si>
    <t>ぐ４１</t>
  </si>
  <si>
    <t>ぐ４２</t>
  </si>
  <si>
    <t>ぐ４３</t>
  </si>
  <si>
    <t>ぐ４４</t>
  </si>
  <si>
    <t>ぐ４５</t>
  </si>
  <si>
    <t>ぐ４６</t>
  </si>
  <si>
    <t>ぐ４７</t>
  </si>
  <si>
    <t>ぐ４８</t>
  </si>
  <si>
    <t>ぐ４９</t>
  </si>
  <si>
    <t>ぐ５０</t>
  </si>
  <si>
    <t>け０３</t>
  </si>
  <si>
    <t>け０４</t>
  </si>
  <si>
    <t>け０５</t>
  </si>
  <si>
    <t>け０６</t>
  </si>
  <si>
    <t>け０７</t>
  </si>
  <si>
    <t>け０８</t>
  </si>
  <si>
    <t>け０９</t>
  </si>
  <si>
    <t>け１０</t>
  </si>
  <si>
    <t>け１１</t>
  </si>
  <si>
    <t>け１２</t>
  </si>
  <si>
    <t>け１３</t>
  </si>
  <si>
    <t>け１４</t>
  </si>
  <si>
    <t>け１５</t>
  </si>
  <si>
    <t>け１６</t>
  </si>
  <si>
    <t>け１７</t>
  </si>
  <si>
    <t>け１８</t>
  </si>
  <si>
    <t>け１９</t>
  </si>
  <si>
    <t>け２０</t>
  </si>
  <si>
    <t>け２１</t>
  </si>
  <si>
    <t>け２２</t>
  </si>
  <si>
    <t>け２３</t>
  </si>
  <si>
    <t>け２４</t>
  </si>
  <si>
    <t>け２５</t>
  </si>
  <si>
    <t>け２６</t>
  </si>
  <si>
    <t>け２７</t>
  </si>
  <si>
    <t>け２８</t>
  </si>
  <si>
    <t>け２９</t>
  </si>
  <si>
    <t>け３０</t>
  </si>
  <si>
    <t>け３１</t>
  </si>
  <si>
    <t>け３２</t>
  </si>
  <si>
    <t>け３３</t>
  </si>
  <si>
    <t>け３４</t>
  </si>
  <si>
    <t>け３５</t>
  </si>
  <si>
    <t>け３６</t>
  </si>
  <si>
    <t>け３７</t>
  </si>
  <si>
    <t>け３８</t>
  </si>
  <si>
    <t>け３９</t>
  </si>
  <si>
    <t>け４０</t>
  </si>
  <si>
    <t>け４１</t>
  </si>
  <si>
    <t>け４２</t>
  </si>
  <si>
    <t>け４３</t>
  </si>
  <si>
    <t>け４４</t>
  </si>
  <si>
    <t>む０３</t>
  </si>
  <si>
    <t>む０４</t>
  </si>
  <si>
    <t>む０５</t>
  </si>
  <si>
    <t>む０６</t>
  </si>
  <si>
    <t>む０７</t>
  </si>
  <si>
    <t>む０８</t>
  </si>
  <si>
    <t>む０９</t>
  </si>
  <si>
    <t>む１０</t>
  </si>
  <si>
    <t>む１１</t>
  </si>
  <si>
    <t>む１２</t>
  </si>
  <si>
    <t>む１３</t>
  </si>
  <si>
    <t>む１４</t>
  </si>
  <si>
    <t>む１５</t>
  </si>
  <si>
    <t>む１６</t>
  </si>
  <si>
    <t>む１７</t>
  </si>
  <si>
    <t>む１８</t>
  </si>
  <si>
    <t>む１９</t>
  </si>
  <si>
    <t>む２０</t>
  </si>
  <si>
    <t>む２１</t>
  </si>
  <si>
    <t>む２２</t>
  </si>
  <si>
    <t>む２３</t>
  </si>
  <si>
    <t>む２４</t>
  </si>
  <si>
    <t>む２５</t>
  </si>
  <si>
    <t>む２６</t>
  </si>
  <si>
    <t>む２７</t>
  </si>
  <si>
    <t>む２８</t>
  </si>
  <si>
    <t>む２９</t>
  </si>
  <si>
    <t>む３０</t>
  </si>
  <si>
    <t>む３１</t>
  </si>
  <si>
    <t>む３２</t>
  </si>
  <si>
    <t>む３３</t>
  </si>
  <si>
    <t>む３４</t>
  </si>
  <si>
    <t>む３５</t>
  </si>
  <si>
    <t>む３６</t>
  </si>
  <si>
    <t>む３７</t>
  </si>
  <si>
    <t>む３８</t>
  </si>
  <si>
    <t>む３９</t>
  </si>
  <si>
    <t>む４０</t>
  </si>
  <si>
    <t>む４１</t>
  </si>
  <si>
    <t>む４２</t>
  </si>
  <si>
    <t>む４３</t>
  </si>
  <si>
    <t>む４４</t>
  </si>
  <si>
    <t>む４５</t>
  </si>
  <si>
    <t>む４６</t>
  </si>
  <si>
    <t>む４７</t>
  </si>
  <si>
    <t>む４８</t>
  </si>
  <si>
    <t>む４９</t>
  </si>
  <si>
    <t>kazuyasu7674@yahoo.co.jp</t>
  </si>
  <si>
    <t>プラチナ</t>
  </si>
  <si>
    <t>湖東プラチナ</t>
  </si>
  <si>
    <t xml:space="preserve"> </t>
  </si>
  <si>
    <t>大林</t>
  </si>
  <si>
    <t>高田</t>
  </si>
  <si>
    <t>洋治</t>
  </si>
  <si>
    <t>ぷ０３</t>
  </si>
  <si>
    <t>中野</t>
  </si>
  <si>
    <t>守山市</t>
  </si>
  <si>
    <t>ぷ０４</t>
  </si>
  <si>
    <t>哲也</t>
  </si>
  <si>
    <t>ぷ０５</t>
  </si>
  <si>
    <t>堀江</t>
  </si>
  <si>
    <t>孝信</t>
  </si>
  <si>
    <t>ぷ０６</t>
  </si>
  <si>
    <t>羽田</t>
  </si>
  <si>
    <t>昭夫</t>
  </si>
  <si>
    <t>蒲生郡</t>
  </si>
  <si>
    <t>ぷ０７</t>
  </si>
  <si>
    <t>樋山</t>
  </si>
  <si>
    <t>達哉</t>
  </si>
  <si>
    <t>愛知郡</t>
  </si>
  <si>
    <t>ぷ０８</t>
  </si>
  <si>
    <t>藤本</t>
  </si>
  <si>
    <t>昌彦</t>
  </si>
  <si>
    <t>ぷ０９</t>
  </si>
  <si>
    <t>安田</t>
  </si>
  <si>
    <t>和彦</t>
  </si>
  <si>
    <t>ぷ１０</t>
  </si>
  <si>
    <t>吉田</t>
  </si>
  <si>
    <t>知司</t>
  </si>
  <si>
    <t>ぷ１１</t>
  </si>
  <si>
    <t>直八</t>
  </si>
  <si>
    <t>ぷ１２</t>
  </si>
  <si>
    <t>新屋</t>
  </si>
  <si>
    <t>正男</t>
  </si>
  <si>
    <t>ぷ１３</t>
  </si>
  <si>
    <t>青木</t>
  </si>
  <si>
    <t>保憲</t>
  </si>
  <si>
    <t>ぷ１４</t>
  </si>
  <si>
    <t>谷口</t>
  </si>
  <si>
    <t>一男</t>
  </si>
  <si>
    <t>ぷ１５</t>
  </si>
  <si>
    <t>飯塚</t>
  </si>
  <si>
    <t>アイ子</t>
  </si>
  <si>
    <t>ぷ１６</t>
  </si>
  <si>
    <t>関塚</t>
  </si>
  <si>
    <t>清茂</t>
  </si>
  <si>
    <t>ぷ１７</t>
  </si>
  <si>
    <t>北川</t>
  </si>
  <si>
    <t>美由紀</t>
  </si>
  <si>
    <t>ぷ１８</t>
  </si>
  <si>
    <t>澤井</t>
  </si>
  <si>
    <t>恵子</t>
  </si>
  <si>
    <t>ぷ１９</t>
  </si>
  <si>
    <t>平野</t>
  </si>
  <si>
    <t>志津子</t>
  </si>
  <si>
    <t>ぷ２０</t>
  </si>
  <si>
    <t>堀部</t>
  </si>
  <si>
    <t>品子</t>
  </si>
  <si>
    <t>ぷ２１</t>
  </si>
  <si>
    <t>森谷</t>
  </si>
  <si>
    <t>洋子</t>
  </si>
  <si>
    <t>ぷ２２</t>
  </si>
  <si>
    <t>川勝</t>
  </si>
  <si>
    <t>豊子</t>
  </si>
  <si>
    <t>野洲市</t>
  </si>
  <si>
    <t>ぷ２３</t>
  </si>
  <si>
    <t>田邉</t>
  </si>
  <si>
    <t>俊子</t>
  </si>
  <si>
    <t>彦根市</t>
  </si>
  <si>
    <t>ぷ２４</t>
  </si>
  <si>
    <t>松田</t>
  </si>
  <si>
    <t>順子</t>
  </si>
  <si>
    <t>ぷ２５</t>
  </si>
  <si>
    <t>本池</t>
  </si>
  <si>
    <t>清子</t>
  </si>
  <si>
    <t>犬上郡</t>
  </si>
  <si>
    <t>ぷ２６</t>
  </si>
  <si>
    <t>晶枝</t>
  </si>
  <si>
    <t>ぷ２７</t>
  </si>
  <si>
    <t>征人</t>
  </si>
  <si>
    <t>ぷ２８</t>
  </si>
  <si>
    <t xml:space="preserve"> 進</t>
  </si>
  <si>
    <t>ぷ２９</t>
  </si>
  <si>
    <t>喜久子</t>
  </si>
  <si>
    <t>ぷ３０</t>
  </si>
  <si>
    <t>て０３</t>
  </si>
  <si>
    <t>て０４</t>
  </si>
  <si>
    <t>て０５</t>
  </si>
  <si>
    <t>て０６</t>
  </si>
  <si>
    <t>て０７</t>
  </si>
  <si>
    <t>て０８</t>
  </si>
  <si>
    <t>草津市</t>
  </si>
  <si>
    <t>て０９</t>
  </si>
  <si>
    <t>て１０</t>
  </si>
  <si>
    <t>て１１</t>
  </si>
  <si>
    <t>て１２</t>
  </si>
  <si>
    <t>て１３</t>
  </si>
  <si>
    <t>て１４</t>
  </si>
  <si>
    <t>て１５</t>
  </si>
  <si>
    <t>て１６</t>
  </si>
  <si>
    <t>て１７</t>
  </si>
  <si>
    <t>て１８</t>
  </si>
  <si>
    <t>て１９</t>
  </si>
  <si>
    <t>て２０</t>
  </si>
  <si>
    <t>て２１</t>
  </si>
  <si>
    <t>て２２</t>
  </si>
  <si>
    <t>て２３</t>
  </si>
  <si>
    <t>て２４</t>
  </si>
  <si>
    <t>て２５</t>
  </si>
  <si>
    <t>て２６</t>
  </si>
  <si>
    <t>て２７</t>
  </si>
  <si>
    <t>て２８</t>
  </si>
  <si>
    <t>て２９</t>
  </si>
  <si>
    <t>て３０</t>
  </si>
  <si>
    <t>て３１</t>
  </si>
  <si>
    <t>て３２</t>
  </si>
  <si>
    <t>て３３</t>
  </si>
  <si>
    <t>て３４</t>
  </si>
  <si>
    <t>て３５</t>
  </si>
  <si>
    <t>て３６</t>
  </si>
  <si>
    <t>て３７</t>
  </si>
  <si>
    <t>て３８</t>
  </si>
  <si>
    <t>て３９</t>
  </si>
  <si>
    <t>て４０</t>
  </si>
  <si>
    <t>う０３</t>
  </si>
  <si>
    <t>う０４</t>
  </si>
  <si>
    <t>う０５</t>
  </si>
  <si>
    <t>う０６</t>
  </si>
  <si>
    <t>う０７</t>
  </si>
  <si>
    <t>う０８</t>
  </si>
  <si>
    <t>う０９</t>
  </si>
  <si>
    <t>う１０</t>
  </si>
  <si>
    <t>う１１</t>
  </si>
  <si>
    <t>う１２</t>
  </si>
  <si>
    <t>う１３</t>
  </si>
  <si>
    <t>う１４</t>
  </si>
  <si>
    <t>う１５</t>
  </si>
  <si>
    <t>う１６</t>
  </si>
  <si>
    <t>う１７</t>
  </si>
  <si>
    <t>田中</t>
  </si>
  <si>
    <t>う１８</t>
  </si>
  <si>
    <t>う１９</t>
  </si>
  <si>
    <t>う２０</t>
  </si>
  <si>
    <t>う２１</t>
  </si>
  <si>
    <t>う２２</t>
  </si>
  <si>
    <t>う２３</t>
  </si>
  <si>
    <t>う２４</t>
  </si>
  <si>
    <t>う２５</t>
  </si>
  <si>
    <t>う２６</t>
  </si>
  <si>
    <t>う２７</t>
  </si>
  <si>
    <t>う２８</t>
  </si>
  <si>
    <t>う２９</t>
  </si>
  <si>
    <t>う３０</t>
  </si>
  <si>
    <t>う３１</t>
  </si>
  <si>
    <t>う３２</t>
  </si>
  <si>
    <t>う３３</t>
  </si>
  <si>
    <t>淳</t>
  </si>
  <si>
    <t>う３４</t>
  </si>
  <si>
    <t>う３５</t>
  </si>
  <si>
    <t>う３６</t>
  </si>
  <si>
    <t>う３７</t>
  </si>
  <si>
    <t>う３８</t>
  </si>
  <si>
    <t>う３９</t>
  </si>
  <si>
    <t>う４０</t>
  </si>
  <si>
    <t>う４１</t>
  </si>
  <si>
    <t>竹下</t>
  </si>
  <si>
    <t>う４２</t>
  </si>
  <si>
    <t>う４３</t>
  </si>
  <si>
    <t>う４４</t>
  </si>
  <si>
    <t>う４５</t>
  </si>
  <si>
    <t>う４６</t>
  </si>
  <si>
    <t>う４７</t>
  </si>
  <si>
    <t>う４８</t>
  </si>
  <si>
    <t>B</t>
  </si>
  <si>
    <t>うさかめ</t>
  </si>
  <si>
    <t>第5回　2013年</t>
  </si>
  <si>
    <t>フレンズA</t>
  </si>
  <si>
    <t>グリフィンズK</t>
  </si>
  <si>
    <t>ぼんズF</t>
  </si>
  <si>
    <t>清水善弘</t>
  </si>
  <si>
    <t>三代梨絵</t>
  </si>
  <si>
    <t>北村　健</t>
  </si>
  <si>
    <t>福島麻公</t>
  </si>
  <si>
    <t>佐野　望</t>
  </si>
  <si>
    <t>藤田博美</t>
  </si>
  <si>
    <t>三代康成</t>
  </si>
  <si>
    <t>土肥祐子</t>
  </si>
  <si>
    <t>岡　仁史</t>
  </si>
  <si>
    <t>山本あづさ</t>
  </si>
  <si>
    <t>古市卓志</t>
  </si>
  <si>
    <t>伊吹邦子</t>
  </si>
  <si>
    <t>長谷出　浩</t>
  </si>
  <si>
    <t>奥内菜々</t>
  </si>
  <si>
    <t>遠地建介</t>
  </si>
  <si>
    <t>深尾純子</t>
  </si>
  <si>
    <t>池端誠治</t>
  </si>
  <si>
    <t>橋本真里</t>
  </si>
  <si>
    <t>水本淳史</t>
  </si>
  <si>
    <t>石橋和基</t>
  </si>
  <si>
    <t>金谷太郎</t>
  </si>
  <si>
    <t>田端加津子</t>
  </si>
  <si>
    <t>第6回　2014年</t>
  </si>
  <si>
    <t>岡田真樹</t>
  </si>
  <si>
    <t>藤原泰子</t>
  </si>
  <si>
    <t>飛鷹強志</t>
  </si>
  <si>
    <t>土田哲也</t>
  </si>
  <si>
    <t>木村美香</t>
  </si>
  <si>
    <t>土肥将博</t>
  </si>
  <si>
    <t>西川昌一</t>
  </si>
  <si>
    <t>日高真規子</t>
  </si>
  <si>
    <t>第7回　2015年</t>
  </si>
  <si>
    <t>グリフィンズＢ</t>
  </si>
  <si>
    <t>フレンズＡ</t>
  </si>
  <si>
    <t>吉野淳也</t>
  </si>
  <si>
    <t>山下莉沙</t>
  </si>
  <si>
    <t>金谷太郎</t>
  </si>
  <si>
    <t>岩本龍</t>
  </si>
  <si>
    <t>和田桃子</t>
  </si>
  <si>
    <t>奥内栄治</t>
  </si>
  <si>
    <t>浅田恵亮</t>
  </si>
  <si>
    <t>中村遥華</t>
  </si>
  <si>
    <t>奥内奈々</t>
  </si>
  <si>
    <t>浅田洋史</t>
  </si>
  <si>
    <t>鍵谷初美</t>
  </si>
  <si>
    <t>成宮康弘</t>
  </si>
  <si>
    <t>筒井珠世</t>
  </si>
  <si>
    <t>フレンズA</t>
  </si>
  <si>
    <t>C57</t>
  </si>
  <si>
    <t>C55</t>
  </si>
  <si>
    <t>石田文彦</t>
  </si>
  <si>
    <t>上原</t>
  </si>
  <si>
    <t>うさぎとかめの集い</t>
  </si>
  <si>
    <t>近江八幡市</t>
  </si>
  <si>
    <t>山田</t>
  </si>
  <si>
    <t>和宏</t>
  </si>
  <si>
    <t>東近江市</t>
  </si>
  <si>
    <t>略称</t>
  </si>
  <si>
    <t>正式名称</t>
  </si>
  <si>
    <t>岐阜県</t>
  </si>
  <si>
    <t>本田</t>
  </si>
  <si>
    <t>甲賀市</t>
  </si>
  <si>
    <t>和也</t>
  </si>
  <si>
    <t>A</t>
  </si>
  <si>
    <t>京都府</t>
  </si>
  <si>
    <t>京都市</t>
  </si>
  <si>
    <t>うさぎとかめの集い</t>
  </si>
  <si>
    <t>高瀬</t>
  </si>
  <si>
    <t>眞志</t>
  </si>
  <si>
    <t>OK</t>
  </si>
  <si>
    <t>東近江市</t>
  </si>
  <si>
    <t>草津市</t>
  </si>
  <si>
    <t>聡</t>
  </si>
  <si>
    <t>東近江市民</t>
  </si>
  <si>
    <t>東近江市民率</t>
  </si>
  <si>
    <t>Jr</t>
  </si>
  <si>
    <t>-</t>
  </si>
  <si>
    <t>男</t>
  </si>
  <si>
    <t>岡本</t>
  </si>
  <si>
    <t>片岡</t>
  </si>
  <si>
    <t>北野</t>
  </si>
  <si>
    <t>正行</t>
  </si>
  <si>
    <t>田中</t>
  </si>
  <si>
    <t>坪田</t>
  </si>
  <si>
    <t>中村</t>
  </si>
  <si>
    <t>女</t>
  </si>
  <si>
    <t>ぼんズ</t>
  </si>
  <si>
    <t>橋本</t>
  </si>
  <si>
    <t>山本</t>
  </si>
  <si>
    <t>京セラTC</t>
  </si>
  <si>
    <t>春己</t>
  </si>
  <si>
    <t>京セラ</t>
  </si>
  <si>
    <t>竹村</t>
  </si>
  <si>
    <t>仁志</t>
  </si>
  <si>
    <t>奥田</t>
  </si>
  <si>
    <t>康博</t>
  </si>
  <si>
    <t>山本</t>
  </si>
  <si>
    <t>　真</t>
  </si>
  <si>
    <t>山崎</t>
  </si>
  <si>
    <t>茂智</t>
  </si>
  <si>
    <t>秋山</t>
  </si>
  <si>
    <t>太助</t>
  </si>
  <si>
    <t>廣瀬</t>
  </si>
  <si>
    <t>智也</t>
  </si>
  <si>
    <t>玉川</t>
  </si>
  <si>
    <t>敬三</t>
  </si>
  <si>
    <t>太田</t>
  </si>
  <si>
    <t>圭亮</t>
  </si>
  <si>
    <t>児玉</t>
  </si>
  <si>
    <t>西田</t>
  </si>
  <si>
    <t>裕信</t>
  </si>
  <si>
    <t>馬場</t>
  </si>
  <si>
    <t>英年</t>
  </si>
  <si>
    <t>柴谷</t>
  </si>
  <si>
    <t>義信</t>
  </si>
  <si>
    <t>善和</t>
  </si>
  <si>
    <t>湯本</t>
  </si>
  <si>
    <t>芳明</t>
  </si>
  <si>
    <t>坂元</t>
  </si>
  <si>
    <t>智成</t>
  </si>
  <si>
    <t>村尾</t>
  </si>
  <si>
    <t>彰了</t>
  </si>
  <si>
    <t>順次</t>
  </si>
  <si>
    <t>中本</t>
  </si>
  <si>
    <t>隆司</t>
  </si>
  <si>
    <t>住谷</t>
  </si>
  <si>
    <t>岳司</t>
  </si>
  <si>
    <t>永田</t>
  </si>
  <si>
    <t>寛教</t>
  </si>
  <si>
    <t>鉄川</t>
  </si>
  <si>
    <t>聡志</t>
  </si>
  <si>
    <t>高橋</t>
  </si>
  <si>
    <t>雄祐</t>
  </si>
  <si>
    <t>吉本</t>
  </si>
  <si>
    <t>泰二</t>
  </si>
  <si>
    <t>宮道</t>
  </si>
  <si>
    <t>祐介</t>
  </si>
  <si>
    <t>曽我</t>
  </si>
  <si>
    <t>卓矢</t>
  </si>
  <si>
    <t>本間</t>
  </si>
  <si>
    <t>靖教</t>
  </si>
  <si>
    <t>並河</t>
  </si>
  <si>
    <t>智加</t>
  </si>
  <si>
    <t>崇博</t>
  </si>
  <si>
    <t>　彰</t>
  </si>
  <si>
    <t>辻井</t>
  </si>
  <si>
    <t>貴大</t>
  </si>
  <si>
    <t>理和</t>
  </si>
  <si>
    <t>寺岡</t>
  </si>
  <si>
    <t>淳平</t>
  </si>
  <si>
    <t>牛尾</t>
  </si>
  <si>
    <t>紳之介</t>
  </si>
  <si>
    <t>貴子</t>
  </si>
  <si>
    <t>清水</t>
  </si>
  <si>
    <t>森本</t>
  </si>
  <si>
    <t>石橋</t>
  </si>
  <si>
    <t>和基</t>
  </si>
  <si>
    <t>梅本</t>
  </si>
  <si>
    <t>彬充</t>
  </si>
  <si>
    <t>浦崎</t>
  </si>
  <si>
    <t>康平</t>
  </si>
  <si>
    <t>鍵谷</t>
  </si>
  <si>
    <t>浩太</t>
  </si>
  <si>
    <t>照幸</t>
  </si>
  <si>
    <t>北村　</t>
  </si>
  <si>
    <t>健</t>
  </si>
  <si>
    <t>英樹</t>
  </si>
  <si>
    <t>鶴田</t>
  </si>
  <si>
    <t>飛鷹</t>
  </si>
  <si>
    <t>強志</t>
  </si>
  <si>
    <t>俊輔</t>
  </si>
  <si>
    <t>真依</t>
  </si>
  <si>
    <t>佐藤</t>
  </si>
  <si>
    <t>川上</t>
  </si>
  <si>
    <t>Kテニス</t>
  </si>
  <si>
    <t>Ｋテニスカレッジ</t>
  </si>
  <si>
    <t>小笠原</t>
  </si>
  <si>
    <t>光雄</t>
  </si>
  <si>
    <t>川並</t>
  </si>
  <si>
    <t>和之</t>
  </si>
  <si>
    <t>菊居</t>
  </si>
  <si>
    <t>龍之介</t>
  </si>
  <si>
    <t>木村</t>
  </si>
  <si>
    <t>　治</t>
  </si>
  <si>
    <t>真嘉</t>
  </si>
  <si>
    <t>永里</t>
  </si>
  <si>
    <t>裕次</t>
  </si>
  <si>
    <t>喜彦</t>
  </si>
  <si>
    <t>宮嶋</t>
  </si>
  <si>
    <t>利行</t>
  </si>
  <si>
    <t>山口</t>
  </si>
  <si>
    <t>直彦</t>
  </si>
  <si>
    <t>真彦</t>
  </si>
  <si>
    <t>石原</t>
  </si>
  <si>
    <t>はる美</t>
  </si>
  <si>
    <t>容子</t>
  </si>
  <si>
    <t>梶木</t>
  </si>
  <si>
    <t>和子</t>
  </si>
  <si>
    <t>和枝</t>
  </si>
  <si>
    <t>永松</t>
  </si>
  <si>
    <t>福永</t>
  </si>
  <si>
    <t>裕美</t>
  </si>
  <si>
    <t>安久</t>
  </si>
  <si>
    <t>智之</t>
  </si>
  <si>
    <t>岡川</t>
  </si>
  <si>
    <t>謙二</t>
  </si>
  <si>
    <t>河野</t>
  </si>
  <si>
    <t>雅弘</t>
  </si>
  <si>
    <t>杉山</t>
  </si>
  <si>
    <t>邦夫</t>
  </si>
  <si>
    <t>杉本</t>
  </si>
  <si>
    <t>龍平</t>
  </si>
  <si>
    <t>英二</t>
  </si>
  <si>
    <t>泉谷</t>
  </si>
  <si>
    <t>純也</t>
  </si>
  <si>
    <t>浅田</t>
  </si>
  <si>
    <t>隆昭</t>
  </si>
  <si>
    <t>前田</t>
  </si>
  <si>
    <t>雅人</t>
  </si>
  <si>
    <t>大脇</t>
  </si>
  <si>
    <t>和世</t>
  </si>
  <si>
    <t>冨田</t>
  </si>
  <si>
    <t>哲弥</t>
  </si>
  <si>
    <t>晶子</t>
  </si>
  <si>
    <t>森田</t>
  </si>
  <si>
    <t>恵美</t>
  </si>
  <si>
    <t>西澤</t>
  </si>
  <si>
    <t>友紀</t>
  </si>
  <si>
    <t>美弥子</t>
  </si>
  <si>
    <t>速水</t>
  </si>
  <si>
    <t>直美</t>
  </si>
  <si>
    <t>多田</t>
  </si>
  <si>
    <t>麻実</t>
  </si>
  <si>
    <t>純子</t>
  </si>
  <si>
    <t>堀田</t>
  </si>
  <si>
    <t>明子</t>
  </si>
  <si>
    <t>井内</t>
  </si>
  <si>
    <t>一博</t>
  </si>
  <si>
    <t>竹下</t>
  </si>
  <si>
    <t>英伸</t>
  </si>
  <si>
    <t>うさかめ</t>
  </si>
  <si>
    <t>淳子</t>
  </si>
  <si>
    <t>登録メンバー</t>
  </si>
  <si>
    <t>登録ナンバー</t>
  </si>
  <si>
    <t>男子</t>
  </si>
  <si>
    <t>女子</t>
  </si>
  <si>
    <t>グリフィンズ</t>
  </si>
  <si>
    <t>SUPER CUP 歴代入賞チーム</t>
  </si>
  <si>
    <t>優　勝</t>
  </si>
  <si>
    <t>準優勝</t>
  </si>
  <si>
    <t>3　位</t>
  </si>
  <si>
    <t>第1回　2009年</t>
  </si>
  <si>
    <t>ドラゴンワン</t>
  </si>
  <si>
    <t>ＫテニスカレッジＡ</t>
  </si>
  <si>
    <t>小菅真一</t>
  </si>
  <si>
    <t>藤田博美</t>
  </si>
  <si>
    <t>由利　亨</t>
  </si>
  <si>
    <t>矢花万里</t>
  </si>
  <si>
    <t>川並和之</t>
  </si>
  <si>
    <t>田中和枝</t>
  </si>
  <si>
    <t>鈴木英夫</t>
  </si>
  <si>
    <t>土肥祐子</t>
  </si>
  <si>
    <t>坪田真嘉</t>
  </si>
  <si>
    <t>石原はる美</t>
  </si>
  <si>
    <t>辻　義規</t>
  </si>
  <si>
    <t>佐竹昌子</t>
  </si>
  <si>
    <t>藤田　諭</t>
  </si>
  <si>
    <t>三代梨絵</t>
  </si>
  <si>
    <t>宮村知宏</t>
  </si>
  <si>
    <t>永松貴子</t>
  </si>
  <si>
    <t>古市卓志</t>
  </si>
  <si>
    <t>森　薫史</t>
  </si>
  <si>
    <t>村地直也</t>
  </si>
  <si>
    <t>宮村朋子</t>
  </si>
  <si>
    <t>第2回　2010年</t>
  </si>
  <si>
    <t>今井順子</t>
  </si>
  <si>
    <t>池端誠治</t>
  </si>
  <si>
    <t>伊吹邦子</t>
  </si>
  <si>
    <t>山口直彦</t>
  </si>
  <si>
    <t>山崎正雄</t>
  </si>
  <si>
    <t>藤川和美</t>
  </si>
  <si>
    <t>宮嶋利行</t>
  </si>
  <si>
    <t>浅田亜祐子</t>
  </si>
  <si>
    <t>津田侑季</t>
  </si>
  <si>
    <t>第3回　2011年</t>
  </si>
  <si>
    <t>ドラゴンワンA</t>
  </si>
  <si>
    <t>三代康成</t>
  </si>
  <si>
    <t>清水善弘</t>
  </si>
  <si>
    <t>八木篤司</t>
  </si>
  <si>
    <t>山口真彦</t>
  </si>
  <si>
    <t>上原悠希</t>
  </si>
  <si>
    <t>水本淳史</t>
  </si>
  <si>
    <t>藤田泰子</t>
  </si>
  <si>
    <t>第４回　2012年</t>
  </si>
  <si>
    <t>成　績</t>
  </si>
  <si>
    <t>リーグ4</t>
  </si>
  <si>
    <t>順　位</t>
  </si>
  <si>
    <t>女</t>
  </si>
  <si>
    <t>３位決定戦</t>
  </si>
  <si>
    <t>三代康成</t>
  </si>
  <si>
    <t>松本麻由</t>
  </si>
  <si>
    <t>塩田浩三</t>
  </si>
  <si>
    <t>永里裕次</t>
  </si>
  <si>
    <t>浅野木奈子</t>
  </si>
  <si>
    <t>松本啓吾</t>
  </si>
  <si>
    <t>　</t>
  </si>
  <si>
    <t>守山市</t>
  </si>
  <si>
    <t>長浜市</t>
  </si>
  <si>
    <t>東近江市</t>
  </si>
  <si>
    <t>愛知郡</t>
  </si>
  <si>
    <t>大津市</t>
  </si>
  <si>
    <t>近江八幡市</t>
  </si>
  <si>
    <t>湖南市</t>
  </si>
  <si>
    <t>野洲市</t>
  </si>
  <si>
    <t>　落合　良弘</t>
  </si>
  <si>
    <t xml:space="preserve">chai828@nifty.com  </t>
  </si>
  <si>
    <t>アビック</t>
  </si>
  <si>
    <t>アビックＢＢ</t>
  </si>
  <si>
    <t>あ０１</t>
  </si>
  <si>
    <t>水野</t>
  </si>
  <si>
    <t>圭補</t>
  </si>
  <si>
    <t>あ０２</t>
  </si>
  <si>
    <t>重之</t>
  </si>
  <si>
    <t xml:space="preserve">乾 </t>
  </si>
  <si>
    <t>勝彦</t>
  </si>
  <si>
    <t>京都市</t>
  </si>
  <si>
    <t>佐藤</t>
  </si>
  <si>
    <t>政之</t>
  </si>
  <si>
    <t xml:space="preserve"> 亨</t>
  </si>
  <si>
    <t>谷崎</t>
  </si>
  <si>
    <t>真也</t>
  </si>
  <si>
    <t>甲賀市</t>
  </si>
  <si>
    <t>齋田</t>
  </si>
  <si>
    <t>至</t>
  </si>
  <si>
    <t>優子</t>
  </si>
  <si>
    <t>平居</t>
  </si>
  <si>
    <t xml:space="preserve"> 崇</t>
  </si>
  <si>
    <t>多賀町</t>
  </si>
  <si>
    <t>土居</t>
  </si>
  <si>
    <t xml:space="preserve"> 悟</t>
  </si>
  <si>
    <t>宮村</t>
  </si>
  <si>
    <t>ナオキ</t>
  </si>
  <si>
    <t>西山</t>
  </si>
  <si>
    <t>抄千代</t>
  </si>
  <si>
    <t>米原市</t>
  </si>
  <si>
    <t>三原</t>
  </si>
  <si>
    <t>啓子</t>
  </si>
  <si>
    <t>落合</t>
  </si>
  <si>
    <t>良弘</t>
  </si>
  <si>
    <t>長浜市</t>
  </si>
  <si>
    <t>あ１５</t>
  </si>
  <si>
    <t>杉原</t>
  </si>
  <si>
    <t xml:space="preserve"> 徹</t>
  </si>
  <si>
    <t>あ１６</t>
  </si>
  <si>
    <t>澤村</t>
  </si>
  <si>
    <t>直子</t>
  </si>
  <si>
    <t>澤村直子</t>
  </si>
  <si>
    <t>あ１７</t>
  </si>
  <si>
    <t>松居</t>
  </si>
  <si>
    <t>眞由美</t>
  </si>
  <si>
    <t>松居眞由美</t>
  </si>
  <si>
    <t>あ１８</t>
  </si>
  <si>
    <t>治田</t>
  </si>
  <si>
    <t>沙映子</t>
  </si>
  <si>
    <t>治田沙映子</t>
  </si>
  <si>
    <t>代表　八木篤司</t>
  </si>
  <si>
    <t>me-me-yagirock@siren.ocn.ne.jp</t>
  </si>
  <si>
    <t>ぼ０１</t>
  </si>
  <si>
    <t>池端</t>
  </si>
  <si>
    <t>誠治</t>
  </si>
  <si>
    <t>ぼんズ</t>
  </si>
  <si>
    <t>ぼ０２</t>
  </si>
  <si>
    <t>金谷</t>
  </si>
  <si>
    <t>太郎</t>
  </si>
  <si>
    <t>小林</t>
  </si>
  <si>
    <t>祐太</t>
  </si>
  <si>
    <t>佐野</t>
  </si>
  <si>
    <t xml:space="preserve"> 望</t>
  </si>
  <si>
    <t>友宏</t>
  </si>
  <si>
    <t>土田</t>
  </si>
  <si>
    <t>堤内</t>
  </si>
  <si>
    <t>昭仁</t>
  </si>
  <si>
    <t>成宮</t>
  </si>
  <si>
    <t>康弘</t>
  </si>
  <si>
    <t>西川</t>
  </si>
  <si>
    <t>昌一</t>
  </si>
  <si>
    <t>古市</t>
  </si>
  <si>
    <t>卓志</t>
  </si>
  <si>
    <t>松井</t>
  </si>
  <si>
    <t>寛司</t>
  </si>
  <si>
    <t>村上</t>
  </si>
  <si>
    <t>知孝</t>
  </si>
  <si>
    <t>八木</t>
  </si>
  <si>
    <t>篤司</t>
  </si>
  <si>
    <t>正雄</t>
  </si>
  <si>
    <t>伊吹</t>
  </si>
  <si>
    <t>邦子</t>
  </si>
  <si>
    <t>美香</t>
  </si>
  <si>
    <t>近藤</t>
  </si>
  <si>
    <t>佐竹</t>
  </si>
  <si>
    <t>昌子</t>
  </si>
  <si>
    <t>筒井</t>
  </si>
  <si>
    <t>珠世</t>
  </si>
  <si>
    <t>千春</t>
  </si>
  <si>
    <t>まき</t>
  </si>
  <si>
    <t>橋本</t>
  </si>
  <si>
    <t>真理</t>
  </si>
  <si>
    <t>藤田</t>
  </si>
  <si>
    <t>博美</t>
  </si>
  <si>
    <t>藤原</t>
  </si>
  <si>
    <t>泰子</t>
  </si>
  <si>
    <t xml:space="preserve">森 </t>
  </si>
  <si>
    <t>薫吏</t>
  </si>
  <si>
    <t>日髙</t>
  </si>
  <si>
    <t>眞規子</t>
  </si>
  <si>
    <t>ぼ２７</t>
  </si>
  <si>
    <t>東</t>
  </si>
  <si>
    <t>　正隆</t>
  </si>
  <si>
    <t>四日市市</t>
  </si>
  <si>
    <t>代表：牛尾　紳之介</t>
  </si>
  <si>
    <t>き０１</t>
  </si>
  <si>
    <t>き０２</t>
  </si>
  <si>
    <t>荒浪</t>
  </si>
  <si>
    <t>大津市</t>
  </si>
  <si>
    <t>橘　</t>
  </si>
  <si>
    <t>神山</t>
  </si>
  <si>
    <t>孝行</t>
  </si>
  <si>
    <t>薮内</t>
  </si>
  <si>
    <t>陸久</t>
  </si>
  <si>
    <t>龍村</t>
  </si>
  <si>
    <t xml:space="preserve"> 信</t>
  </si>
  <si>
    <t>松島</t>
  </si>
  <si>
    <t>西岡</t>
  </si>
  <si>
    <t>庸介</t>
  </si>
  <si>
    <t>石川</t>
  </si>
  <si>
    <t>和洋</t>
  </si>
  <si>
    <t>兼古</t>
  </si>
  <si>
    <t>翔太</t>
  </si>
  <si>
    <t>井澤</t>
  </si>
  <si>
    <t>匡志</t>
  </si>
  <si>
    <t>湖南市</t>
  </si>
  <si>
    <t>石田</t>
  </si>
  <si>
    <t>文彦</t>
  </si>
  <si>
    <t>一色</t>
  </si>
  <si>
    <t xml:space="preserve"> 翼</t>
  </si>
  <si>
    <t>菊井</t>
  </si>
  <si>
    <t>鈴夏</t>
  </si>
  <si>
    <t>和樹</t>
  </si>
  <si>
    <t>島山</t>
  </si>
  <si>
    <t>莉旺</t>
  </si>
  <si>
    <t xml:space="preserve"> 光</t>
  </si>
  <si>
    <t>桜井</t>
  </si>
  <si>
    <t>貴哉</t>
  </si>
  <si>
    <t>澤田</t>
  </si>
  <si>
    <t>啓一</t>
  </si>
  <si>
    <t>亜祐子</t>
  </si>
  <si>
    <t>赤木</t>
  </si>
  <si>
    <t xml:space="preserve"> 拓</t>
  </si>
  <si>
    <t>日野市</t>
  </si>
  <si>
    <t>柴田</t>
  </si>
  <si>
    <t>雅寛</t>
  </si>
  <si>
    <t>名古屋市</t>
  </si>
  <si>
    <t>大鳥</t>
  </si>
  <si>
    <t>有希子</t>
  </si>
  <si>
    <t>香芝市</t>
  </si>
  <si>
    <t>菊池</t>
  </si>
  <si>
    <t>健太郎</t>
  </si>
  <si>
    <t>宇治市</t>
  </si>
  <si>
    <t>村西</t>
  </si>
  <si>
    <t>徹</t>
  </si>
  <si>
    <t>松本</t>
  </si>
  <si>
    <t>太一</t>
  </si>
  <si>
    <t>霧島市</t>
  </si>
  <si>
    <t>き５６</t>
  </si>
  <si>
    <t>中元寺</t>
  </si>
  <si>
    <t>功貴</t>
  </si>
  <si>
    <t>き５７</t>
  </si>
  <si>
    <t>大河原</t>
  </si>
  <si>
    <t>豊</t>
  </si>
  <si>
    <t>き５８</t>
  </si>
  <si>
    <t>森</t>
  </si>
  <si>
    <t>愛捺花</t>
  </si>
  <si>
    <t>湖南市</t>
  </si>
  <si>
    <t>き５９</t>
  </si>
  <si>
    <t>涼花</t>
  </si>
  <si>
    <t>き６０</t>
  </si>
  <si>
    <t>清水</t>
  </si>
  <si>
    <t>陽介</t>
  </si>
  <si>
    <t>き６１</t>
  </si>
  <si>
    <t>川田</t>
  </si>
  <si>
    <t>達也</t>
  </si>
  <si>
    <t>き６２</t>
  </si>
  <si>
    <t>貴也</t>
  </si>
  <si>
    <t>き６３</t>
  </si>
  <si>
    <t>岸本</t>
  </si>
  <si>
    <t>恭介</t>
  </si>
  <si>
    <t>大和郡山</t>
  </si>
  <si>
    <t>き６４</t>
  </si>
  <si>
    <t>佐治</t>
  </si>
  <si>
    <t xml:space="preserve"> 武</t>
  </si>
  <si>
    <t>甲賀市</t>
  </si>
  <si>
    <t>き６５</t>
  </si>
  <si>
    <t>佐藤</t>
  </si>
  <si>
    <t xml:space="preserve"> 祥</t>
  </si>
  <si>
    <t>き６６</t>
  </si>
  <si>
    <t>細川</t>
  </si>
  <si>
    <t>知剛</t>
  </si>
  <si>
    <t>き６７</t>
  </si>
  <si>
    <t>伊藤</t>
  </si>
  <si>
    <t>成行</t>
  </si>
  <si>
    <t>き６８</t>
  </si>
  <si>
    <t>青木</t>
  </si>
  <si>
    <t>香奈依</t>
  </si>
  <si>
    <t>き６９</t>
  </si>
  <si>
    <t>金山</t>
  </si>
  <si>
    <t>真理子</t>
  </si>
  <si>
    <t>き７０</t>
  </si>
  <si>
    <t>亀井</t>
  </si>
  <si>
    <t>莉乃</t>
  </si>
  <si>
    <t>き７１</t>
  </si>
  <si>
    <t>島井</t>
  </si>
  <si>
    <t>美帆</t>
  </si>
  <si>
    <t>き７２</t>
  </si>
  <si>
    <t>田端</t>
  </si>
  <si>
    <t>輝子</t>
  </si>
  <si>
    <t>八幡市</t>
  </si>
  <si>
    <t>き７３</t>
  </si>
  <si>
    <t>由井</t>
  </si>
  <si>
    <t>利紗子</t>
  </si>
  <si>
    <t>相楽郡</t>
  </si>
  <si>
    <t>吉岡　京子</t>
  </si>
  <si>
    <t>vwkt57422@nike.eonet.ne.jp</t>
  </si>
  <si>
    <t>ふ０１</t>
  </si>
  <si>
    <t>水本</t>
  </si>
  <si>
    <t>佑人</t>
  </si>
  <si>
    <t>フレンズ</t>
  </si>
  <si>
    <t>F01</t>
  </si>
  <si>
    <t>ふ０２</t>
  </si>
  <si>
    <t>大島</t>
  </si>
  <si>
    <t>巧也</t>
  </si>
  <si>
    <t>津田</t>
  </si>
  <si>
    <t>原樹</t>
  </si>
  <si>
    <t>土肥</t>
  </si>
  <si>
    <t>将博</t>
  </si>
  <si>
    <t>奥内</t>
  </si>
  <si>
    <t>栄治</t>
  </si>
  <si>
    <t>油利</t>
  </si>
  <si>
    <t xml:space="preserve"> 享</t>
  </si>
  <si>
    <t>鈴木</t>
  </si>
  <si>
    <t>英夫</t>
  </si>
  <si>
    <t>長谷出</t>
  </si>
  <si>
    <t xml:space="preserve"> 浩</t>
  </si>
  <si>
    <t xml:space="preserve">山崎 </t>
  </si>
  <si>
    <t xml:space="preserve"> 豊</t>
  </si>
  <si>
    <t>三代</t>
  </si>
  <si>
    <t>康成</t>
  </si>
  <si>
    <t>淳史</t>
  </si>
  <si>
    <t>将義</t>
  </si>
  <si>
    <t>大丸</t>
  </si>
  <si>
    <t>和輝</t>
  </si>
  <si>
    <t>清水</t>
  </si>
  <si>
    <t>善弘</t>
  </si>
  <si>
    <t>平塚</t>
  </si>
  <si>
    <t xml:space="preserve"> 聡</t>
  </si>
  <si>
    <t>脇野</t>
  </si>
  <si>
    <t>佳邦</t>
  </si>
  <si>
    <t>森本</t>
  </si>
  <si>
    <t>進太郎</t>
  </si>
  <si>
    <t>森本進太郎</t>
  </si>
  <si>
    <t>小路</t>
  </si>
  <si>
    <t xml:space="preserve"> 貴</t>
  </si>
  <si>
    <t>小路 貴</t>
  </si>
  <si>
    <t>好真</t>
  </si>
  <si>
    <t>美和子</t>
  </si>
  <si>
    <t>梨絵</t>
  </si>
  <si>
    <t>祐子</t>
  </si>
  <si>
    <t>西村</t>
  </si>
  <si>
    <t>千秋</t>
  </si>
  <si>
    <t>高島市</t>
  </si>
  <si>
    <t>伸子</t>
  </si>
  <si>
    <t>岩崎</t>
  </si>
  <si>
    <t>ひとみ</t>
  </si>
  <si>
    <t>菜々</t>
  </si>
  <si>
    <t>志村</t>
  </si>
  <si>
    <t xml:space="preserve"> 桃</t>
  </si>
  <si>
    <t>松村</t>
  </si>
  <si>
    <t>明香</t>
  </si>
  <si>
    <t>松村明香</t>
  </si>
  <si>
    <t>廣部</t>
  </si>
  <si>
    <t>節恵</t>
  </si>
  <si>
    <t>吉岡</t>
  </si>
  <si>
    <t>京子</t>
  </si>
  <si>
    <t>愛荘町</t>
  </si>
  <si>
    <t>代表 北村 健</t>
  </si>
  <si>
    <t>at2002take@yahoo.co.jp</t>
  </si>
  <si>
    <t>グリフィンズ</t>
  </si>
  <si>
    <t>東近江グリフィンズ</t>
  </si>
  <si>
    <t>ぐ０１</t>
  </si>
  <si>
    <t>恵亮</t>
  </si>
  <si>
    <t>ぐ０２</t>
  </si>
  <si>
    <t>井ノ口</t>
  </si>
  <si>
    <t>弘祐</t>
  </si>
  <si>
    <t>幹也</t>
  </si>
  <si>
    <t>岡　</t>
  </si>
  <si>
    <t>仁史</t>
  </si>
  <si>
    <t>岡田</t>
  </si>
  <si>
    <t>真樹</t>
  </si>
  <si>
    <t>奥村</t>
  </si>
  <si>
    <t>隆広</t>
  </si>
  <si>
    <t>栗東市</t>
  </si>
  <si>
    <t>金武</t>
  </si>
  <si>
    <t>寿憲</t>
  </si>
  <si>
    <t>岐阜県</t>
  </si>
  <si>
    <t>岸本</t>
  </si>
  <si>
    <t>美敬</t>
  </si>
  <si>
    <t>倉本</t>
  </si>
  <si>
    <t>亮太</t>
  </si>
  <si>
    <t>遠池</t>
  </si>
  <si>
    <t>建介</t>
  </si>
  <si>
    <t>西原</t>
  </si>
  <si>
    <t>達也</t>
  </si>
  <si>
    <t>京都府</t>
  </si>
  <si>
    <t>長谷川</t>
  </si>
  <si>
    <t>俊二</t>
  </si>
  <si>
    <t>浜田</t>
  </si>
  <si>
    <t>　豊</t>
  </si>
  <si>
    <t>藤井</t>
  </si>
  <si>
    <t>正和</t>
  </si>
  <si>
    <t xml:space="preserve"> 卓</t>
  </si>
  <si>
    <t>久保</t>
  </si>
  <si>
    <t>侑暉</t>
  </si>
  <si>
    <t>武藤</t>
  </si>
  <si>
    <t>幸宏</t>
  </si>
  <si>
    <t>小出</t>
  </si>
  <si>
    <t>周平</t>
  </si>
  <si>
    <t>中根</t>
  </si>
  <si>
    <t>啓伍</t>
  </si>
  <si>
    <t>恵太</t>
  </si>
  <si>
    <t>中山</t>
  </si>
  <si>
    <t>幸典</t>
  </si>
  <si>
    <t>塩谷</t>
  </si>
  <si>
    <t>敦彦</t>
  </si>
  <si>
    <t>良人</t>
  </si>
  <si>
    <t>友也</t>
  </si>
  <si>
    <t xml:space="preserve"> 恵</t>
  </si>
  <si>
    <t>佐々木</t>
  </si>
  <si>
    <t>深尾</t>
  </si>
  <si>
    <t xml:space="preserve">岡 </t>
  </si>
  <si>
    <t>麻公</t>
  </si>
  <si>
    <t>遠崎</t>
  </si>
  <si>
    <t>あづさ</t>
  </si>
  <si>
    <t>梅森</t>
  </si>
  <si>
    <t>由子</t>
  </si>
  <si>
    <t>伊藤</t>
  </si>
  <si>
    <t>牧子</t>
  </si>
  <si>
    <t>貴代美</t>
  </si>
  <si>
    <t>千瑛</t>
  </si>
  <si>
    <t>吉村</t>
  </si>
  <si>
    <t>安梨佐</t>
  </si>
  <si>
    <t>郊美</t>
  </si>
  <si>
    <t>大家</t>
  </si>
  <si>
    <t xml:space="preserve"> 香</t>
  </si>
  <si>
    <t>ぐ５１</t>
  </si>
  <si>
    <t>和田</t>
  </si>
  <si>
    <t>桃子</t>
  </si>
  <si>
    <t>ぐ５２</t>
  </si>
  <si>
    <t>藤岡</t>
  </si>
  <si>
    <t>美智子</t>
  </si>
  <si>
    <t>ぐ５３</t>
  </si>
  <si>
    <t>濱田</t>
  </si>
  <si>
    <t>彬弘</t>
  </si>
  <si>
    <t>ぐ５４</t>
  </si>
  <si>
    <t>晴香</t>
  </si>
  <si>
    <t>ぐ５５</t>
  </si>
  <si>
    <t>内田</t>
  </si>
  <si>
    <t>理沙</t>
  </si>
  <si>
    <t>ぐ５６</t>
  </si>
  <si>
    <t>鵜飼</t>
  </si>
  <si>
    <t>元一</t>
  </si>
  <si>
    <t>ぐ５７</t>
  </si>
  <si>
    <t>西尾</t>
  </si>
  <si>
    <t>友里</t>
  </si>
  <si>
    <t>愛知県</t>
  </si>
  <si>
    <t>ぐ５８</t>
  </si>
  <si>
    <t>漆原</t>
  </si>
  <si>
    <t>大介</t>
  </si>
  <si>
    <t>川並和之</t>
  </si>
  <si>
    <t>kawanami0930@yahoo.co.jp</t>
  </si>
  <si>
    <t>法人会員</t>
  </si>
  <si>
    <t>け０１</t>
  </si>
  <si>
    <t>稲岡</t>
  </si>
  <si>
    <t>和紀</t>
  </si>
  <si>
    <t>け０２</t>
  </si>
  <si>
    <t>岩渕</t>
  </si>
  <si>
    <t>光紀</t>
  </si>
  <si>
    <t>梅津</t>
  </si>
  <si>
    <t xml:space="preserve"> 圭</t>
  </si>
  <si>
    <t>大阪市</t>
  </si>
  <si>
    <t>大樹</t>
  </si>
  <si>
    <t>押谷</t>
  </si>
  <si>
    <t>繁樹</t>
  </si>
  <si>
    <t>浩範</t>
  </si>
  <si>
    <t>政治</t>
  </si>
  <si>
    <t>上村</t>
  </si>
  <si>
    <t>悠大</t>
  </si>
  <si>
    <t>　武</t>
  </si>
  <si>
    <t>悠作</t>
  </si>
  <si>
    <t>　誠</t>
  </si>
  <si>
    <t>日野町</t>
  </si>
  <si>
    <t>　淳</t>
  </si>
  <si>
    <t>三重県</t>
  </si>
  <si>
    <t>中西</t>
  </si>
  <si>
    <t>勇夫</t>
  </si>
  <si>
    <t>泰輝</t>
  </si>
  <si>
    <t>浩之</t>
  </si>
  <si>
    <t>和教</t>
  </si>
  <si>
    <t>知宏</t>
  </si>
  <si>
    <t>Ｊｒ</t>
  </si>
  <si>
    <t>吉野</t>
  </si>
  <si>
    <t>淳也</t>
  </si>
  <si>
    <t>池尻</t>
  </si>
  <si>
    <t>陽香</t>
  </si>
  <si>
    <t>姫欧</t>
  </si>
  <si>
    <t>出縄</t>
  </si>
  <si>
    <t>久子</t>
  </si>
  <si>
    <t>有紀</t>
  </si>
  <si>
    <t>竜王町</t>
  </si>
  <si>
    <t>布藤</t>
  </si>
  <si>
    <t>江実子</t>
  </si>
  <si>
    <t>美由希</t>
  </si>
  <si>
    <t>け４５</t>
  </si>
  <si>
    <t>廣田</t>
  </si>
  <si>
    <t>道子</t>
  </si>
  <si>
    <t>け４６</t>
  </si>
  <si>
    <t>藤本</t>
  </si>
  <si>
    <t>雅之</t>
  </si>
  <si>
    <t>け４７</t>
  </si>
  <si>
    <t>矢田</t>
  </si>
  <si>
    <t>　圭</t>
  </si>
  <si>
    <t>け４８</t>
  </si>
  <si>
    <t>謙太郎</t>
  </si>
  <si>
    <t>鈴鹿市</t>
  </si>
  <si>
    <t>け４９</t>
  </si>
  <si>
    <t>塚本</t>
  </si>
  <si>
    <t>和樹</t>
  </si>
  <si>
    <t>け５０</t>
  </si>
  <si>
    <t>谷</t>
  </si>
  <si>
    <t>　秀幸</t>
  </si>
  <si>
    <t>け５１</t>
  </si>
  <si>
    <t>福永</t>
  </si>
  <si>
    <t>一典</t>
  </si>
  <si>
    <t>け５２</t>
  </si>
  <si>
    <t>畑</t>
  </si>
  <si>
    <t>　彰</t>
  </si>
  <si>
    <t>代表者　杉山邦夫</t>
  </si>
  <si>
    <t>村田ＴＣ</t>
  </si>
  <si>
    <t>村田八日市ＴＣ</t>
  </si>
  <si>
    <t>む０１</t>
  </si>
  <si>
    <t>む０２</t>
  </si>
  <si>
    <t>稲泉　</t>
  </si>
  <si>
    <t>徳永</t>
  </si>
  <si>
    <t xml:space="preserve"> 剛</t>
  </si>
  <si>
    <t>典人</t>
  </si>
  <si>
    <t>二ツ井</t>
  </si>
  <si>
    <t>裕也</t>
  </si>
  <si>
    <t>森永</t>
  </si>
  <si>
    <t>洋介</t>
  </si>
  <si>
    <t>辰巳</t>
  </si>
  <si>
    <t>悟朗</t>
  </si>
  <si>
    <t>後藤</t>
  </si>
  <si>
    <t>圭介</t>
  </si>
  <si>
    <t>晃平</t>
  </si>
  <si>
    <t>原田</t>
  </si>
  <si>
    <t>真稔</t>
  </si>
  <si>
    <t>池内</t>
  </si>
  <si>
    <t>伸介</t>
  </si>
  <si>
    <t xml:space="preserve"> 彰</t>
  </si>
  <si>
    <t>岩田</t>
  </si>
  <si>
    <t>光央</t>
  </si>
  <si>
    <t>三神</t>
  </si>
  <si>
    <t>秀嗣</t>
  </si>
  <si>
    <t>庸子</t>
  </si>
  <si>
    <t>村田</t>
  </si>
  <si>
    <t>朋子</t>
  </si>
  <si>
    <t>あずさ</t>
  </si>
  <si>
    <t>文代</t>
  </si>
  <si>
    <t>彩子</t>
  </si>
  <si>
    <t>村川</t>
  </si>
  <si>
    <t>洋平</t>
  </si>
  <si>
    <t>田淵</t>
  </si>
  <si>
    <t>敏史</t>
  </si>
  <si>
    <t>穐山</t>
  </si>
  <si>
    <t xml:space="preserve">  航</t>
  </si>
  <si>
    <t>国太郎</t>
  </si>
  <si>
    <t>南井</t>
  </si>
  <si>
    <t>まどか</t>
  </si>
  <si>
    <t>南井まどか</t>
  </si>
  <si>
    <t>多佳美</t>
  </si>
  <si>
    <t>澤田多佳美</t>
  </si>
  <si>
    <t>春澄</t>
  </si>
  <si>
    <t>杉山春澄</t>
  </si>
  <si>
    <t>二上</t>
  </si>
  <si>
    <t>貴光</t>
  </si>
  <si>
    <t>二上貴光</t>
  </si>
  <si>
    <t>義大</t>
  </si>
  <si>
    <t>山田義大</t>
  </si>
  <si>
    <t>大里</t>
  </si>
  <si>
    <t>哲哉</t>
  </si>
  <si>
    <t>大里哲哉</t>
  </si>
  <si>
    <t>川東</t>
  </si>
  <si>
    <t>真央</t>
  </si>
  <si>
    <t>川東真央</t>
  </si>
  <si>
    <t>代表　羽田昭夫</t>
  </si>
  <si>
    <t>ぷ０１</t>
  </si>
  <si>
    <t xml:space="preserve"> 久</t>
  </si>
  <si>
    <t>ぷ０２</t>
  </si>
  <si>
    <t xml:space="preserve"> 潤</t>
  </si>
  <si>
    <t xml:space="preserve"> 進</t>
  </si>
  <si>
    <t>ぷ３１</t>
  </si>
  <si>
    <t>苗村</t>
  </si>
  <si>
    <t>裕子</t>
  </si>
  <si>
    <t>苗村裕子</t>
  </si>
  <si>
    <t>ぷ３２</t>
  </si>
  <si>
    <t>五十嵐</t>
  </si>
  <si>
    <t>英毅</t>
  </si>
  <si>
    <t>五十嵐英毅</t>
  </si>
  <si>
    <t>ぷ３３</t>
  </si>
  <si>
    <t>山形</t>
  </si>
  <si>
    <t>公平</t>
  </si>
  <si>
    <t>山形公平</t>
  </si>
  <si>
    <t>ぷ３４</t>
  </si>
  <si>
    <t>川島</t>
  </si>
  <si>
    <t>芳男</t>
  </si>
  <si>
    <t>川島芳男</t>
  </si>
  <si>
    <t>ぷ35</t>
  </si>
  <si>
    <t>武司</t>
  </si>
  <si>
    <t>ぷ３５</t>
  </si>
  <si>
    <t>山本武司</t>
  </si>
  <si>
    <t>湖東プラチナ</t>
  </si>
  <si>
    <t>代表　宮崎　大悟</t>
  </si>
  <si>
    <t>miyazakid@sekisuijsuhi.co.jp</t>
  </si>
  <si>
    <t>積樹T</t>
  </si>
  <si>
    <t>積水樹脂テニスクラブ</t>
  </si>
  <si>
    <t>せ０１</t>
  </si>
  <si>
    <t>英泰</t>
  </si>
  <si>
    <t>せ０２</t>
  </si>
  <si>
    <t>国村</t>
  </si>
  <si>
    <t>昌生</t>
  </si>
  <si>
    <t>せ０３</t>
  </si>
  <si>
    <t xml:space="preserve"> 悠</t>
  </si>
  <si>
    <t>せ０４</t>
  </si>
  <si>
    <t>西垣</t>
  </si>
  <si>
    <t xml:space="preserve"> 学</t>
  </si>
  <si>
    <t>せ０５</t>
  </si>
  <si>
    <t>宮崎</t>
  </si>
  <si>
    <t>大悟</t>
  </si>
  <si>
    <t>竜王町</t>
  </si>
  <si>
    <t>せ０６</t>
  </si>
  <si>
    <t>平野</t>
  </si>
  <si>
    <t>せ０７</t>
  </si>
  <si>
    <t>悠介</t>
  </si>
  <si>
    <t>せ０８</t>
  </si>
  <si>
    <t>みなみ</t>
  </si>
  <si>
    <t>せ０９</t>
  </si>
  <si>
    <t>石梶</t>
  </si>
  <si>
    <t>満里子</t>
  </si>
  <si>
    <t>せ１０</t>
  </si>
  <si>
    <t>杉本</t>
  </si>
  <si>
    <t>静香</t>
  </si>
  <si>
    <t>上津慶和</t>
  </si>
  <si>
    <t>smile.yu5052@gmail.com</t>
  </si>
  <si>
    <t>TDC</t>
  </si>
  <si>
    <t>て０１</t>
  </si>
  <si>
    <t>池田</t>
  </si>
  <si>
    <t>i</t>
  </si>
  <si>
    <t>て０２</t>
  </si>
  <si>
    <t>大野</t>
  </si>
  <si>
    <t>みずき</t>
  </si>
  <si>
    <t>片桐</t>
  </si>
  <si>
    <t>美里</t>
  </si>
  <si>
    <t>円香</t>
  </si>
  <si>
    <t>草野</t>
  </si>
  <si>
    <t>菜摘</t>
  </si>
  <si>
    <t xml:space="preserve"> 羽</t>
  </si>
  <si>
    <t xml:space="preserve">辻 </t>
  </si>
  <si>
    <t>真弓</t>
  </si>
  <si>
    <t>中川</t>
  </si>
  <si>
    <t>久江</t>
  </si>
  <si>
    <t>姫井</t>
  </si>
  <si>
    <t>亜利沙</t>
  </si>
  <si>
    <t>福本</t>
  </si>
  <si>
    <t>香菜実</t>
  </si>
  <si>
    <t>前川</t>
  </si>
  <si>
    <t>美恵</t>
  </si>
  <si>
    <t>三浦</t>
  </si>
  <si>
    <t>朱莉</t>
  </si>
  <si>
    <t>山岡</t>
  </si>
  <si>
    <t>鹿野</t>
  </si>
  <si>
    <t>さつ紀</t>
  </si>
  <si>
    <t>猪飼</t>
  </si>
  <si>
    <t>尚輝</t>
  </si>
  <si>
    <t>石内</t>
  </si>
  <si>
    <t>伸幸</t>
  </si>
  <si>
    <t>上原</t>
  </si>
  <si>
    <t>義弘</t>
  </si>
  <si>
    <t>上津</t>
  </si>
  <si>
    <t>慶和</t>
  </si>
  <si>
    <t>栄介</t>
  </si>
  <si>
    <t>悟志</t>
  </si>
  <si>
    <t>靖之</t>
  </si>
  <si>
    <t>川合</t>
  </si>
  <si>
    <t xml:space="preserve"> 優</t>
  </si>
  <si>
    <t>川下</t>
  </si>
  <si>
    <t>北澤</t>
  </si>
  <si>
    <t xml:space="preserve"> 純</t>
  </si>
  <si>
    <t>北村</t>
  </si>
  <si>
    <t>拓也</t>
  </si>
  <si>
    <t>雄大</t>
  </si>
  <si>
    <t>澁谷</t>
  </si>
  <si>
    <t>晃大</t>
  </si>
  <si>
    <t>嶋村</t>
  </si>
  <si>
    <t>白井</t>
  </si>
  <si>
    <t>秀幸</t>
  </si>
  <si>
    <t xml:space="preserve"> 孟</t>
  </si>
  <si>
    <t>津曲</t>
  </si>
  <si>
    <t>崇志</t>
  </si>
  <si>
    <t>中尾</t>
  </si>
  <si>
    <t xml:space="preserve"> 巧</t>
  </si>
  <si>
    <t>大阪府</t>
  </si>
  <si>
    <t>西嶌</t>
  </si>
  <si>
    <t>野村</t>
  </si>
  <si>
    <t>良平</t>
  </si>
  <si>
    <t>浜中</t>
  </si>
  <si>
    <t>岳史</t>
  </si>
  <si>
    <t>東山</t>
  </si>
  <si>
    <t xml:space="preserve"> 博</t>
  </si>
  <si>
    <t>遼太郎</t>
  </si>
  <si>
    <t>稔貴</t>
  </si>
  <si>
    <t>苅和</t>
  </si>
  <si>
    <t xml:space="preserve"> 司</t>
  </si>
  <si>
    <t>竜平</t>
  </si>
  <si>
    <t>て４１</t>
  </si>
  <si>
    <t>寺元</t>
  </si>
  <si>
    <t>翔太</t>
  </si>
  <si>
    <t>て４２</t>
  </si>
  <si>
    <t>若森</t>
  </si>
  <si>
    <t>裕生</t>
  </si>
  <si>
    <t>て４３</t>
  </si>
  <si>
    <t>松岡</t>
  </si>
  <si>
    <t>宗隆</t>
  </si>
  <si>
    <t>て４４</t>
  </si>
  <si>
    <t>清川</t>
  </si>
  <si>
    <t>智輝</t>
  </si>
  <si>
    <t>て４５</t>
  </si>
  <si>
    <t xml:space="preserve">東 </t>
  </si>
  <si>
    <t>佑樹</t>
  </si>
  <si>
    <t>て４６</t>
  </si>
  <si>
    <t>佳菜子</t>
  </si>
  <si>
    <t>代表　片岡一寿</t>
  </si>
  <si>
    <t>ptkq67180＠yahoo.co.jp</t>
  </si>
  <si>
    <t>う０１</t>
  </si>
  <si>
    <t>池上</t>
  </si>
  <si>
    <t>浩幸</t>
  </si>
  <si>
    <t>う０２</t>
  </si>
  <si>
    <t>一寿</t>
  </si>
  <si>
    <t xml:space="preserve">片岡  </t>
  </si>
  <si>
    <t>大</t>
  </si>
  <si>
    <t>凛耶</t>
  </si>
  <si>
    <t>亀井</t>
  </si>
  <si>
    <t>雅嗣</t>
  </si>
  <si>
    <t>皓太</t>
  </si>
  <si>
    <t>神田</t>
  </si>
  <si>
    <t>圭右</t>
  </si>
  <si>
    <t>岐阜市</t>
  </si>
  <si>
    <t>木下</t>
  </si>
  <si>
    <t>久保田</t>
  </si>
  <si>
    <t>勉</t>
  </si>
  <si>
    <t>渋谷</t>
  </si>
  <si>
    <t>拓哉</t>
  </si>
  <si>
    <t xml:space="preserve">島 </t>
  </si>
  <si>
    <t>新治</t>
  </si>
  <si>
    <t xml:space="preserve">末 </t>
  </si>
  <si>
    <t>和也</t>
  </si>
  <si>
    <t>末和也</t>
  </si>
  <si>
    <t>竹田</t>
  </si>
  <si>
    <t>圭佑</t>
  </si>
  <si>
    <t>邦明</t>
  </si>
  <si>
    <t>谷岡</t>
  </si>
  <si>
    <t xml:space="preserve"> 勉</t>
  </si>
  <si>
    <t>谷野</t>
  </si>
  <si>
    <t xml:space="preserve"> 功</t>
  </si>
  <si>
    <t>月森</t>
  </si>
  <si>
    <t xml:space="preserve"> 大</t>
  </si>
  <si>
    <t>中井</t>
  </si>
  <si>
    <t>夏樹</t>
  </si>
  <si>
    <t>中井夏樹</t>
  </si>
  <si>
    <t>永瀬</t>
  </si>
  <si>
    <t>卓夫</t>
  </si>
  <si>
    <t>中田</t>
  </si>
  <si>
    <t>富憲</t>
  </si>
  <si>
    <t>西和田</t>
  </si>
  <si>
    <t>昌恭</t>
  </si>
  <si>
    <t>西和田昌恭</t>
  </si>
  <si>
    <t>野上</t>
  </si>
  <si>
    <t>亮平</t>
  </si>
  <si>
    <t>松野</t>
  </si>
  <si>
    <t>航平</t>
  </si>
  <si>
    <t>森</t>
  </si>
  <si>
    <t>健一</t>
  </si>
  <si>
    <t>智史</t>
  </si>
  <si>
    <t>昌紀</t>
  </si>
  <si>
    <t>稙田</t>
  </si>
  <si>
    <t>優也</t>
  </si>
  <si>
    <t>今井</t>
  </si>
  <si>
    <t>植垣</t>
  </si>
  <si>
    <t>貴美子</t>
  </si>
  <si>
    <t>叶丸</t>
  </si>
  <si>
    <t>利恵子</t>
  </si>
  <si>
    <t>叶丸利恵子</t>
  </si>
  <si>
    <t>川崎</t>
  </si>
  <si>
    <t>悦子</t>
  </si>
  <si>
    <t>古株</t>
  </si>
  <si>
    <t>仙波</t>
  </si>
  <si>
    <t>敬子</t>
  </si>
  <si>
    <t>光代</t>
  </si>
  <si>
    <t>辻</t>
  </si>
  <si>
    <t>佳子</t>
  </si>
  <si>
    <t>西崎</t>
  </si>
  <si>
    <t>友香</t>
  </si>
  <si>
    <t>倍田</t>
  </si>
  <si>
    <t>倍田優子</t>
  </si>
  <si>
    <t>村井</t>
  </si>
  <si>
    <t>典子</t>
  </si>
  <si>
    <t>矢野</t>
  </si>
  <si>
    <t>由美子</t>
  </si>
  <si>
    <t>みほ</t>
  </si>
  <si>
    <t>山田みほ</t>
  </si>
  <si>
    <t>山脇</t>
  </si>
  <si>
    <t>慶子</t>
  </si>
  <si>
    <t>う４９</t>
  </si>
  <si>
    <t>恭平</t>
  </si>
  <si>
    <t>う５０</t>
  </si>
  <si>
    <t>伸一</t>
  </si>
  <si>
    <t>う５１</t>
  </si>
  <si>
    <t>深田</t>
  </si>
  <si>
    <t>健太郎</t>
  </si>
  <si>
    <t>う５２</t>
  </si>
  <si>
    <t>石岡</t>
  </si>
  <si>
    <t>良典</t>
  </si>
  <si>
    <t>う５３</t>
  </si>
  <si>
    <t>北野</t>
  </si>
  <si>
    <t>智尋</t>
  </si>
  <si>
    <t>う５４</t>
  </si>
  <si>
    <t>建一</t>
  </si>
  <si>
    <t>う５５</t>
  </si>
  <si>
    <t>木森</t>
  </si>
  <si>
    <t>厚志</t>
  </si>
  <si>
    <t>東近江市　市民率</t>
  </si>
  <si>
    <t>け１２</t>
  </si>
  <si>
    <t>け０４</t>
  </si>
  <si>
    <t>け１８</t>
  </si>
  <si>
    <t>け１９</t>
  </si>
  <si>
    <t>け３９</t>
  </si>
  <si>
    <t>け４１</t>
  </si>
  <si>
    <t>け４４</t>
  </si>
  <si>
    <t>け３４</t>
  </si>
  <si>
    <t>け０５</t>
  </si>
  <si>
    <t>け１５</t>
  </si>
  <si>
    <t>け１７</t>
  </si>
  <si>
    <t>け４６</t>
  </si>
  <si>
    <t>け３６</t>
  </si>
  <si>
    <t>け４３</t>
  </si>
  <si>
    <t>け４２</t>
  </si>
  <si>
    <t>け３７</t>
  </si>
  <si>
    <t>む０３</t>
  </si>
  <si>
    <t>む０８</t>
  </si>
  <si>
    <t>む１３</t>
  </si>
  <si>
    <t>む１６</t>
  </si>
  <si>
    <t>む２０</t>
  </si>
  <si>
    <t>む３６</t>
  </si>
  <si>
    <t>む０６</t>
  </si>
  <si>
    <t>む１１</t>
  </si>
  <si>
    <t>む１０</t>
  </si>
  <si>
    <t>む１４</t>
  </si>
  <si>
    <t>む４４</t>
  </si>
  <si>
    <t>む３８</t>
  </si>
  <si>
    <t>む２４</t>
  </si>
  <si>
    <t>う０２</t>
  </si>
  <si>
    <t>う０３</t>
  </si>
  <si>
    <t>う１５</t>
  </si>
  <si>
    <t>う１７</t>
  </si>
  <si>
    <t>う２４</t>
  </si>
  <si>
    <t>う４９</t>
  </si>
  <si>
    <t>う４１</t>
  </si>
  <si>
    <t>う４２</t>
  </si>
  <si>
    <t>き０５</t>
  </si>
  <si>
    <t>き１６</t>
  </si>
  <si>
    <t>き２１</t>
  </si>
  <si>
    <t>き３３</t>
  </si>
  <si>
    <t>き５６</t>
  </si>
  <si>
    <t>き３６</t>
  </si>
  <si>
    <t>き５８</t>
  </si>
  <si>
    <t>き４６</t>
  </si>
  <si>
    <t>て１５</t>
  </si>
  <si>
    <t>て１８</t>
  </si>
  <si>
    <t>て１９</t>
  </si>
  <si>
    <t>て２２</t>
  </si>
  <si>
    <t>て２８</t>
  </si>
  <si>
    <t>て０６</t>
  </si>
  <si>
    <t>て１１</t>
  </si>
  <si>
    <t>て１６</t>
  </si>
  <si>
    <t>て３０</t>
  </si>
  <si>
    <t>て３１</t>
  </si>
  <si>
    <t>て４３</t>
  </si>
  <si>
    <t>て０３</t>
  </si>
  <si>
    <t>て０５</t>
  </si>
  <si>
    <t>て１０</t>
  </si>
  <si>
    <t>て４６</t>
  </si>
  <si>
    <t>Ｂ</t>
  </si>
  <si>
    <t>Ｃ</t>
  </si>
  <si>
    <t>て２６</t>
  </si>
  <si>
    <t>て３７</t>
  </si>
  <si>
    <t>て３４</t>
  </si>
  <si>
    <t>て３６</t>
  </si>
  <si>
    <t>て３２</t>
  </si>
  <si>
    <t>て０９</t>
  </si>
  <si>
    <t>て１３</t>
  </si>
  <si>
    <t>て０１</t>
  </si>
  <si>
    <t>て１４</t>
  </si>
  <si>
    <t>あ０４</t>
  </si>
  <si>
    <t>あ０９</t>
  </si>
  <si>
    <t>あ１４</t>
  </si>
  <si>
    <t>あ１５</t>
  </si>
  <si>
    <t>あ０８</t>
  </si>
  <si>
    <t>あ１２</t>
  </si>
  <si>
    <t>あ１３</t>
  </si>
  <si>
    <t>あ１８</t>
  </si>
  <si>
    <t>ふ１４</t>
  </si>
  <si>
    <t>ふ１５</t>
  </si>
  <si>
    <t>ふ１１</t>
  </si>
  <si>
    <t>ふ１０</t>
  </si>
  <si>
    <t>ふ０１</t>
  </si>
  <si>
    <t>ふ２１</t>
  </si>
  <si>
    <t>ふ２２</t>
  </si>
  <si>
    <t>ふ２６</t>
  </si>
  <si>
    <t>ふ２８</t>
  </si>
  <si>
    <t>ぐ０４</t>
  </si>
  <si>
    <t>ぐ１１</t>
  </si>
  <si>
    <t>ぐ２５</t>
  </si>
  <si>
    <t>ぐ５６</t>
  </si>
  <si>
    <t>ぐ５８</t>
  </si>
  <si>
    <t>ぐ３４</t>
  </si>
  <si>
    <t>ぐ５５</t>
  </si>
  <si>
    <t>ぐ５７</t>
  </si>
  <si>
    <t>ぐ２２</t>
  </si>
  <si>
    <t>ぐ２６</t>
  </si>
  <si>
    <t>ぐ２７</t>
  </si>
  <si>
    <t>ぐ２８</t>
  </si>
  <si>
    <t>ぐ５３</t>
  </si>
  <si>
    <t>ぐ４６</t>
  </si>
  <si>
    <t>ぐ４７</t>
  </si>
  <si>
    <t>ぐ５１</t>
  </si>
  <si>
    <t>ぐ５２</t>
  </si>
  <si>
    <t>ぐ５４</t>
  </si>
  <si>
    <t>A</t>
  </si>
  <si>
    <t>Ｂ</t>
  </si>
  <si>
    <t>ぼ０１</t>
  </si>
  <si>
    <t>ぼ０８</t>
  </si>
  <si>
    <t>ぼ０２</t>
  </si>
  <si>
    <t>ぼ１０</t>
  </si>
  <si>
    <t>ぼ２４</t>
  </si>
  <si>
    <t>ぼ２２</t>
  </si>
  <si>
    <t>ぼ１６</t>
  </si>
  <si>
    <t>ぼ１８</t>
  </si>
  <si>
    <t>第９回　Super Cup メンバー表</t>
  </si>
  <si>
    <t>　</t>
  </si>
  <si>
    <t>　</t>
  </si>
  <si>
    <t>　</t>
  </si>
  <si>
    <t>グリ</t>
  </si>
  <si>
    <t>フィンズ</t>
  </si>
  <si>
    <t>Ｂ</t>
  </si>
  <si>
    <t>村田</t>
  </si>
  <si>
    <t>八日市</t>
  </si>
  <si>
    <t>Ａ</t>
  </si>
  <si>
    <t>アビック</t>
  </si>
  <si>
    <t>ＢＢ</t>
  </si>
  <si>
    <t>うさぎと</t>
  </si>
  <si>
    <t>亀の集い</t>
  </si>
  <si>
    <t>グリ</t>
  </si>
  <si>
    <t>フィンズ</t>
  </si>
  <si>
    <t>Ａ</t>
  </si>
  <si>
    <t>Ｋテニス</t>
  </si>
  <si>
    <t>カレッジ</t>
  </si>
  <si>
    <t>ＴＤＣ</t>
  </si>
  <si>
    <t>Ｃ</t>
  </si>
  <si>
    <t>京セラ</t>
  </si>
  <si>
    <t>ＴＣ</t>
  </si>
  <si>
    <t>フレンズ</t>
  </si>
  <si>
    <t>Ｋテニス</t>
  </si>
  <si>
    <t>カレッジ</t>
  </si>
  <si>
    <t>Ｂ</t>
  </si>
  <si>
    <t>ＴＤＣ</t>
  </si>
  <si>
    <t>Bye</t>
  </si>
  <si>
    <t>Bye</t>
  </si>
  <si>
    <t>リーグ2</t>
  </si>
  <si>
    <t>リーグ1</t>
  </si>
  <si>
    <t>リーグ3</t>
  </si>
  <si>
    <t>決勝トーナメント　ひばり公園</t>
  </si>
  <si>
    <t>第9回東近江市 SUPER CUP　</t>
  </si>
  <si>
    <t>リーグ２・３　６ゲーム先取（５－５ＴＢ　ノーアド方式）　リーグ１・４　4ゲーム先取（３－３ＴＢ）</t>
  </si>
  <si>
    <t>↓ひばり公園ドームＡ・Ｂ　8：45 までに全員そろって本部に出席を届ける</t>
  </si>
  <si>
    <t>順位決定戦（村田コート）</t>
  </si>
  <si>
    <t>コンソレーション（すこやかの杜）</t>
  </si>
  <si>
    <t>ＴＤＣ</t>
  </si>
  <si>
    <t>Ａ</t>
  </si>
  <si>
    <t>↓ひばり公園　外Ａ・Ｂ・Ｄ　8：45 までに全員そろって本部に出席を届ける</t>
  </si>
  <si>
    <t>④</t>
  </si>
  <si>
    <t>⑤</t>
  </si>
  <si>
    <t>⑥</t>
  </si>
  <si>
    <t>順位決定方法</t>
  </si>
  <si>
    <t>Ａ</t>
  </si>
  <si>
    <t>第8回　2016年</t>
  </si>
  <si>
    <t>グリフィンズＡ</t>
  </si>
  <si>
    <t>吉野淳也</t>
  </si>
  <si>
    <t>津田悠花</t>
  </si>
  <si>
    <t>井ノ口幹也</t>
  </si>
  <si>
    <t>金武　恵</t>
  </si>
  <si>
    <t>山崎　豊</t>
  </si>
  <si>
    <t>岩渕光紀</t>
  </si>
  <si>
    <t>稲継　馨　</t>
  </si>
  <si>
    <t>金武寿憲</t>
  </si>
  <si>
    <t>佐々木恵子</t>
  </si>
  <si>
    <t>中西泰輝</t>
  </si>
  <si>
    <t>池尻陽香</t>
  </si>
  <si>
    <t>山本あづさ</t>
  </si>
  <si>
    <t>奥内菜々</t>
  </si>
  <si>
    <t>梅津　圭</t>
  </si>
  <si>
    <t>久保侑暉</t>
  </si>
  <si>
    <t>高田貴代美</t>
  </si>
  <si>
    <t xml:space="preserve">第9回　2017年
</t>
  </si>
  <si>
    <r>
      <t>↓</t>
    </r>
    <r>
      <rPr>
        <b/>
        <sz val="12"/>
        <color indexed="17"/>
        <rFont val="ＭＳ Ｐゴシック"/>
        <family val="3"/>
      </rPr>
      <t>すこやか</t>
    </r>
    <r>
      <rPr>
        <b/>
        <sz val="12"/>
        <color indexed="8"/>
        <rFont val="ＭＳ Ｐゴシック"/>
        <family val="3"/>
      </rPr>
      <t>　８：４５までに全員そろってから本部に出席を届ける</t>
    </r>
  </si>
  <si>
    <r>
      <t xml:space="preserve">↓ </t>
    </r>
    <r>
      <rPr>
        <b/>
        <sz val="12"/>
        <color indexed="10"/>
        <rFont val="ＭＳ Ｐゴシック"/>
        <family val="3"/>
      </rPr>
      <t>村田コート</t>
    </r>
    <r>
      <rPr>
        <b/>
        <sz val="12"/>
        <color indexed="17"/>
        <rFont val="ＭＳ Ｐゴシック"/>
        <family val="3"/>
      </rPr>
      <t>　</t>
    </r>
    <r>
      <rPr>
        <b/>
        <sz val="12"/>
        <color indexed="8"/>
        <rFont val="ＭＳ Ｐゴシック"/>
        <family val="3"/>
      </rPr>
      <t>8：45</t>
    </r>
    <r>
      <rPr>
        <b/>
        <sz val="12"/>
        <color indexed="8"/>
        <rFont val="ＭＳ Ｐゴシック"/>
        <family val="3"/>
      </rPr>
      <t>までに全員そろって本部に出席を届ける</t>
    </r>
  </si>
  <si>
    <r>
      <t>1位ひばり、</t>
    </r>
    <r>
      <rPr>
        <b/>
        <sz val="12"/>
        <color indexed="10"/>
        <rFont val="ＭＳ Ｐゴシック"/>
        <family val="3"/>
      </rPr>
      <t>２位村田</t>
    </r>
    <r>
      <rPr>
        <b/>
        <sz val="12"/>
        <color indexed="8"/>
        <rFont val="ＭＳ Ｐゴシック"/>
        <family val="3"/>
      </rPr>
      <t>、</t>
    </r>
    <r>
      <rPr>
        <b/>
        <sz val="12"/>
        <color indexed="17"/>
        <rFont val="ＭＳ Ｐゴシック"/>
        <family val="3"/>
      </rPr>
      <t>３位すこやか待機</t>
    </r>
  </si>
  <si>
    <t>トーナメントは全て１セットマッチ（６－６ＴＢ）</t>
  </si>
  <si>
    <t>④取得セット率⑤取得ゲーム率　</t>
  </si>
  <si>
    <t>④</t>
  </si>
  <si>
    <t>④</t>
  </si>
  <si>
    <t>④</t>
  </si>
  <si>
    <t>⑤</t>
  </si>
  <si>
    <t>Ｎ</t>
  </si>
  <si>
    <t>Ｓ</t>
  </si>
  <si>
    <t>③</t>
  </si>
  <si>
    <t>ＴＣ</t>
  </si>
  <si>
    <t>④</t>
  </si>
  <si>
    <t>⑥</t>
  </si>
  <si>
    <t>④</t>
  </si>
  <si>
    <t>Ｎ</t>
  </si>
  <si>
    <t>Ｓ</t>
  </si>
  <si>
    <t>Ｏ</t>
  </si>
  <si>
    <t>⑥</t>
  </si>
  <si>
    <t>④</t>
  </si>
  <si>
    <t>グリフィンズＡ</t>
  </si>
  <si>
    <t>ＫテニスＡ</t>
  </si>
  <si>
    <t>③</t>
  </si>
  <si>
    <t>⑥</t>
  </si>
  <si>
    <t>ぼんズ</t>
  </si>
  <si>
    <t>グリフィンズＢ</t>
  </si>
  <si>
    <t>京セラＴＣ</t>
  </si>
  <si>
    <t>フレンズ</t>
  </si>
  <si>
    <t>ＫテニスＢ</t>
  </si>
  <si>
    <t>ＴＤＣ　Ｂ</t>
  </si>
  <si>
    <t>ＴＤＣ　Ａ</t>
  </si>
  <si>
    <t>ＴＤＣ　Ｃ</t>
  </si>
  <si>
    <t>村田八日市Ａ</t>
  </si>
  <si>
    <t>村田八日市Ｂ</t>
  </si>
  <si>
    <t>アビックＢＢ</t>
  </si>
  <si>
    <t>0勝</t>
  </si>
  <si>
    <t>3敗</t>
  </si>
  <si>
    <t>2敗</t>
  </si>
  <si>
    <t>1勝</t>
  </si>
  <si>
    <t>Ｗ</t>
  </si>
  <si>
    <t>Ｏ</t>
  </si>
  <si>
    <t>Ｗ</t>
  </si>
  <si>
    <t>⑤</t>
  </si>
  <si>
    <t>①完了試合数　②勝ち数 ③直接対決</t>
  </si>
  <si>
    <t>6-4</t>
  </si>
  <si>
    <t>6-4</t>
  </si>
  <si>
    <t>7-6</t>
  </si>
  <si>
    <t>6-4</t>
  </si>
  <si>
    <t>6-1</t>
  </si>
  <si>
    <t>6-0</t>
  </si>
  <si>
    <t>6-4</t>
  </si>
  <si>
    <t>4-6</t>
  </si>
  <si>
    <t>４-6</t>
  </si>
  <si>
    <t>3-2</t>
  </si>
  <si>
    <t>6-0</t>
  </si>
  <si>
    <t>6-1</t>
  </si>
  <si>
    <t>6-0</t>
  </si>
  <si>
    <t>5-0</t>
  </si>
  <si>
    <t>6-2</t>
  </si>
  <si>
    <t>2-6</t>
  </si>
  <si>
    <t>6-1</t>
  </si>
  <si>
    <t>0-6</t>
  </si>
  <si>
    <t>3-2</t>
  </si>
  <si>
    <t>4-1　　5-0</t>
  </si>
  <si>
    <t>6-2</t>
  </si>
  <si>
    <t>4-1　　4-1</t>
  </si>
  <si>
    <t>グリフィンズＢ</t>
  </si>
  <si>
    <t>ぼんズ</t>
  </si>
  <si>
    <t>6-3</t>
  </si>
  <si>
    <t>6-3</t>
  </si>
  <si>
    <t>6-1</t>
  </si>
  <si>
    <t>2-6</t>
  </si>
  <si>
    <t>7-5</t>
  </si>
  <si>
    <t>5-0</t>
  </si>
  <si>
    <t>4-1</t>
  </si>
  <si>
    <t>松村明香</t>
  </si>
  <si>
    <t>平塚聡</t>
  </si>
  <si>
    <t>水本佑人</t>
  </si>
  <si>
    <t>鵜飼元一</t>
  </si>
  <si>
    <t>漆原大介</t>
  </si>
  <si>
    <t>内田理沙</t>
  </si>
  <si>
    <t>西尾悠莉</t>
  </si>
  <si>
    <t>3-1</t>
  </si>
  <si>
    <t>4-1</t>
  </si>
  <si>
    <t>グリフィンズＢ</t>
  </si>
  <si>
    <t>藤井正和</t>
  </si>
  <si>
    <t>岩崎順子</t>
  </si>
  <si>
    <t>和田桃子</t>
  </si>
  <si>
    <t>濱田晴香</t>
  </si>
  <si>
    <t>吉村安梨佐</t>
  </si>
  <si>
    <t>藤岡美智子</t>
  </si>
  <si>
    <t>小出周平</t>
  </si>
  <si>
    <t>濱田彬弘</t>
  </si>
  <si>
    <t>中根啓伍</t>
  </si>
  <si>
    <t>優勝　グリフィンズＡ</t>
  </si>
  <si>
    <t>準優勝　フレンズ</t>
  </si>
  <si>
    <t>３位　グリフィンズＢ</t>
  </si>
  <si>
    <t>４位　ぼんズ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</si>
</sst>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&quot;位&quot;"/>
    <numFmt numFmtId="178" formatCode="0&quot;勝&quot;"/>
    <numFmt numFmtId="179" formatCode="0&quot;敗&quot;"/>
    <numFmt numFmtId="180" formatCode="0&quot;セット&quot;"/>
    <numFmt numFmtId="181" formatCode="0&quot;人&quot;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&quot;¥&quot;* #,##0.00_-\ ;\-&quot;¥&quot;* #,##0.00_-\ ;_-&quot;¥&quot;* &quot;-&quot;??_-\ ;_-@_-"/>
    <numFmt numFmtId="188" formatCode="_ * #,##0_ ;_ * \-#,##0_ ;_ * &quot;-&quot;??_ ;_ @_ "/>
    <numFmt numFmtId="189" formatCode="_-&quot;¥&quot;* #,##0_-\ ;\-&quot;¥&quot;* #,##0_-\ ;_-&quot;¥&quot;* &quot;-&quot;??_-\ ;_-@_-"/>
    <numFmt numFmtId="190" formatCode="0&quot;位&quot;"/>
    <numFmt numFmtId="191" formatCode="yyyy/m/d;@"/>
    <numFmt numFmtId="192" formatCode="&quot;\0022#,##0;[Red]&quot;\00\2\2\-#,##0"/>
    <numFmt numFmtId="193" formatCode="0.0%"/>
    <numFmt numFmtId="194" formatCode="0&quot;円&quot;"/>
  </numFmts>
  <fonts count="9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4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36"/>
      <name val="ＭＳ Ｐゴシック"/>
      <family val="3"/>
    </font>
    <font>
      <b/>
      <sz val="16"/>
      <color indexed="8"/>
      <name val="ＭＳ Ｐゴシック"/>
      <family val="3"/>
    </font>
    <font>
      <b/>
      <sz val="48"/>
      <color indexed="10"/>
      <name val="ＭＳ Ｐゴシック"/>
      <family val="3"/>
    </font>
    <font>
      <b/>
      <i/>
      <sz val="11"/>
      <color indexed="10"/>
      <name val="ＭＳ Ｐゴシック"/>
      <family val="3"/>
    </font>
    <font>
      <b/>
      <sz val="48"/>
      <color indexed="17"/>
      <name val="ＭＳ Ｐゴシック"/>
      <family val="3"/>
    </font>
    <font>
      <b/>
      <i/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i/>
      <sz val="11"/>
      <color theme="1"/>
      <name val="ＭＳ Ｐゴシック"/>
      <family val="3"/>
    </font>
    <font>
      <b/>
      <sz val="48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48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i/>
      <sz val="11"/>
      <color rgb="FFFF0000"/>
      <name val="ＭＳ Ｐゴシック"/>
      <family val="3"/>
    </font>
    <font>
      <b/>
      <sz val="11"/>
      <color rgb="FF00B050"/>
      <name val="ＭＳ Ｐゴシック"/>
      <family val="3"/>
    </font>
    <font>
      <b/>
      <sz val="48"/>
      <color rgb="FF00B050"/>
      <name val="ＭＳ Ｐゴシック"/>
      <family val="3"/>
    </font>
    <font>
      <b/>
      <i/>
      <sz val="11"/>
      <color rgb="FF00B050"/>
      <name val="ＭＳ Ｐゴシック"/>
      <family val="3"/>
    </font>
    <font>
      <b/>
      <sz val="12"/>
      <color rgb="FF00B050"/>
      <name val="ＭＳ Ｐゴシック"/>
      <family val="3"/>
    </font>
    <font>
      <b/>
      <sz val="16"/>
      <color rgb="FFFF0000"/>
      <name val="ＭＳ Ｐゴシック"/>
      <family val="3"/>
    </font>
    <font>
      <b/>
      <sz val="16"/>
      <color rgb="FF7030A0"/>
      <name val="ＭＳ Ｐゴシック"/>
      <family val="3"/>
    </font>
    <font>
      <sz val="12"/>
      <color theme="1"/>
      <name val="ＭＳ Ｐゴシック"/>
      <family val="3"/>
    </font>
    <font>
      <b/>
      <sz val="18"/>
      <color rgb="FF00B050"/>
      <name val="ＭＳ Ｐゴシック"/>
      <family val="3"/>
    </font>
    <font>
      <b/>
      <sz val="16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8"/>
      <color rgb="FFFF0000"/>
      <name val="ＭＳ Ｐゴシック"/>
      <family val="3"/>
    </font>
    <font>
      <b/>
      <sz val="20"/>
      <color theme="1"/>
      <name val="ＭＳ Ｐゴシック"/>
      <family val="3"/>
    </font>
    <font>
      <b/>
      <sz val="2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dashed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double"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>
        <color rgb="FFFF0000"/>
      </bottom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/>
      <top style="thin">
        <color theme="1"/>
      </top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/>
      <right style="thin"/>
      <top/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/>
      <bottom style="thin">
        <color theme="1"/>
      </bottom>
    </border>
    <border>
      <left/>
      <right style="thin">
        <color theme="1"/>
      </right>
      <top/>
      <bottom style="medium">
        <color rgb="FFFF0000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/>
      <right style="medium">
        <color rgb="FFFF0000"/>
      </right>
      <top style="medium">
        <color indexed="10"/>
      </top>
      <bottom/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/>
      <right/>
      <top style="thin"/>
      <bottom/>
    </border>
    <border>
      <left style="thin"/>
      <right/>
      <top/>
      <bottom style="thin">
        <color theme="1"/>
      </bottom>
    </border>
    <border>
      <left/>
      <right/>
      <top style="thin">
        <color theme="1"/>
      </top>
      <bottom/>
    </border>
    <border>
      <left>
        <color indexed="63"/>
      </left>
      <right style="thin"/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  <border>
      <left/>
      <right style="medium"/>
      <top style="medium"/>
      <bottom/>
    </border>
    <border>
      <left style="double"/>
      <right/>
      <top/>
      <bottom/>
    </border>
    <border>
      <left/>
      <right style="double"/>
      <top/>
      <bottom style="thin"/>
    </border>
    <border>
      <left style="medium"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double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>
        <color theme="1"/>
      </top>
      <bottom/>
    </border>
    <border>
      <left style="thin"/>
      <right/>
      <top style="thin">
        <color theme="1"/>
      </top>
      <bottom/>
    </border>
    <border>
      <left/>
      <right style="thin">
        <color theme="1"/>
      </right>
      <top/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/>
    </border>
    <border>
      <left/>
      <right/>
      <top/>
      <bottom style="medium">
        <color indexed="10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medium">
        <color indexed="10"/>
      </bottom>
    </border>
    <border>
      <left style="medium"/>
      <right style="medium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/>
    </border>
    <border>
      <left/>
      <right style="medium"/>
      <top style="hair">
        <color indexed="8"/>
      </top>
      <bottom/>
    </border>
    <border>
      <left style="medium"/>
      <right style="hair"/>
      <top style="hair">
        <color indexed="8"/>
      </top>
      <bottom/>
    </border>
    <border>
      <left style="medium"/>
      <right style="hair"/>
      <top/>
      <bottom/>
    </border>
    <border>
      <left style="hair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hair">
        <color indexed="8"/>
      </bottom>
    </border>
    <border>
      <left style="medium"/>
      <right style="hair"/>
      <top/>
      <bottom style="hair">
        <color indexed="8"/>
      </bottom>
    </border>
    <border>
      <left style="medium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>
        <color theme="1"/>
      </bottom>
    </border>
  </borders>
  <cellStyleXfs count="9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6" fontId="1" fillId="0" borderId="0" applyProtection="0">
      <alignment vertical="center"/>
    </xf>
    <xf numFmtId="0" fontId="66" fillId="30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 applyProtection="0">
      <alignment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0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746">
    <xf numFmtId="0" fontId="0" fillId="0" borderId="0" xfId="0" applyAlignment="1">
      <alignment vertical="center"/>
    </xf>
    <xf numFmtId="0" fontId="7" fillId="0" borderId="0" xfId="87" applyNumberFormat="1" applyFont="1" applyFill="1" applyBorder="1" applyAlignment="1">
      <alignment horizontal="right" vertical="center"/>
    </xf>
    <xf numFmtId="0" fontId="2" fillId="0" borderId="0" xfId="77" applyNumberFormat="1" applyFont="1" applyFill="1" applyBorder="1" applyAlignment="1">
      <alignment horizontal="right" vertical="center"/>
    </xf>
    <xf numFmtId="0" fontId="2" fillId="0" borderId="0" xfId="87" applyNumberFormat="1" applyFont="1" applyFill="1" applyBorder="1" applyAlignment="1">
      <alignment horizontal="left" vertical="center"/>
    </xf>
    <xf numFmtId="0" fontId="7" fillId="0" borderId="0" xfId="87" applyNumberFormat="1" applyFont="1" applyFill="1" applyAlignment="1">
      <alignment vertical="center"/>
    </xf>
    <xf numFmtId="0" fontId="7" fillId="0" borderId="0" xfId="86" applyFont="1">
      <alignment vertical="center"/>
    </xf>
    <xf numFmtId="0" fontId="9" fillId="0" borderId="0" xfId="87" applyNumberFormat="1" applyFont="1" applyFill="1" applyBorder="1" applyAlignment="1">
      <alignment vertical="center"/>
    </xf>
    <xf numFmtId="0" fontId="7" fillId="0" borderId="0" xfId="9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0" borderId="0" xfId="91">
      <alignment vertical="center"/>
      <protection/>
    </xf>
    <xf numFmtId="0" fontId="7" fillId="0" borderId="15" xfId="91" applyFont="1" applyBorder="1" applyAlignment="1">
      <alignment vertical="center"/>
      <protection/>
    </xf>
    <xf numFmtId="0" fontId="7" fillId="0" borderId="14" xfId="91" applyFont="1" applyBorder="1" applyAlignment="1">
      <alignment vertical="center"/>
      <protection/>
    </xf>
    <xf numFmtId="0" fontId="2" fillId="0" borderId="16" xfId="91" applyFont="1" applyBorder="1">
      <alignment vertical="center"/>
      <protection/>
    </xf>
    <xf numFmtId="0" fontId="7" fillId="0" borderId="17" xfId="91" applyFont="1" applyBorder="1" applyAlignment="1">
      <alignment vertical="center"/>
      <protection/>
    </xf>
    <xf numFmtId="0" fontId="7" fillId="0" borderId="18" xfId="91" applyFont="1" applyBorder="1" applyAlignment="1">
      <alignment vertical="center"/>
      <protection/>
    </xf>
    <xf numFmtId="0" fontId="2" fillId="0" borderId="17" xfId="91" applyFont="1" applyBorder="1">
      <alignment vertical="center"/>
      <protection/>
    </xf>
    <xf numFmtId="0" fontId="10" fillId="0" borderId="18" xfId="91" applyBorder="1">
      <alignment vertical="center"/>
      <protection/>
    </xf>
    <xf numFmtId="0" fontId="2" fillId="0" borderId="0" xfId="87" applyNumberFormat="1" applyFont="1" applyFill="1" applyBorder="1" applyAlignment="1">
      <alignment horizontal="center" vertical="center"/>
    </xf>
    <xf numFmtId="181" fontId="7" fillId="0" borderId="0" xfId="87" applyNumberFormat="1" applyFont="1" applyFill="1" applyBorder="1" applyAlignment="1">
      <alignment vertical="center"/>
    </xf>
    <xf numFmtId="10" fontId="7" fillId="0" borderId="0" xfId="87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5" fillId="0" borderId="0" xfId="77" applyNumberFormat="1" applyFont="1" applyFill="1" applyBorder="1" applyAlignment="1">
      <alignment/>
    </xf>
    <xf numFmtId="0" fontId="0" fillId="0" borderId="0" xfId="77" applyNumberFormat="1" applyFont="1" applyFill="1" applyBorder="1" applyAlignment="1">
      <alignment/>
    </xf>
    <xf numFmtId="0" fontId="5" fillId="0" borderId="0" xfId="87" applyNumberFormat="1" applyFont="1" applyFill="1" applyBorder="1" applyAlignment="1">
      <alignment vertical="center"/>
    </xf>
    <xf numFmtId="0" fontId="7" fillId="0" borderId="0" xfId="77" applyNumberFormat="1" applyFont="1" applyFill="1" applyBorder="1" applyAlignment="1">
      <alignment vertical="center"/>
    </xf>
    <xf numFmtId="0" fontId="7" fillId="0" borderId="0" xfId="86" applyFont="1" applyBorder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81" applyNumberFormat="1" applyFont="1" applyFill="1" applyBorder="1" applyAlignment="1">
      <alignment horizontal="right"/>
      <protection/>
    </xf>
    <xf numFmtId="0" fontId="4" fillId="0" borderId="0" xfId="81" applyFont="1" applyBorder="1" applyAlignment="1">
      <alignment horizontal="center" vertical="center"/>
      <protection/>
    </xf>
    <xf numFmtId="0" fontId="2" fillId="0" borderId="0" xfId="81" applyNumberFormat="1" applyFont="1" applyFill="1" applyBorder="1" applyAlignment="1">
      <alignment horizontal="left"/>
      <protection/>
    </xf>
    <xf numFmtId="0" fontId="2" fillId="0" borderId="0" xfId="81" applyFont="1" applyBorder="1" applyAlignment="1">
      <alignment horizontal="left" vertical="center"/>
      <protection/>
    </xf>
    <xf numFmtId="0" fontId="4" fillId="0" borderId="0" xfId="81" applyFont="1" applyFill="1" applyBorder="1" applyAlignment="1">
      <alignment horizontal="center" vertical="center"/>
      <protection/>
    </xf>
    <xf numFmtId="0" fontId="5" fillId="0" borderId="0" xfId="81" applyNumberFormat="1" applyFont="1" applyFill="1" applyBorder="1" applyAlignment="1">
      <alignment horizontal="left"/>
      <protection/>
    </xf>
    <xf numFmtId="0" fontId="2" fillId="0" borderId="0" xfId="83" applyNumberFormat="1" applyFont="1" applyFill="1" applyBorder="1" applyAlignment="1">
      <alignment/>
      <protection/>
    </xf>
    <xf numFmtId="0" fontId="2" fillId="0" borderId="0" xfId="83" applyFont="1">
      <alignment vertical="center"/>
      <protection/>
    </xf>
    <xf numFmtId="0" fontId="7" fillId="0" borderId="0" xfId="87" applyNumberFormat="1" applyFont="1" applyFill="1" applyBorder="1" applyAlignment="1">
      <alignment horizontal="center" vertical="center"/>
    </xf>
    <xf numFmtId="0" fontId="9" fillId="0" borderId="0" xfId="87" applyNumberFormat="1" applyFont="1" applyFill="1" applyBorder="1" applyAlignment="1">
      <alignment horizontal="left" vertical="center"/>
    </xf>
    <xf numFmtId="10" fontId="7" fillId="0" borderId="0" xfId="87" applyNumberFormat="1" applyFont="1" applyFill="1" applyBorder="1" applyAlignment="1">
      <alignment horizontal="center" vertical="center"/>
    </xf>
    <xf numFmtId="49" fontId="7" fillId="0" borderId="0" xfId="87" applyNumberFormat="1" applyFont="1" applyFill="1" applyBorder="1" applyAlignment="1">
      <alignment vertical="center"/>
    </xf>
    <xf numFmtId="0" fontId="2" fillId="0" borderId="0" xfId="87" applyNumberFormat="1" applyFont="1" applyFill="1" applyBorder="1" applyAlignment="1">
      <alignment horizontal="left" vertical="center" shrinkToFit="1"/>
    </xf>
    <xf numFmtId="0" fontId="7" fillId="0" borderId="0" xfId="87" applyNumberFormat="1" applyFont="1" applyFill="1" applyBorder="1" applyAlignment="1">
      <alignment horizontal="left" vertical="center" shrinkToFit="1"/>
    </xf>
    <xf numFmtId="0" fontId="7" fillId="0" borderId="0" xfId="92" applyFont="1" applyFill="1" applyBorder="1">
      <alignment vertical="center"/>
      <protection/>
    </xf>
    <xf numFmtId="0" fontId="7" fillId="0" borderId="0" xfId="92" applyFont="1" applyBorder="1">
      <alignment vertical="center"/>
      <protection/>
    </xf>
    <xf numFmtId="0" fontId="6" fillId="0" borderId="0" xfId="87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8" fillId="0" borderId="0" xfId="87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86" applyFont="1" applyBorder="1">
      <alignment vertical="center"/>
    </xf>
    <xf numFmtId="0" fontId="5" fillId="0" borderId="0" xfId="86" applyFont="1" applyBorder="1">
      <alignment vertical="center"/>
    </xf>
    <xf numFmtId="0" fontId="5" fillId="0" borderId="0" xfId="9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2" fillId="0" borderId="0" xfId="83" applyFont="1" applyAlignment="1">
      <alignment horizontal="center" vertical="center"/>
      <protection/>
    </xf>
    <xf numFmtId="0" fontId="2" fillId="0" borderId="0" xfId="85" applyNumberFormat="1" applyFont="1" applyFill="1" applyBorder="1" applyAlignment="1">
      <alignment vertical="center"/>
      <protection/>
    </xf>
    <xf numFmtId="0" fontId="2" fillId="0" borderId="0" xfId="85" applyFont="1" applyFill="1" applyBorder="1">
      <alignment vertical="center"/>
      <protection/>
    </xf>
    <xf numFmtId="0" fontId="2" fillId="0" borderId="0" xfId="85" applyFont="1">
      <alignment vertical="center"/>
      <protection/>
    </xf>
    <xf numFmtId="0" fontId="4" fillId="0" borderId="0" xfId="87" applyNumberFormat="1" applyFont="1" applyFill="1" applyBorder="1" applyAlignment="1">
      <alignment horizontal="center" vertical="center"/>
    </xf>
    <xf numFmtId="0" fontId="12" fillId="0" borderId="0" xfId="67" applyNumberFormat="1" applyFont="1" applyFill="1" applyBorder="1" applyAlignment="1">
      <alignment horizontal="left"/>
      <protection/>
    </xf>
    <xf numFmtId="0" fontId="5" fillId="0" borderId="0" xfId="67" applyNumberFormat="1" applyFont="1" applyFill="1" applyBorder="1" applyAlignment="1">
      <alignment horizontal="left"/>
      <protection/>
    </xf>
    <xf numFmtId="0" fontId="2" fillId="0" borderId="0" xfId="67" applyFont="1">
      <alignment vertical="center"/>
      <protection/>
    </xf>
    <xf numFmtId="0" fontId="2" fillId="0" borderId="0" xfId="67" applyFont="1" applyAlignment="1">
      <alignment horizontal="center" vertical="center"/>
      <protection/>
    </xf>
    <xf numFmtId="0" fontId="2" fillId="0" borderId="0" xfId="67" applyFont="1" applyAlignment="1">
      <alignment horizontal="left"/>
      <protection/>
    </xf>
    <xf numFmtId="0" fontId="7" fillId="0" borderId="0" xfId="87" applyNumberFormat="1" applyFont="1" applyFill="1" applyBorder="1" applyAlignment="1">
      <alignment horizontal="left" vertical="center"/>
    </xf>
    <xf numFmtId="0" fontId="7" fillId="0" borderId="0" xfId="77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0" xfId="87" applyNumberFormat="1" applyFont="1" applyFill="1" applyBorder="1" applyAlignment="1">
      <alignment vertical="center"/>
    </xf>
    <xf numFmtId="0" fontId="17" fillId="0" borderId="0" xfId="87" applyNumberFormat="1" applyFont="1" applyFill="1" applyBorder="1" applyAlignment="1">
      <alignment vertical="center"/>
    </xf>
    <xf numFmtId="0" fontId="2" fillId="0" borderId="0" xfId="77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5" fillId="0" borderId="0" xfId="87" applyNumberFormat="1" applyFont="1" applyFill="1" applyBorder="1" applyAlignment="1">
      <alignment horizontal="left" vertical="center"/>
    </xf>
    <xf numFmtId="0" fontId="2" fillId="0" borderId="0" xfId="81" applyFont="1" applyFill="1" applyBorder="1" applyAlignment="1">
      <alignment horizontal="left" vertical="center"/>
      <protection/>
    </xf>
    <xf numFmtId="0" fontId="2" fillId="0" borderId="15" xfId="91" applyFont="1" applyBorder="1" applyAlignment="1">
      <alignment vertical="center"/>
      <protection/>
    </xf>
    <xf numFmtId="0" fontId="2" fillId="0" borderId="14" xfId="91" applyFont="1" applyBorder="1" applyAlignment="1">
      <alignment vertical="center"/>
      <protection/>
    </xf>
    <xf numFmtId="0" fontId="2" fillId="0" borderId="17" xfId="91" applyFont="1" applyBorder="1" applyAlignment="1">
      <alignment vertical="center"/>
      <protection/>
    </xf>
    <xf numFmtId="0" fontId="2" fillId="0" borderId="18" xfId="91" applyFont="1" applyBorder="1" applyAlignment="1">
      <alignment vertical="center"/>
      <protection/>
    </xf>
    <xf numFmtId="0" fontId="1" fillId="0" borderId="0" xfId="77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/>
    </xf>
    <xf numFmtId="0" fontId="16" fillId="0" borderId="0" xfId="0" applyFont="1" applyAlignment="1">
      <alignment vertical="center"/>
    </xf>
    <xf numFmtId="0" fontId="7" fillId="0" borderId="0" xfId="89" applyFont="1" applyBorder="1">
      <alignment/>
      <protection/>
    </xf>
    <xf numFmtId="0" fontId="7" fillId="0" borderId="0" xfId="87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77" applyNumberFormat="1" applyFont="1" applyFill="1" applyBorder="1" applyAlignment="1">
      <alignment horizontal="center" vertical="center"/>
    </xf>
    <xf numFmtId="0" fontId="1" fillId="0" borderId="0" xfId="83" applyFont="1">
      <alignment vertical="center"/>
      <protection/>
    </xf>
    <xf numFmtId="0" fontId="5" fillId="0" borderId="0" xfId="83" applyFont="1" applyFill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81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80" applyFont="1" applyBorder="1">
      <alignment vertical="center"/>
      <protection/>
    </xf>
    <xf numFmtId="0" fontId="7" fillId="0" borderId="0" xfId="93" applyFont="1">
      <alignment vertical="center"/>
      <protection/>
    </xf>
    <xf numFmtId="0" fontId="2" fillId="0" borderId="0" xfId="93" applyNumberFormat="1" applyFont="1" applyFill="1" applyBorder="1" applyAlignment="1">
      <alignment horizontal="right"/>
      <protection/>
    </xf>
    <xf numFmtId="0" fontId="2" fillId="0" borderId="0" xfId="93" applyFont="1" applyFill="1">
      <alignment vertical="center"/>
      <protection/>
    </xf>
    <xf numFmtId="0" fontId="5" fillId="0" borderId="0" xfId="93" applyFont="1">
      <alignment vertical="center"/>
      <protection/>
    </xf>
    <xf numFmtId="0" fontId="5" fillId="0" borderId="0" xfId="87" applyNumberFormat="1" applyFont="1" applyFill="1" applyBorder="1" applyAlignment="1">
      <alignment horizontal="left" vertical="center" shrinkToFit="1"/>
    </xf>
    <xf numFmtId="0" fontId="2" fillId="0" borderId="0" xfId="77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vertical="center"/>
    </xf>
    <xf numFmtId="0" fontId="5" fillId="0" borderId="0" xfId="86" applyFont="1" applyFill="1" applyBorder="1">
      <alignment vertical="center"/>
    </xf>
    <xf numFmtId="0" fontId="21" fillId="0" borderId="0" xfId="87" applyNumberFormat="1" applyFont="1" applyFill="1" applyBorder="1" applyAlignment="1">
      <alignment vertical="center"/>
    </xf>
    <xf numFmtId="0" fontId="7" fillId="0" borderId="0" xfId="86" applyFont="1" applyFill="1" applyBorder="1">
      <alignment vertical="center"/>
    </xf>
    <xf numFmtId="0" fontId="2" fillId="0" borderId="0" xfId="86" applyFont="1" applyFill="1" applyBorder="1">
      <alignment vertical="center"/>
    </xf>
    <xf numFmtId="0" fontId="13" fillId="0" borderId="0" xfId="89" applyFont="1" applyBorder="1">
      <alignment/>
      <protection/>
    </xf>
    <xf numFmtId="0" fontId="1" fillId="0" borderId="0" xfId="0" applyFont="1" applyBorder="1" applyAlignment="1">
      <alignment vertical="center"/>
    </xf>
    <xf numFmtId="0" fontId="5" fillId="0" borderId="0" xfId="77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87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92" applyFont="1" applyFill="1" applyBorder="1">
      <alignment vertical="center"/>
      <protection/>
    </xf>
    <xf numFmtId="0" fontId="2" fillId="0" borderId="0" xfId="83" applyFont="1" applyFill="1">
      <alignment vertical="center"/>
      <protection/>
    </xf>
    <xf numFmtId="0" fontId="68" fillId="0" borderId="0" xfId="87" applyNumberFormat="1" applyFont="1" applyFill="1" applyBorder="1" applyAlignment="1">
      <alignment vertical="center"/>
    </xf>
    <xf numFmtId="0" fontId="68" fillId="0" borderId="0" xfId="0" applyNumberFormat="1" applyFont="1" applyFill="1" applyBorder="1" applyAlignment="1">
      <alignment/>
    </xf>
    <xf numFmtId="0" fontId="2" fillId="0" borderId="0" xfId="93" applyFont="1">
      <alignment vertical="center"/>
      <protection/>
    </xf>
    <xf numFmtId="0" fontId="2" fillId="0" borderId="0" xfId="93" applyFont="1" applyBorder="1">
      <alignment vertical="center"/>
      <protection/>
    </xf>
    <xf numFmtId="0" fontId="7" fillId="0" borderId="0" xfId="88" applyNumberFormat="1" applyFont="1" applyFill="1" applyBorder="1" applyAlignment="1">
      <alignment vertical="center"/>
    </xf>
    <xf numFmtId="0" fontId="7" fillId="0" borderId="0" xfId="88" applyNumberFormat="1" applyFont="1" applyFill="1" applyBorder="1" applyAlignment="1">
      <alignment horizontal="right" vertical="center"/>
    </xf>
    <xf numFmtId="0" fontId="2" fillId="0" borderId="0" xfId="79" applyNumberFormat="1" applyFont="1" applyFill="1" applyBorder="1" applyAlignment="1">
      <alignment vertical="center"/>
    </xf>
    <xf numFmtId="181" fontId="7" fillId="0" borderId="0" xfId="88" applyNumberFormat="1" applyFont="1" applyFill="1" applyBorder="1" applyAlignment="1">
      <alignment vertical="center"/>
    </xf>
    <xf numFmtId="10" fontId="7" fillId="0" borderId="0" xfId="88" applyNumberFormat="1" applyFont="1" applyFill="1" applyBorder="1" applyAlignment="1">
      <alignment vertical="center"/>
    </xf>
    <xf numFmtId="0" fontId="5" fillId="0" borderId="0" xfId="80" applyFont="1" applyBorder="1">
      <alignment vertical="center"/>
      <protection/>
    </xf>
    <xf numFmtId="0" fontId="63" fillId="0" borderId="0" xfId="93" applyFont="1" applyFill="1">
      <alignment vertical="center"/>
      <protection/>
    </xf>
    <xf numFmtId="0" fontId="7" fillId="0" borderId="0" xfId="93" applyFont="1" applyFill="1">
      <alignment vertical="center"/>
      <protection/>
    </xf>
    <xf numFmtId="0" fontId="5" fillId="0" borderId="0" xfId="75" applyFont="1" applyBorder="1">
      <alignment vertical="center"/>
      <protection/>
    </xf>
    <xf numFmtId="0" fontId="2" fillId="0" borderId="0" xfId="75" applyFont="1" applyFill="1" applyBorder="1">
      <alignment vertical="center"/>
      <protection/>
    </xf>
    <xf numFmtId="0" fontId="5" fillId="0" borderId="0" xfId="75" applyFont="1" applyFill="1" applyBorder="1">
      <alignment vertical="center"/>
      <protection/>
    </xf>
    <xf numFmtId="0" fontId="2" fillId="0" borderId="0" xfId="75" applyFont="1" applyBorder="1">
      <alignment vertical="center"/>
      <protection/>
    </xf>
    <xf numFmtId="0" fontId="5" fillId="0" borderId="0" xfId="78" applyNumberFormat="1" applyFont="1" applyFill="1" applyBorder="1" applyAlignment="1">
      <alignment/>
    </xf>
    <xf numFmtId="0" fontId="0" fillId="0" borderId="0" xfId="78" applyNumberFormat="1" applyFont="1" applyFill="1" applyBorder="1" applyAlignment="1">
      <alignment/>
    </xf>
    <xf numFmtId="0" fontId="68" fillId="0" borderId="0" xfId="87" applyNumberFormat="1" applyFont="1" applyFill="1" applyBorder="1" applyAlignment="1">
      <alignment horizontal="left" vertical="center" shrinkToFit="1"/>
    </xf>
    <xf numFmtId="0" fontId="2" fillId="0" borderId="0" xfId="78" applyNumberFormat="1" applyFont="1" applyFill="1" applyBorder="1" applyAlignment="1">
      <alignment/>
    </xf>
    <xf numFmtId="0" fontId="68" fillId="0" borderId="0" xfId="78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9" fillId="0" borderId="0" xfId="87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/>
    </xf>
    <xf numFmtId="0" fontId="63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5" fillId="0" borderId="0" xfId="34" applyFont="1" applyBorder="1">
      <alignment vertical="center"/>
      <protection/>
    </xf>
    <xf numFmtId="0" fontId="7" fillId="0" borderId="0" xfId="34" applyFont="1" applyBorder="1">
      <alignment vertical="center"/>
      <protection/>
    </xf>
    <xf numFmtId="0" fontId="2" fillId="0" borderId="0" xfId="34" applyFont="1" applyFill="1" applyBorder="1">
      <alignment vertical="center"/>
      <protection/>
    </xf>
    <xf numFmtId="0" fontId="0" fillId="0" borderId="0" xfId="0" applyFill="1" applyAlignment="1">
      <alignment vertical="center"/>
    </xf>
    <xf numFmtId="0" fontId="68" fillId="0" borderId="0" xfId="0" applyFont="1" applyFill="1" applyAlignment="1">
      <alignment vertical="center"/>
    </xf>
    <xf numFmtId="0" fontId="7" fillId="33" borderId="0" xfId="87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87" applyNumberFormat="1" applyFont="1" applyFill="1" applyBorder="1" applyAlignment="1">
      <alignment horizontal="center" vertical="center"/>
    </xf>
    <xf numFmtId="0" fontId="7" fillId="33" borderId="0" xfId="87" applyNumberFormat="1" applyFont="1" applyFill="1" applyBorder="1" applyAlignment="1">
      <alignment horizontal="right" vertical="center"/>
    </xf>
    <xf numFmtId="0" fontId="63" fillId="0" borderId="0" xfId="87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2" xfId="87" applyNumberFormat="1" applyFont="1" applyFill="1" applyBorder="1" applyAlignment="1">
      <alignment vertical="center"/>
    </xf>
    <xf numFmtId="0" fontId="7" fillId="0" borderId="19" xfId="87" applyNumberFormat="1" applyFont="1" applyFill="1" applyBorder="1" applyAlignment="1">
      <alignment vertical="center"/>
    </xf>
    <xf numFmtId="0" fontId="2" fillId="0" borderId="0" xfId="78" applyNumberFormat="1" applyFont="1" applyFill="1" applyBorder="1" applyAlignment="1">
      <alignment vertical="center"/>
    </xf>
    <xf numFmtId="0" fontId="68" fillId="0" borderId="0" xfId="87" applyNumberFormat="1" applyFont="1" applyFill="1" applyBorder="1" applyAlignment="1">
      <alignment horizontal="left" vertical="center"/>
    </xf>
    <xf numFmtId="0" fontId="68" fillId="0" borderId="12" xfId="87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75" applyFont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left" vertical="center"/>
      <protection/>
    </xf>
    <xf numFmtId="0" fontId="2" fillId="0" borderId="0" xfId="75" applyFont="1" applyBorder="1" applyAlignment="1">
      <alignment horizontal="left" vertical="center"/>
      <protection/>
    </xf>
    <xf numFmtId="0" fontId="5" fillId="0" borderId="0" xfId="75" applyFont="1" applyFill="1" applyBorder="1" applyAlignment="1">
      <alignment horizontal="left" vertical="center"/>
      <protection/>
    </xf>
    <xf numFmtId="0" fontId="68" fillId="0" borderId="0" xfId="81" applyNumberFormat="1" applyFont="1" applyFill="1" applyBorder="1" applyAlignment="1">
      <alignment horizontal="left"/>
      <protection/>
    </xf>
    <xf numFmtId="0" fontId="63" fillId="0" borderId="15" xfId="91" applyFont="1" applyBorder="1" applyAlignment="1">
      <alignment vertical="center"/>
      <protection/>
    </xf>
    <xf numFmtId="0" fontId="63" fillId="0" borderId="14" xfId="91" applyFont="1" applyBorder="1" applyAlignment="1">
      <alignment vertical="center"/>
      <protection/>
    </xf>
    <xf numFmtId="0" fontId="63" fillId="0" borderId="18" xfId="91" applyFont="1" applyBorder="1" applyAlignment="1">
      <alignment vertical="center"/>
      <protection/>
    </xf>
    <xf numFmtId="0" fontId="63" fillId="0" borderId="0" xfId="73" applyFont="1" applyAlignment="1">
      <alignment vertical="center" shrinkToFit="1"/>
      <protection/>
    </xf>
    <xf numFmtId="0" fontId="70" fillId="0" borderId="0" xfId="73" applyFont="1" applyAlignment="1">
      <alignment vertical="center" shrinkToFit="1"/>
      <protection/>
    </xf>
    <xf numFmtId="0" fontId="63" fillId="0" borderId="0" xfId="73" applyFont="1" applyFill="1" applyAlignment="1" applyProtection="1">
      <alignment horizontal="center" vertical="center" shrinkToFit="1"/>
      <protection/>
    </xf>
    <xf numFmtId="0" fontId="63" fillId="0" borderId="0" xfId="73" applyFont="1" applyFill="1" applyAlignment="1" applyProtection="1">
      <alignment vertical="center" shrinkToFit="1"/>
      <protection/>
    </xf>
    <xf numFmtId="0" fontId="63" fillId="0" borderId="0" xfId="73" applyFont="1" applyFill="1" applyBorder="1" applyAlignment="1" applyProtection="1">
      <alignment horizontal="center" vertical="center" shrinkToFit="1"/>
      <protection/>
    </xf>
    <xf numFmtId="0" fontId="63" fillId="0" borderId="0" xfId="73" applyFont="1" applyFill="1" applyBorder="1" applyAlignment="1" applyProtection="1">
      <alignment horizontal="right" vertical="center" shrinkToFit="1"/>
      <protection/>
    </xf>
    <xf numFmtId="179" fontId="63" fillId="0" borderId="14" xfId="73" applyNumberFormat="1" applyFont="1" applyBorder="1" applyAlignment="1">
      <alignment horizontal="center" vertical="center"/>
      <protection/>
    </xf>
    <xf numFmtId="0" fontId="63" fillId="0" borderId="0" xfId="73" applyFont="1" applyAlignment="1">
      <alignment horizontal="center" vertical="center" shrinkToFit="1"/>
      <protection/>
    </xf>
    <xf numFmtId="0" fontId="63" fillId="0" borderId="19" xfId="73" applyFont="1" applyBorder="1" applyAlignment="1">
      <alignment vertical="center" shrinkToFit="1"/>
      <protection/>
    </xf>
    <xf numFmtId="0" fontId="63" fillId="0" borderId="0" xfId="73" applyFont="1" applyBorder="1" applyAlignment="1">
      <alignment vertical="center" shrinkToFit="1"/>
      <protection/>
    </xf>
    <xf numFmtId="0" fontId="71" fillId="0" borderId="0" xfId="73" applyFont="1" applyBorder="1" applyAlignment="1">
      <alignment vertical="center" shrinkToFit="1"/>
      <protection/>
    </xf>
    <xf numFmtId="0" fontId="63" fillId="0" borderId="12" xfId="73" applyFont="1" applyBorder="1" applyAlignment="1">
      <alignment vertical="center" shrinkToFit="1"/>
      <protection/>
    </xf>
    <xf numFmtId="0" fontId="70" fillId="0" borderId="20" xfId="73" applyFont="1" applyBorder="1" applyAlignment="1">
      <alignment vertical="center" shrinkToFit="1"/>
      <protection/>
    </xf>
    <xf numFmtId="179" fontId="63" fillId="0" borderId="14" xfId="73" applyNumberFormat="1" applyFont="1" applyBorder="1" applyAlignment="1">
      <alignment vertical="center"/>
      <protection/>
    </xf>
    <xf numFmtId="0" fontId="70" fillId="0" borderId="0" xfId="73" applyFont="1" applyBorder="1" applyAlignment="1">
      <alignment vertical="center" shrinkToFit="1"/>
      <protection/>
    </xf>
    <xf numFmtId="0" fontId="70" fillId="0" borderId="12" xfId="73" applyFont="1" applyBorder="1" applyAlignment="1">
      <alignment vertical="center" shrinkToFit="1"/>
      <protection/>
    </xf>
    <xf numFmtId="177" fontId="63" fillId="0" borderId="0" xfId="73" applyNumberFormat="1" applyFont="1" applyBorder="1" applyAlignment="1">
      <alignment horizontal="center" vertical="center" shrinkToFit="1"/>
      <protection/>
    </xf>
    <xf numFmtId="177" fontId="63" fillId="0" borderId="14" xfId="73" applyNumberFormat="1" applyFont="1" applyBorder="1" applyAlignment="1">
      <alignment vertical="center"/>
      <protection/>
    </xf>
    <xf numFmtId="177" fontId="63" fillId="0" borderId="0" xfId="73" applyNumberFormat="1" applyFont="1" applyBorder="1" applyAlignment="1">
      <alignment vertical="center"/>
      <protection/>
    </xf>
    <xf numFmtId="0" fontId="63" fillId="0" borderId="14" xfId="73" applyFont="1" applyBorder="1" applyAlignment="1">
      <alignment vertical="center" shrinkToFit="1"/>
      <protection/>
    </xf>
    <xf numFmtId="177" fontId="63" fillId="0" borderId="14" xfId="73" applyNumberFormat="1" applyFont="1" applyBorder="1" applyAlignment="1">
      <alignment horizontal="center" vertical="center"/>
      <protection/>
    </xf>
    <xf numFmtId="0" fontId="63" fillId="0" borderId="21" xfId="73" applyFont="1" applyFill="1" applyBorder="1" applyAlignment="1" applyProtection="1">
      <alignment vertical="center" shrinkToFit="1"/>
      <protection/>
    </xf>
    <xf numFmtId="0" fontId="63" fillId="0" borderId="14" xfId="73" applyFont="1" applyFill="1" applyBorder="1" applyAlignment="1" applyProtection="1">
      <alignment vertical="center" shrinkToFit="1"/>
      <protection/>
    </xf>
    <xf numFmtId="177" fontId="63" fillId="0" borderId="14" xfId="73" applyNumberFormat="1" applyFont="1" applyBorder="1" applyAlignment="1">
      <alignment horizontal="center" vertical="center" shrinkToFit="1"/>
      <protection/>
    </xf>
    <xf numFmtId="0" fontId="63" fillId="0" borderId="14" xfId="73" applyFont="1" applyBorder="1" applyAlignment="1">
      <alignment horizontal="center" vertical="center" shrinkToFit="1"/>
      <protection/>
    </xf>
    <xf numFmtId="0" fontId="63" fillId="0" borderId="10" xfId="73" applyFont="1" applyBorder="1" applyAlignment="1">
      <alignment vertical="center" shrinkToFit="1"/>
      <protection/>
    </xf>
    <xf numFmtId="0" fontId="63" fillId="0" borderId="22" xfId="73" applyFont="1" applyBorder="1" applyAlignment="1">
      <alignment vertical="center" shrinkToFit="1"/>
      <protection/>
    </xf>
    <xf numFmtId="177" fontId="63" fillId="0" borderId="10" xfId="73" applyNumberFormat="1" applyFont="1" applyBorder="1" applyAlignment="1">
      <alignment vertical="center"/>
      <protection/>
    </xf>
    <xf numFmtId="177" fontId="63" fillId="0" borderId="14" xfId="73" applyNumberFormat="1" applyFont="1" applyBorder="1" applyAlignment="1">
      <alignment vertical="center" shrinkToFit="1"/>
      <protection/>
    </xf>
    <xf numFmtId="179" fontId="63" fillId="0" borderId="0" xfId="73" applyNumberFormat="1" applyFont="1" applyBorder="1" applyAlignment="1">
      <alignment horizontal="center" vertical="center"/>
      <protection/>
    </xf>
    <xf numFmtId="0" fontId="63" fillId="0" borderId="0" xfId="73" applyFont="1" applyFill="1" applyBorder="1" applyAlignment="1" applyProtection="1">
      <alignment vertical="center" shrinkToFit="1"/>
      <protection/>
    </xf>
    <xf numFmtId="177" fontId="63" fillId="0" borderId="0" xfId="73" applyNumberFormat="1" applyFont="1" applyBorder="1" applyAlignment="1">
      <alignment horizontal="center" vertical="center"/>
      <protection/>
    </xf>
    <xf numFmtId="0" fontId="63" fillId="0" borderId="14" xfId="73" applyFont="1" applyFill="1" applyBorder="1" applyAlignment="1">
      <alignment vertical="center" shrinkToFit="1"/>
      <protection/>
    </xf>
    <xf numFmtId="0" fontId="63" fillId="0" borderId="0" xfId="73" applyFont="1" applyFill="1" applyAlignment="1">
      <alignment vertical="center" shrinkToFit="1"/>
      <protection/>
    </xf>
    <xf numFmtId="177" fontId="63" fillId="0" borderId="15" xfId="73" applyNumberFormat="1" applyFont="1" applyBorder="1" applyAlignment="1">
      <alignment horizontal="center" vertical="center"/>
      <protection/>
    </xf>
    <xf numFmtId="0" fontId="0" fillId="0" borderId="0" xfId="73" applyFont="1" applyFill="1" applyAlignment="1">
      <alignment vertical="center" shrinkToFit="1"/>
      <protection/>
    </xf>
    <xf numFmtId="177" fontId="63" fillId="0" borderId="0" xfId="73" applyNumberFormat="1" applyFont="1" applyBorder="1" applyAlignment="1">
      <alignment vertical="center" shrinkToFit="1"/>
      <protection/>
    </xf>
    <xf numFmtId="0" fontId="63" fillId="0" borderId="0" xfId="73" applyFont="1" applyBorder="1" applyAlignment="1">
      <alignment horizontal="center" vertical="center" shrinkToFit="1"/>
      <protection/>
    </xf>
    <xf numFmtId="0" fontId="63" fillId="0" borderId="0" xfId="73" applyFont="1" applyFill="1" applyBorder="1" applyAlignment="1">
      <alignment vertical="center" shrinkToFit="1"/>
      <protection/>
    </xf>
    <xf numFmtId="0" fontId="63" fillId="0" borderId="0" xfId="73" applyFont="1" applyBorder="1">
      <alignment vertical="center"/>
      <protection/>
    </xf>
    <xf numFmtId="0" fontId="63" fillId="0" borderId="0" xfId="73" applyFont="1">
      <alignment vertical="center"/>
      <protection/>
    </xf>
    <xf numFmtId="0" fontId="63" fillId="0" borderId="0" xfId="73" applyFont="1" applyAlignment="1" applyProtection="1">
      <alignment vertical="center" shrinkToFit="1"/>
      <protection locked="0"/>
    </xf>
    <xf numFmtId="0" fontId="63" fillId="0" borderId="0" xfId="73" applyFont="1" applyFill="1" applyAlignment="1">
      <alignment horizontal="center" vertical="center" shrinkToFit="1"/>
      <protection/>
    </xf>
    <xf numFmtId="0" fontId="63" fillId="0" borderId="0" xfId="73" applyFont="1" applyFill="1" applyAlignment="1" applyProtection="1">
      <alignment vertical="center" shrinkToFit="1"/>
      <protection locked="0"/>
    </xf>
    <xf numFmtId="0" fontId="0" fillId="0" borderId="0" xfId="73" applyFont="1" applyAlignment="1" applyProtection="1">
      <alignment vertical="center" shrinkToFit="1"/>
      <protection locked="0"/>
    </xf>
    <xf numFmtId="177" fontId="63" fillId="0" borderId="0" xfId="73" applyNumberFormat="1" applyFont="1" applyFill="1" applyBorder="1" applyAlignment="1">
      <alignment horizontal="right" vertical="center" shrinkToFit="1"/>
      <protection/>
    </xf>
    <xf numFmtId="0" fontId="72" fillId="0" borderId="0" xfId="73" applyFont="1" applyFill="1" applyAlignment="1" applyProtection="1">
      <alignment vertical="center" shrinkToFit="1"/>
      <protection/>
    </xf>
    <xf numFmtId="0" fontId="0" fillId="0" borderId="23" xfId="73" applyFont="1" applyFill="1" applyBorder="1" applyAlignment="1" applyProtection="1">
      <alignment vertical="center" shrinkToFit="1"/>
      <protection/>
    </xf>
    <xf numFmtId="0" fontId="0" fillId="0" borderId="0" xfId="73" applyFont="1" applyFill="1" applyBorder="1" applyAlignment="1" applyProtection="1">
      <alignment vertical="center" shrinkToFit="1"/>
      <protection/>
    </xf>
    <xf numFmtId="0" fontId="0" fillId="0" borderId="12" xfId="73" applyFont="1" applyFill="1" applyBorder="1" applyAlignment="1" applyProtection="1">
      <alignment vertical="center" shrinkToFit="1"/>
      <protection/>
    </xf>
    <xf numFmtId="0" fontId="0" fillId="0" borderId="0" xfId="73" applyFont="1" applyFill="1" applyAlignment="1" applyProtection="1">
      <alignment horizontal="center" vertical="center" shrinkToFit="1"/>
      <protection/>
    </xf>
    <xf numFmtId="0" fontId="0" fillId="0" borderId="0" xfId="73" applyFont="1" applyFill="1" applyAlignment="1" applyProtection="1">
      <alignment vertical="center" shrinkToFit="1"/>
      <protection/>
    </xf>
    <xf numFmtId="0" fontId="0" fillId="0" borderId="0" xfId="73" applyFont="1" applyFill="1" applyBorder="1" applyAlignment="1" applyProtection="1">
      <alignment horizontal="center" vertical="center" shrinkToFit="1"/>
      <protection/>
    </xf>
    <xf numFmtId="0" fontId="0" fillId="0" borderId="24" xfId="73" applyFont="1" applyFill="1" applyBorder="1" applyAlignment="1" applyProtection="1">
      <alignment vertical="center" shrinkToFit="1"/>
      <protection/>
    </xf>
    <xf numFmtId="0" fontId="0" fillId="0" borderId="0" xfId="73" applyFont="1" applyBorder="1" applyAlignment="1" applyProtection="1">
      <alignment vertical="center" shrinkToFit="1"/>
      <protection locked="0"/>
    </xf>
    <xf numFmtId="0" fontId="63" fillId="0" borderId="12" xfId="73" applyFont="1" applyFill="1" applyBorder="1" applyAlignment="1" applyProtection="1">
      <alignment vertical="center" shrinkToFit="1"/>
      <protection/>
    </xf>
    <xf numFmtId="0" fontId="0" fillId="0" borderId="25" xfId="73" applyFont="1" applyFill="1" applyBorder="1" applyAlignment="1" applyProtection="1">
      <alignment vertical="center" shrinkToFit="1"/>
      <protection/>
    </xf>
    <xf numFmtId="0" fontId="0" fillId="0" borderId="0" xfId="73" applyFont="1" applyAlignment="1">
      <alignment vertical="center" shrinkToFit="1"/>
      <protection/>
    </xf>
    <xf numFmtId="0" fontId="63" fillId="0" borderId="12" xfId="73" applyFont="1" applyFill="1" applyBorder="1" applyAlignment="1" applyProtection="1">
      <alignment horizontal="center" vertical="center" shrinkToFit="1"/>
      <protection/>
    </xf>
    <xf numFmtId="0" fontId="0" fillId="0" borderId="26" xfId="73" applyFont="1" applyFill="1" applyBorder="1" applyAlignment="1" applyProtection="1">
      <alignment vertical="center" shrinkToFit="1"/>
      <protection/>
    </xf>
    <xf numFmtId="0" fontId="70" fillId="0" borderId="0" xfId="73" applyFont="1" applyFill="1" applyAlignment="1">
      <alignment vertical="center" shrinkToFit="1"/>
      <protection/>
    </xf>
    <xf numFmtId="6" fontId="63" fillId="0" borderId="0" xfId="61" applyFont="1" applyAlignment="1">
      <alignment vertical="center" shrinkToFit="1"/>
    </xf>
    <xf numFmtId="6" fontId="63" fillId="0" borderId="0" xfId="61" applyFont="1" applyBorder="1" applyAlignment="1">
      <alignment horizontal="center" vertical="center"/>
    </xf>
    <xf numFmtId="0" fontId="72" fillId="0" borderId="0" xfId="73" applyFont="1" applyFill="1" applyAlignment="1" applyProtection="1">
      <alignment horizontal="center" vertical="center" shrinkToFit="1"/>
      <protection/>
    </xf>
    <xf numFmtId="0" fontId="63" fillId="0" borderId="14" xfId="73" applyFont="1" applyFill="1" applyBorder="1" applyAlignment="1" applyProtection="1">
      <alignment horizontal="center" vertical="center" shrinkToFit="1"/>
      <protection/>
    </xf>
    <xf numFmtId="179" fontId="63" fillId="0" borderId="21" xfId="73" applyNumberFormat="1" applyFont="1" applyBorder="1" applyAlignment="1">
      <alignment horizontal="center" vertical="center"/>
      <protection/>
    </xf>
    <xf numFmtId="0" fontId="63" fillId="0" borderId="23" xfId="73" applyFont="1" applyFill="1" applyBorder="1" applyAlignment="1">
      <alignment vertical="center" shrinkToFit="1"/>
      <protection/>
    </xf>
    <xf numFmtId="0" fontId="63" fillId="0" borderId="27" xfId="73" applyFont="1" applyFill="1" applyBorder="1" applyAlignment="1">
      <alignment vertical="center" shrinkToFit="1"/>
      <protection/>
    </xf>
    <xf numFmtId="0" fontId="73" fillId="0" borderId="0" xfId="73" applyFont="1" applyFill="1" applyAlignment="1" applyProtection="1">
      <alignment horizontal="center" vertical="center" shrinkToFit="1"/>
      <protection/>
    </xf>
    <xf numFmtId="176" fontId="63" fillId="0" borderId="0" xfId="73" applyNumberFormat="1" applyFont="1" applyBorder="1" applyAlignment="1">
      <alignment vertical="center" shrinkToFit="1"/>
      <protection/>
    </xf>
    <xf numFmtId="0" fontId="63" fillId="0" borderId="0" xfId="73" applyFont="1" applyBorder="1" applyAlignment="1">
      <alignment vertical="center" wrapText="1" shrinkToFit="1"/>
      <protection/>
    </xf>
    <xf numFmtId="179" fontId="63" fillId="0" borderId="0" xfId="73" applyNumberFormat="1" applyFont="1" applyBorder="1" applyAlignment="1">
      <alignment vertical="center"/>
      <protection/>
    </xf>
    <xf numFmtId="178" fontId="63" fillId="0" borderId="0" xfId="73" applyNumberFormat="1" applyFont="1" applyBorder="1" applyAlignment="1">
      <alignment vertical="center" shrinkToFit="1"/>
      <protection/>
    </xf>
    <xf numFmtId="180" fontId="63" fillId="0" borderId="0" xfId="73" applyNumberFormat="1" applyFont="1" applyBorder="1" applyAlignment="1">
      <alignment vertical="center" shrinkToFit="1"/>
      <protection/>
    </xf>
    <xf numFmtId="0" fontId="63" fillId="0" borderId="23" xfId="73" applyFont="1" applyBorder="1" applyAlignment="1">
      <alignment vertical="center" wrapText="1" shrinkToFit="1"/>
      <protection/>
    </xf>
    <xf numFmtId="0" fontId="63" fillId="0" borderId="23" xfId="73" applyFont="1" applyBorder="1" applyAlignment="1">
      <alignment vertical="center" shrinkToFit="1"/>
      <protection/>
    </xf>
    <xf numFmtId="0" fontId="63" fillId="0" borderId="27" xfId="73" applyFont="1" applyBorder="1" applyAlignment="1">
      <alignment vertical="center" shrinkToFit="1"/>
      <protection/>
    </xf>
    <xf numFmtId="0" fontId="71" fillId="0" borderId="23" xfId="73" applyFont="1" applyBorder="1" applyAlignment="1">
      <alignment vertical="center" shrinkToFit="1"/>
      <protection/>
    </xf>
    <xf numFmtId="0" fontId="63" fillId="0" borderId="28" xfId="73" applyFont="1" applyBorder="1" applyAlignment="1">
      <alignment vertical="center" shrinkToFit="1"/>
      <protection/>
    </xf>
    <xf numFmtId="0" fontId="73" fillId="0" borderId="0" xfId="73" applyFont="1" applyFill="1" applyAlignment="1">
      <alignment horizontal="center" vertical="center" shrinkToFit="1"/>
      <protection/>
    </xf>
    <xf numFmtId="0" fontId="73" fillId="0" borderId="0" xfId="73" applyFont="1" applyBorder="1" applyAlignment="1">
      <alignment vertical="center"/>
      <protection/>
    </xf>
    <xf numFmtId="177" fontId="63" fillId="0" borderId="23" xfId="73" applyNumberFormat="1" applyFont="1" applyBorder="1" applyAlignment="1">
      <alignment vertical="center"/>
      <protection/>
    </xf>
    <xf numFmtId="0" fontId="73" fillId="0" borderId="0" xfId="73" applyFont="1" applyFill="1" applyAlignment="1" applyProtection="1">
      <alignment vertical="center" shrinkToFit="1"/>
      <protection/>
    </xf>
    <xf numFmtId="0" fontId="73" fillId="0" borderId="0" xfId="73" applyFont="1" applyFill="1" applyBorder="1" applyAlignment="1" applyProtection="1">
      <alignment horizontal="center" vertical="center" shrinkToFit="1"/>
      <protection/>
    </xf>
    <xf numFmtId="0" fontId="74" fillId="0" borderId="0" xfId="73" applyFont="1" applyAlignment="1">
      <alignment vertical="center" shrinkToFit="1"/>
      <protection/>
    </xf>
    <xf numFmtId="0" fontId="63" fillId="0" borderId="0" xfId="73" applyFont="1" applyFill="1" applyBorder="1" applyAlignment="1" applyProtection="1">
      <alignment horizontal="center" vertical="center" shrinkToFit="1"/>
      <protection/>
    </xf>
    <xf numFmtId="0" fontId="63" fillId="0" borderId="0" xfId="73" applyFont="1" applyFill="1" applyBorder="1" applyAlignment="1" applyProtection="1">
      <alignment horizontal="right" vertical="center" shrinkToFit="1"/>
      <protection/>
    </xf>
    <xf numFmtId="179" fontId="63" fillId="0" borderId="0" xfId="73" applyNumberFormat="1" applyFont="1" applyBorder="1" applyAlignment="1">
      <alignment horizontal="center" vertical="center"/>
      <protection/>
    </xf>
    <xf numFmtId="0" fontId="63" fillId="0" borderId="29" xfId="73" applyFont="1" applyFill="1" applyBorder="1" applyAlignment="1" applyProtection="1">
      <alignment vertical="center" shrinkToFit="1"/>
      <protection/>
    </xf>
    <xf numFmtId="0" fontId="63" fillId="0" borderId="30" xfId="73" applyFont="1" applyBorder="1" applyAlignment="1">
      <alignment vertical="center" shrinkToFit="1"/>
      <protection/>
    </xf>
    <xf numFmtId="0" fontId="63" fillId="0" borderId="31" xfId="73" applyFont="1" applyBorder="1" applyAlignment="1">
      <alignment vertical="center" shrinkToFit="1"/>
      <protection/>
    </xf>
    <xf numFmtId="0" fontId="63" fillId="0" borderId="32" xfId="73" applyFont="1" applyBorder="1" applyAlignment="1">
      <alignment vertical="center" shrinkToFit="1"/>
      <protection/>
    </xf>
    <xf numFmtId="0" fontId="63" fillId="0" borderId="33" xfId="73" applyFont="1" applyBorder="1" applyAlignment="1">
      <alignment vertical="center" shrinkToFit="1"/>
      <protection/>
    </xf>
    <xf numFmtId="0" fontId="63" fillId="0" borderId="34" xfId="73" applyFont="1" applyBorder="1" applyAlignment="1">
      <alignment vertical="center" shrinkToFit="1"/>
      <protection/>
    </xf>
    <xf numFmtId="177" fontId="63" fillId="0" borderId="33" xfId="73" applyNumberFormat="1" applyFont="1" applyBorder="1" applyAlignment="1">
      <alignment vertical="center"/>
      <protection/>
    </xf>
    <xf numFmtId="0" fontId="63" fillId="0" borderId="35" xfId="73" applyFont="1" applyBorder="1" applyAlignment="1">
      <alignment vertical="center" shrinkToFit="1"/>
      <protection/>
    </xf>
    <xf numFmtId="0" fontId="63" fillId="0" borderId="36" xfId="73" applyFont="1" applyBorder="1" applyAlignment="1">
      <alignment vertical="center" shrinkToFit="1"/>
      <protection/>
    </xf>
    <xf numFmtId="0" fontId="63" fillId="0" borderId="37" xfId="73" applyFont="1" applyBorder="1" applyAlignment="1">
      <alignment vertical="center" shrinkToFit="1"/>
      <protection/>
    </xf>
    <xf numFmtId="0" fontId="63" fillId="0" borderId="38" xfId="73" applyFont="1" applyBorder="1" applyAlignment="1">
      <alignment vertical="center" shrinkToFit="1"/>
      <protection/>
    </xf>
    <xf numFmtId="0" fontId="63" fillId="0" borderId="38" xfId="73" applyFont="1" applyBorder="1" applyAlignment="1">
      <alignment horizontal="center" vertical="center" shrinkToFit="1"/>
      <protection/>
    </xf>
    <xf numFmtId="0" fontId="68" fillId="0" borderId="19" xfId="73" applyFont="1" applyBorder="1" applyAlignment="1">
      <alignment vertical="center" shrinkToFit="1"/>
      <protection/>
    </xf>
    <xf numFmtId="0" fontId="68" fillId="0" borderId="0" xfId="73" applyFont="1" applyBorder="1" applyAlignment="1">
      <alignment vertical="center" shrinkToFit="1"/>
      <protection/>
    </xf>
    <xf numFmtId="0" fontId="75" fillId="0" borderId="0" xfId="73" applyFont="1" applyBorder="1" applyAlignment="1">
      <alignment vertical="center" shrinkToFit="1"/>
      <protection/>
    </xf>
    <xf numFmtId="0" fontId="68" fillId="0" borderId="12" xfId="73" applyFont="1" applyBorder="1" applyAlignment="1">
      <alignment vertical="center" shrinkToFit="1"/>
      <protection/>
    </xf>
    <xf numFmtId="0" fontId="76" fillId="0" borderId="19" xfId="73" applyFont="1" applyBorder="1" applyAlignment="1">
      <alignment vertical="center" shrinkToFit="1"/>
      <protection/>
    </xf>
    <xf numFmtId="0" fontId="76" fillId="0" borderId="0" xfId="73" applyFont="1" applyBorder="1" applyAlignment="1">
      <alignment vertical="center" shrinkToFit="1"/>
      <protection/>
    </xf>
    <xf numFmtId="0" fontId="77" fillId="0" borderId="20" xfId="73" applyFont="1" applyBorder="1" applyAlignment="1">
      <alignment vertical="center" shrinkToFit="1"/>
      <protection/>
    </xf>
    <xf numFmtId="0" fontId="68" fillId="0" borderId="0" xfId="73" applyFont="1" applyAlignment="1">
      <alignment horizontal="center" vertical="center" shrinkToFit="1"/>
      <protection/>
    </xf>
    <xf numFmtId="177" fontId="68" fillId="0" borderId="0" xfId="73" applyNumberFormat="1" applyFont="1" applyBorder="1" applyAlignment="1">
      <alignment vertical="center"/>
      <protection/>
    </xf>
    <xf numFmtId="177" fontId="68" fillId="0" borderId="14" xfId="73" applyNumberFormat="1" applyFont="1" applyBorder="1" applyAlignment="1">
      <alignment vertical="center"/>
      <protection/>
    </xf>
    <xf numFmtId="0" fontId="68" fillId="0" borderId="0" xfId="73" applyFont="1" applyAlignment="1">
      <alignment vertical="center" shrinkToFit="1"/>
      <protection/>
    </xf>
    <xf numFmtId="0" fontId="76" fillId="0" borderId="0" xfId="73" applyFont="1" applyAlignment="1">
      <alignment vertical="center" shrinkToFit="1"/>
      <protection/>
    </xf>
    <xf numFmtId="0" fontId="78" fillId="0" borderId="19" xfId="73" applyFont="1" applyBorder="1" applyAlignment="1">
      <alignment vertical="center" shrinkToFit="1"/>
      <protection/>
    </xf>
    <xf numFmtId="0" fontId="78" fillId="0" borderId="0" xfId="73" applyFont="1" applyBorder="1" applyAlignment="1">
      <alignment vertical="center" shrinkToFit="1"/>
      <protection/>
    </xf>
    <xf numFmtId="0" fontId="79" fillId="0" borderId="0" xfId="73" applyFont="1" applyBorder="1" applyAlignment="1">
      <alignment vertical="center" shrinkToFit="1"/>
      <protection/>
    </xf>
    <xf numFmtId="0" fontId="78" fillId="0" borderId="12" xfId="73" applyFont="1" applyBorder="1" applyAlignment="1">
      <alignment vertical="center" shrinkToFit="1"/>
      <protection/>
    </xf>
    <xf numFmtId="0" fontId="80" fillId="0" borderId="20" xfId="73" applyFont="1" applyBorder="1" applyAlignment="1">
      <alignment vertical="center" shrinkToFit="1"/>
      <protection/>
    </xf>
    <xf numFmtId="0" fontId="78" fillId="0" borderId="0" xfId="73" applyFont="1" applyAlignment="1">
      <alignment vertical="center" shrinkToFit="1"/>
      <protection/>
    </xf>
    <xf numFmtId="0" fontId="78" fillId="0" borderId="14" xfId="73" applyFont="1" applyBorder="1" applyAlignment="1">
      <alignment vertical="center" shrinkToFit="1"/>
      <protection/>
    </xf>
    <xf numFmtId="0" fontId="77" fillId="0" borderId="12" xfId="73" applyFont="1" applyBorder="1" applyAlignment="1">
      <alignment vertical="center" shrinkToFit="1"/>
      <protection/>
    </xf>
    <xf numFmtId="0" fontId="80" fillId="0" borderId="12" xfId="73" applyFont="1" applyBorder="1" applyAlignment="1">
      <alignment vertical="center" shrinkToFit="1"/>
      <protection/>
    </xf>
    <xf numFmtId="0" fontId="81" fillId="0" borderId="0" xfId="73" applyFont="1" applyBorder="1" applyAlignment="1">
      <alignment vertical="center" shrinkToFit="1"/>
      <protection/>
    </xf>
    <xf numFmtId="177" fontId="78" fillId="0" borderId="0" xfId="73" applyNumberFormat="1" applyFont="1" applyBorder="1" applyAlignment="1">
      <alignment vertical="center"/>
      <protection/>
    </xf>
    <xf numFmtId="0" fontId="78" fillId="0" borderId="10" xfId="73" applyFont="1" applyBorder="1" applyAlignment="1">
      <alignment vertical="center" shrinkToFit="1"/>
      <protection/>
    </xf>
    <xf numFmtId="0" fontId="78" fillId="0" borderId="22" xfId="73" applyFont="1" applyBorder="1" applyAlignment="1">
      <alignment vertical="center" shrinkToFit="1"/>
      <protection/>
    </xf>
    <xf numFmtId="177" fontId="78" fillId="0" borderId="10" xfId="73" applyNumberFormat="1" applyFont="1" applyBorder="1" applyAlignment="1">
      <alignment vertical="center"/>
      <protection/>
    </xf>
    <xf numFmtId="0" fontId="63" fillId="0" borderId="0" xfId="73" applyFont="1" applyFill="1" applyBorder="1" applyAlignment="1" applyProtection="1" quotePrefix="1">
      <alignment vertical="center" shrinkToFit="1"/>
      <protection/>
    </xf>
    <xf numFmtId="0" fontId="0" fillId="0" borderId="29" xfId="73" applyFont="1" applyFill="1" applyBorder="1" applyAlignment="1" applyProtection="1">
      <alignment vertical="center" shrinkToFit="1"/>
      <protection/>
    </xf>
    <xf numFmtId="0" fontId="0" fillId="0" borderId="39" xfId="73" applyFont="1" applyFill="1" applyBorder="1" applyAlignment="1" applyProtection="1">
      <alignment vertical="center" shrinkToFit="1"/>
      <protection/>
    </xf>
    <xf numFmtId="0" fontId="63" fillId="0" borderId="40" xfId="73" applyFont="1" applyFill="1" applyBorder="1" applyAlignment="1">
      <alignment vertical="center" shrinkToFit="1"/>
      <protection/>
    </xf>
    <xf numFmtId="0" fontId="0" fillId="0" borderId="19" xfId="73" applyFont="1" applyBorder="1" applyAlignment="1">
      <alignment vertical="center" shrinkToFit="1"/>
      <protection/>
    </xf>
    <xf numFmtId="0" fontId="0" fillId="0" borderId="0" xfId="73" applyFont="1" applyBorder="1" applyAlignment="1">
      <alignment vertical="center" shrinkToFit="1"/>
      <protection/>
    </xf>
    <xf numFmtId="0" fontId="0" fillId="0" borderId="39" xfId="73" applyFont="1" applyBorder="1" applyAlignment="1">
      <alignment vertical="center" shrinkToFit="1"/>
      <protection/>
    </xf>
    <xf numFmtId="0" fontId="0" fillId="0" borderId="40" xfId="73" applyFont="1" applyBorder="1" applyAlignment="1">
      <alignment vertical="center" shrinkToFit="1"/>
      <protection/>
    </xf>
    <xf numFmtId="0" fontId="0" fillId="0" borderId="41" xfId="73" applyFont="1" applyFill="1" applyBorder="1" applyAlignment="1" applyProtection="1">
      <alignment vertical="center" shrinkToFit="1"/>
      <protection/>
    </xf>
    <xf numFmtId="0" fontId="63" fillId="0" borderId="29" xfId="73" applyFont="1" applyFill="1" applyBorder="1" applyAlignment="1" applyProtection="1">
      <alignment horizontal="center" vertical="center" shrinkToFit="1"/>
      <protection/>
    </xf>
    <xf numFmtId="0" fontId="63" fillId="0" borderId="29" xfId="73" applyFont="1" applyBorder="1" applyAlignment="1">
      <alignment vertical="center" wrapText="1" shrinkToFit="1"/>
      <protection/>
    </xf>
    <xf numFmtId="0" fontId="63" fillId="0" borderId="29" xfId="73" applyFont="1" applyBorder="1" applyAlignment="1">
      <alignment vertical="center" shrinkToFit="1"/>
      <protection/>
    </xf>
    <xf numFmtId="0" fontId="63" fillId="0" borderId="39" xfId="73" applyFont="1" applyBorder="1" applyAlignment="1">
      <alignment vertical="center" shrinkToFit="1"/>
      <protection/>
    </xf>
    <xf numFmtId="0" fontId="63" fillId="0" borderId="40" xfId="73" applyFont="1" applyBorder="1" applyAlignment="1">
      <alignment vertical="center" shrinkToFit="1"/>
      <protection/>
    </xf>
    <xf numFmtId="0" fontId="63" fillId="0" borderId="42" xfId="73" applyFont="1" applyBorder="1" applyAlignment="1">
      <alignment vertical="center" shrinkToFit="1"/>
      <protection/>
    </xf>
    <xf numFmtId="0" fontId="71" fillId="0" borderId="43" xfId="73" applyFont="1" applyBorder="1" applyAlignment="1">
      <alignment vertical="center" shrinkToFit="1"/>
      <protection/>
    </xf>
    <xf numFmtId="0" fontId="63" fillId="0" borderId="44" xfId="73" applyFont="1" applyBorder="1" applyAlignment="1">
      <alignment vertical="center" shrinkToFit="1"/>
      <protection/>
    </xf>
    <xf numFmtId="0" fontId="71" fillId="0" borderId="29" xfId="73" applyFont="1" applyBorder="1" applyAlignment="1">
      <alignment vertical="center" shrinkToFit="1"/>
      <protection/>
    </xf>
    <xf numFmtId="0" fontId="0" fillId="0" borderId="43" xfId="73" applyFont="1" applyBorder="1" applyAlignment="1">
      <alignment vertical="center" shrinkToFit="1"/>
      <protection/>
    </xf>
    <xf numFmtId="0" fontId="0" fillId="0" borderId="29" xfId="73" applyFont="1" applyBorder="1" applyAlignment="1">
      <alignment vertical="center" shrinkToFit="1"/>
      <protection/>
    </xf>
    <xf numFmtId="0" fontId="0" fillId="0" borderId="44" xfId="73" applyFont="1" applyBorder="1" applyAlignment="1">
      <alignment vertical="center" shrinkToFit="1"/>
      <protection/>
    </xf>
    <xf numFmtId="0" fontId="63" fillId="0" borderId="43" xfId="73" applyFont="1" applyBorder="1" applyAlignment="1">
      <alignment vertical="center" shrinkToFit="1"/>
      <protection/>
    </xf>
    <xf numFmtId="0" fontId="0" fillId="0" borderId="45" xfId="73" applyFont="1" applyBorder="1" applyAlignment="1">
      <alignment vertical="center" shrinkToFit="1"/>
      <protection/>
    </xf>
    <xf numFmtId="0" fontId="63" fillId="0" borderId="45" xfId="73" applyFont="1" applyFill="1" applyBorder="1" applyAlignment="1" applyProtection="1">
      <alignment horizontal="center" vertical="center" shrinkToFit="1"/>
      <protection/>
    </xf>
    <xf numFmtId="0" fontId="0" fillId="0" borderId="46" xfId="73" applyFont="1" applyBorder="1" applyAlignment="1">
      <alignment vertical="center" shrinkToFit="1"/>
      <protection/>
    </xf>
    <xf numFmtId="0" fontId="0" fillId="0" borderId="33" xfId="73" applyFont="1" applyBorder="1" applyAlignment="1">
      <alignment vertical="center" shrinkToFit="1"/>
      <protection/>
    </xf>
    <xf numFmtId="0" fontId="71" fillId="0" borderId="33" xfId="73" applyFont="1" applyBorder="1" applyAlignment="1">
      <alignment vertical="center" shrinkToFit="1"/>
      <protection/>
    </xf>
    <xf numFmtId="0" fontId="63" fillId="0" borderId="47" xfId="73" applyFont="1" applyBorder="1" applyAlignment="1">
      <alignment vertical="center" shrinkToFit="1"/>
      <protection/>
    </xf>
    <xf numFmtId="0" fontId="0" fillId="0" borderId="0" xfId="91" applyFont="1">
      <alignment vertical="center"/>
      <protection/>
    </xf>
    <xf numFmtId="0" fontId="10" fillId="0" borderId="48" xfId="91" applyBorder="1">
      <alignment vertical="center"/>
      <protection/>
    </xf>
    <xf numFmtId="0" fontId="63" fillId="0" borderId="0" xfId="73" applyFont="1" applyBorder="1" applyAlignment="1" quotePrefix="1">
      <alignment horizontal="center" vertical="center" shrinkToFit="1"/>
      <protection/>
    </xf>
    <xf numFmtId="0" fontId="63" fillId="0" borderId="0" xfId="73" applyFont="1" applyBorder="1" applyAlignment="1">
      <alignment horizontal="center" vertical="center" shrinkToFit="1"/>
      <protection/>
    </xf>
    <xf numFmtId="0" fontId="63" fillId="0" borderId="0" xfId="73" applyFont="1" applyFill="1" applyAlignment="1" quotePrefix="1">
      <alignment horizontal="center" vertical="center" shrinkToFit="1"/>
      <protection/>
    </xf>
    <xf numFmtId="0" fontId="63" fillId="0" borderId="0" xfId="73" applyFont="1" applyFill="1" applyAlignment="1">
      <alignment horizontal="center" vertical="center" shrinkToFit="1"/>
      <protection/>
    </xf>
    <xf numFmtId="0" fontId="63" fillId="0" borderId="0" xfId="73" applyFont="1" applyFill="1" applyBorder="1" applyAlignment="1" applyProtection="1" quotePrefix="1">
      <alignment horizontal="center" vertical="center" shrinkToFit="1"/>
      <protection/>
    </xf>
    <xf numFmtId="0" fontId="63" fillId="0" borderId="0" xfId="73" applyFont="1" applyAlignment="1" quotePrefix="1">
      <alignment horizontal="center" vertical="center" shrinkToFit="1"/>
      <protection/>
    </xf>
    <xf numFmtId="0" fontId="63" fillId="0" borderId="0" xfId="73" applyFont="1" applyAlignment="1">
      <alignment horizontal="center" vertical="center" shrinkToFit="1"/>
      <protection/>
    </xf>
    <xf numFmtId="0" fontId="63" fillId="0" borderId="26" xfId="73" applyFont="1" applyFill="1" applyBorder="1" applyAlignment="1" applyProtection="1" quotePrefix="1">
      <alignment horizontal="center" vertical="center" shrinkToFit="1"/>
      <protection/>
    </xf>
    <xf numFmtId="0" fontId="74" fillId="0" borderId="0" xfId="73" applyFont="1" applyFill="1" applyBorder="1" applyAlignment="1" applyProtection="1" quotePrefix="1">
      <alignment horizontal="center" vertical="center" shrinkToFit="1"/>
      <protection/>
    </xf>
    <xf numFmtId="0" fontId="74" fillId="0" borderId="0" xfId="73" applyFont="1" applyFill="1" applyBorder="1" applyAlignment="1" applyProtection="1">
      <alignment horizontal="center" vertical="center" shrinkToFit="1"/>
      <protection/>
    </xf>
    <xf numFmtId="0" fontId="63" fillId="0" borderId="0" xfId="73" applyFont="1" applyFill="1" applyBorder="1" applyAlignment="1" applyProtection="1">
      <alignment horizontal="center" vertical="center" shrinkToFit="1"/>
      <protection/>
    </xf>
    <xf numFmtId="0" fontId="63" fillId="0" borderId="0" xfId="73" applyFont="1" applyFill="1" applyBorder="1" applyAlignment="1" applyProtection="1" quotePrefix="1">
      <alignment horizontal="right" vertical="center" shrinkToFit="1"/>
      <protection/>
    </xf>
    <xf numFmtId="0" fontId="63" fillId="0" borderId="0" xfId="73" applyFont="1" applyFill="1" applyBorder="1" applyAlignment="1" applyProtection="1">
      <alignment horizontal="right" vertical="center" shrinkToFit="1"/>
      <protection/>
    </xf>
    <xf numFmtId="0" fontId="63" fillId="0" borderId="40" xfId="73" applyFont="1" applyFill="1" applyBorder="1" applyAlignment="1" applyProtection="1">
      <alignment horizontal="right" vertical="center" shrinkToFit="1"/>
      <protection/>
    </xf>
    <xf numFmtId="0" fontId="63" fillId="0" borderId="19" xfId="73" applyFont="1" applyFill="1" applyBorder="1" applyAlignment="1" applyProtection="1" quotePrefix="1">
      <alignment horizontal="left" vertical="center" shrinkToFit="1"/>
      <protection/>
    </xf>
    <xf numFmtId="0" fontId="63" fillId="0" borderId="0" xfId="73" applyFont="1" applyFill="1" applyBorder="1" applyAlignment="1" applyProtection="1" quotePrefix="1">
      <alignment horizontal="left" vertical="center" shrinkToFit="1"/>
      <protection/>
    </xf>
    <xf numFmtId="0" fontId="63" fillId="0" borderId="0" xfId="73" applyFont="1" applyFill="1" applyBorder="1" applyAlignment="1" applyProtection="1">
      <alignment horizontal="left" vertical="center" shrinkToFit="1"/>
      <protection/>
    </xf>
    <xf numFmtId="56" fontId="63" fillId="0" borderId="0" xfId="73" applyNumberFormat="1" applyFont="1" applyFill="1" applyBorder="1" applyAlignment="1" applyProtection="1" quotePrefix="1">
      <alignment horizontal="center" vertical="center" shrinkToFit="1"/>
      <protection/>
    </xf>
    <xf numFmtId="0" fontId="63" fillId="0" borderId="49" xfId="73" applyFont="1" applyFill="1" applyBorder="1" applyAlignment="1" applyProtection="1" quotePrefix="1">
      <alignment horizontal="center" vertical="center" shrinkToFit="1"/>
      <protection/>
    </xf>
    <xf numFmtId="0" fontId="63" fillId="0" borderId="40" xfId="73" applyFont="1" applyFill="1" applyBorder="1" applyAlignment="1" applyProtection="1">
      <alignment horizontal="center" vertical="center" shrinkToFit="1"/>
      <protection/>
    </xf>
    <xf numFmtId="56" fontId="63" fillId="0" borderId="0" xfId="73" applyNumberFormat="1" applyFont="1" applyFill="1" applyBorder="1" applyAlignment="1" applyProtection="1">
      <alignment horizontal="center" vertical="center" shrinkToFit="1"/>
      <protection/>
    </xf>
    <xf numFmtId="0" fontId="68" fillId="0" borderId="11" xfId="73" applyFont="1" applyBorder="1" applyAlignment="1">
      <alignment horizontal="center" vertical="center"/>
      <protection/>
    </xf>
    <xf numFmtId="0" fontId="68" fillId="0" borderId="0" xfId="73" applyFont="1" applyAlignment="1">
      <alignment horizontal="center" vertical="center"/>
      <protection/>
    </xf>
    <xf numFmtId="0" fontId="72" fillId="0" borderId="0" xfId="73" applyFont="1" applyFill="1" applyAlignment="1" applyProtection="1">
      <alignment horizontal="center" vertical="center" shrinkToFit="1"/>
      <protection/>
    </xf>
    <xf numFmtId="0" fontId="72" fillId="0" borderId="0" xfId="73" applyFont="1" applyFill="1" applyBorder="1" applyAlignment="1" applyProtection="1">
      <alignment horizontal="center" vertical="center" shrinkToFit="1"/>
      <protection/>
    </xf>
    <xf numFmtId="0" fontId="63" fillId="0" borderId="50" xfId="73" applyFont="1" applyFill="1" applyBorder="1" applyAlignment="1" applyProtection="1" quotePrefix="1">
      <alignment horizontal="center" vertical="center" shrinkToFit="1"/>
      <protection/>
    </xf>
    <xf numFmtId="0" fontId="63" fillId="0" borderId="51" xfId="73" applyFont="1" applyFill="1" applyBorder="1" applyAlignment="1" applyProtection="1" quotePrefix="1">
      <alignment horizontal="center" vertical="center" shrinkToFit="1"/>
      <protection/>
    </xf>
    <xf numFmtId="0" fontId="63" fillId="0" borderId="52" xfId="73" applyFont="1" applyFill="1" applyBorder="1" applyAlignment="1" applyProtection="1" quotePrefix="1">
      <alignment horizontal="center" vertical="center" shrinkToFit="1"/>
      <protection/>
    </xf>
    <xf numFmtId="0" fontId="63" fillId="0" borderId="19" xfId="73" applyFont="1" applyFill="1" applyBorder="1" applyAlignment="1" applyProtection="1" quotePrefix="1">
      <alignment horizontal="center" vertical="center" shrinkToFit="1"/>
      <protection/>
    </xf>
    <xf numFmtId="0" fontId="63" fillId="0" borderId="41" xfId="73" applyFont="1" applyFill="1" applyBorder="1" applyAlignment="1" applyProtection="1" quotePrefix="1">
      <alignment horizontal="center" vertical="center" shrinkToFit="1"/>
      <protection/>
    </xf>
    <xf numFmtId="0" fontId="63" fillId="0" borderId="42" xfId="73" applyFont="1" applyFill="1" applyBorder="1" applyAlignment="1" applyProtection="1" quotePrefix="1">
      <alignment horizontal="center" vertical="center" shrinkToFit="1"/>
      <protection/>
    </xf>
    <xf numFmtId="0" fontId="73" fillId="0" borderId="42" xfId="73" applyFont="1" applyFill="1" applyBorder="1" applyAlignment="1" applyProtection="1" quotePrefix="1">
      <alignment horizontal="left" vertical="center" shrinkToFit="1"/>
      <protection/>
    </xf>
    <xf numFmtId="0" fontId="73" fillId="0" borderId="0" xfId="73" applyFont="1" applyFill="1" applyBorder="1" applyAlignment="1" applyProtection="1" quotePrefix="1">
      <alignment horizontal="left" vertical="center" shrinkToFit="1"/>
      <protection/>
    </xf>
    <xf numFmtId="0" fontId="73" fillId="0" borderId="40" xfId="73" applyFont="1" applyFill="1" applyBorder="1" applyAlignment="1" applyProtection="1" quotePrefix="1">
      <alignment horizontal="left" vertical="center" shrinkToFit="1"/>
      <protection/>
    </xf>
    <xf numFmtId="0" fontId="73" fillId="0" borderId="0" xfId="73" applyFont="1" applyBorder="1" applyAlignment="1">
      <alignment horizontal="center" vertical="center" shrinkToFit="1"/>
      <protection/>
    </xf>
    <xf numFmtId="0" fontId="76" fillId="0" borderId="0" xfId="73" applyFont="1" applyBorder="1" applyAlignment="1">
      <alignment horizontal="center" vertical="center" shrinkToFit="1"/>
      <protection/>
    </xf>
    <xf numFmtId="0" fontId="74" fillId="0" borderId="0" xfId="73" applyFont="1" applyBorder="1" applyAlignment="1">
      <alignment horizontal="center" vertical="center" shrinkToFit="1"/>
      <protection/>
    </xf>
    <xf numFmtId="0" fontId="82" fillId="0" borderId="0" xfId="73" applyFont="1" applyBorder="1" applyAlignment="1">
      <alignment horizontal="center" vertical="center" shrinkToFit="1"/>
      <protection/>
    </xf>
    <xf numFmtId="0" fontId="83" fillId="0" borderId="11" xfId="73" applyFont="1" applyFill="1" applyBorder="1" applyAlignment="1" applyProtection="1">
      <alignment horizontal="center" vertical="center" shrinkToFit="1"/>
      <protection/>
    </xf>
    <xf numFmtId="0" fontId="83" fillId="0" borderId="0" xfId="73" applyFont="1" applyFill="1" applyBorder="1" applyAlignment="1" applyProtection="1">
      <alignment horizontal="center" vertical="center" shrinkToFit="1"/>
      <protection/>
    </xf>
    <xf numFmtId="0" fontId="63" fillId="0" borderId="12" xfId="73" applyFont="1" applyBorder="1" applyAlignment="1">
      <alignment horizontal="center" vertical="center" shrinkToFit="1"/>
      <protection/>
    </xf>
    <xf numFmtId="0" fontId="63" fillId="0" borderId="33" xfId="73" applyFont="1" applyBorder="1" applyAlignment="1">
      <alignment horizontal="center" vertical="center" shrinkToFit="1"/>
      <protection/>
    </xf>
    <xf numFmtId="0" fontId="63" fillId="0" borderId="34" xfId="73" applyFont="1" applyBorder="1" applyAlignment="1">
      <alignment horizontal="center" vertical="center" shrinkToFit="1"/>
      <protection/>
    </xf>
    <xf numFmtId="56" fontId="63" fillId="0" borderId="19" xfId="73" applyNumberFormat="1" applyFont="1" applyFill="1" applyBorder="1" applyAlignment="1" applyProtection="1" quotePrefix="1">
      <alignment horizontal="center" vertical="center" shrinkToFit="1"/>
      <protection/>
    </xf>
    <xf numFmtId="0" fontId="73" fillId="0" borderId="0" xfId="73" applyFont="1" applyFill="1" applyBorder="1" applyAlignment="1" applyProtection="1">
      <alignment horizontal="center" vertical="center" shrinkToFit="1"/>
      <protection/>
    </xf>
    <xf numFmtId="180" fontId="63" fillId="0" borderId="0" xfId="73" applyNumberFormat="1" applyFont="1" applyBorder="1" applyAlignment="1">
      <alignment horizontal="center" vertical="center" shrinkToFit="1"/>
      <protection/>
    </xf>
    <xf numFmtId="0" fontId="81" fillId="0" borderId="0" xfId="73" applyFont="1" applyFill="1" applyBorder="1" applyAlignment="1" applyProtection="1">
      <alignment horizontal="center" vertical="center" shrinkToFit="1"/>
      <protection/>
    </xf>
    <xf numFmtId="0" fontId="63" fillId="0" borderId="28" xfId="73" applyFont="1" applyFill="1" applyBorder="1" applyAlignment="1" applyProtection="1">
      <alignment horizontal="center" vertical="center" shrinkToFit="1"/>
      <protection/>
    </xf>
    <xf numFmtId="0" fontId="63" fillId="0" borderId="23" xfId="73" applyFont="1" applyFill="1" applyBorder="1" applyAlignment="1" applyProtection="1">
      <alignment horizontal="center" vertical="center" shrinkToFit="1"/>
      <protection/>
    </xf>
    <xf numFmtId="0" fontId="76" fillId="0" borderId="0" xfId="73" applyFont="1" applyFill="1" applyBorder="1" applyAlignment="1" applyProtection="1">
      <alignment horizontal="center" vertical="center" shrinkToFit="1"/>
      <protection/>
    </xf>
    <xf numFmtId="0" fontId="74" fillId="0" borderId="42" xfId="73" applyFont="1" applyFill="1" applyBorder="1" applyAlignment="1" applyProtection="1" quotePrefix="1">
      <alignment horizontal="left" vertical="center" indent="1" shrinkToFit="1"/>
      <protection/>
    </xf>
    <xf numFmtId="0" fontId="74" fillId="0" borderId="0" xfId="73" applyFont="1" applyFill="1" applyBorder="1" applyAlignment="1" applyProtection="1">
      <alignment horizontal="left" vertical="center" indent="1" shrinkToFit="1"/>
      <protection/>
    </xf>
    <xf numFmtId="0" fontId="74" fillId="0" borderId="12" xfId="73" applyFont="1" applyFill="1" applyBorder="1" applyAlignment="1" applyProtection="1">
      <alignment horizontal="left" vertical="center" indent="1" shrinkToFit="1"/>
      <protection/>
    </xf>
    <xf numFmtId="0" fontId="63" fillId="0" borderId="19" xfId="73" applyFont="1" applyBorder="1" applyAlignment="1" quotePrefix="1">
      <alignment horizontal="center" vertical="center" shrinkToFit="1"/>
      <protection/>
    </xf>
    <xf numFmtId="0" fontId="63" fillId="0" borderId="53" xfId="73" applyFont="1" applyBorder="1" applyAlignment="1">
      <alignment horizontal="center" vertical="center" shrinkToFit="1"/>
      <protection/>
    </xf>
    <xf numFmtId="0" fontId="63" fillId="0" borderId="40" xfId="73" applyFont="1" applyBorder="1" applyAlignment="1">
      <alignment horizontal="center" vertical="center" shrinkToFit="1"/>
      <protection/>
    </xf>
    <xf numFmtId="0" fontId="63" fillId="0" borderId="19" xfId="73" applyFont="1" applyBorder="1" applyAlignment="1">
      <alignment horizontal="center" vertical="center" shrinkToFit="1"/>
      <protection/>
    </xf>
    <xf numFmtId="0" fontId="71" fillId="0" borderId="19" xfId="73" applyFont="1" applyBorder="1" applyAlignment="1">
      <alignment horizontal="center" vertical="center" shrinkToFit="1"/>
      <protection/>
    </xf>
    <xf numFmtId="0" fontId="71" fillId="0" borderId="53" xfId="73" applyFont="1" applyBorder="1" applyAlignment="1">
      <alignment horizontal="center" vertical="center" shrinkToFit="1"/>
      <protection/>
    </xf>
    <xf numFmtId="0" fontId="71" fillId="0" borderId="0" xfId="73" applyFont="1" applyBorder="1" applyAlignment="1">
      <alignment horizontal="center" vertical="center" shrinkToFit="1"/>
      <protection/>
    </xf>
    <xf numFmtId="0" fontId="71" fillId="0" borderId="40" xfId="73" applyFont="1" applyBorder="1" applyAlignment="1">
      <alignment horizontal="center" vertical="center" shrinkToFit="1"/>
      <protection/>
    </xf>
    <xf numFmtId="0" fontId="68" fillId="0" borderId="0" xfId="73" applyFont="1" applyFill="1" applyAlignment="1" applyProtection="1">
      <alignment horizontal="center" vertical="center" shrinkToFit="1"/>
      <protection/>
    </xf>
    <xf numFmtId="0" fontId="63" fillId="0" borderId="54" xfId="73" applyFont="1" applyBorder="1" applyAlignment="1">
      <alignment horizontal="center" vertical="center" shrinkToFit="1"/>
      <protection/>
    </xf>
    <xf numFmtId="0" fontId="71" fillId="0" borderId="10" xfId="73" applyFont="1" applyBorder="1" applyAlignment="1">
      <alignment horizontal="center" vertical="center" shrinkToFit="1"/>
      <protection/>
    </xf>
    <xf numFmtId="0" fontId="63" fillId="0" borderId="22" xfId="73" applyFont="1" applyBorder="1" applyAlignment="1">
      <alignment horizontal="center" vertical="center" shrinkToFit="1"/>
      <protection/>
    </xf>
    <xf numFmtId="0" fontId="63" fillId="0" borderId="10" xfId="73" applyFont="1" applyBorder="1" applyAlignment="1">
      <alignment horizontal="center" vertical="center" shrinkToFit="1"/>
      <protection/>
    </xf>
    <xf numFmtId="0" fontId="63" fillId="0" borderId="30" xfId="73" applyFont="1" applyBorder="1" applyAlignment="1">
      <alignment horizontal="center" vertical="center" shrinkToFit="1"/>
      <protection/>
    </xf>
    <xf numFmtId="0" fontId="71" fillId="0" borderId="33" xfId="73" applyFont="1" applyBorder="1" applyAlignment="1">
      <alignment horizontal="center" vertical="center" shrinkToFit="1"/>
      <protection/>
    </xf>
    <xf numFmtId="0" fontId="63" fillId="0" borderId="55" xfId="73" applyFont="1" applyBorder="1" applyAlignment="1">
      <alignment horizontal="center" vertical="center" shrinkToFit="1"/>
      <protection/>
    </xf>
    <xf numFmtId="0" fontId="71" fillId="0" borderId="55" xfId="73" applyFont="1" applyBorder="1" applyAlignment="1">
      <alignment horizontal="center" vertical="center" shrinkToFit="1"/>
      <protection/>
    </xf>
    <xf numFmtId="0" fontId="63" fillId="0" borderId="56" xfId="73" applyFont="1" applyBorder="1" applyAlignment="1">
      <alignment horizontal="center" vertical="center" shrinkToFit="1"/>
      <protection/>
    </xf>
    <xf numFmtId="0" fontId="63" fillId="0" borderId="57" xfId="73" applyFont="1" applyBorder="1" applyAlignment="1">
      <alignment horizontal="center" vertical="center" shrinkToFit="1"/>
      <protection/>
    </xf>
    <xf numFmtId="0" fontId="63" fillId="0" borderId="58" xfId="73" applyFont="1" applyBorder="1" applyAlignment="1">
      <alignment horizontal="center" vertical="center" shrinkToFit="1"/>
      <protection/>
    </xf>
    <xf numFmtId="0" fontId="63" fillId="0" borderId="59" xfId="73" applyFont="1" applyBorder="1" applyAlignment="1">
      <alignment horizontal="center" vertical="center" shrinkToFit="1"/>
      <protection/>
    </xf>
    <xf numFmtId="0" fontId="73" fillId="0" borderId="19" xfId="73" applyFont="1" applyFill="1" applyBorder="1" applyAlignment="1" applyProtection="1">
      <alignment horizontal="center" vertical="center" shrinkToFit="1"/>
      <protection/>
    </xf>
    <xf numFmtId="0" fontId="73" fillId="0" borderId="12" xfId="73" applyFont="1" applyFill="1" applyBorder="1" applyAlignment="1" applyProtection="1">
      <alignment horizontal="center" vertical="center" shrinkToFit="1"/>
      <protection/>
    </xf>
    <xf numFmtId="0" fontId="68" fillId="0" borderId="53" xfId="73" applyFont="1" applyBorder="1" applyAlignment="1">
      <alignment horizontal="center" vertical="center" shrinkToFit="1"/>
      <protection/>
    </xf>
    <xf numFmtId="0" fontId="68" fillId="0" borderId="0" xfId="73" applyFont="1" applyBorder="1" applyAlignment="1">
      <alignment horizontal="center" vertical="center" shrinkToFit="1"/>
      <protection/>
    </xf>
    <xf numFmtId="0" fontId="75" fillId="0" borderId="53" xfId="73" applyFont="1" applyBorder="1" applyAlignment="1">
      <alignment horizontal="center" vertical="center" shrinkToFit="1"/>
      <protection/>
    </xf>
    <xf numFmtId="0" fontId="75" fillId="0" borderId="0" xfId="73" applyFont="1" applyBorder="1" applyAlignment="1">
      <alignment horizontal="center" vertical="center" shrinkToFit="1"/>
      <protection/>
    </xf>
    <xf numFmtId="0" fontId="68" fillId="0" borderId="58" xfId="73" applyFont="1" applyBorder="1" applyAlignment="1">
      <alignment horizontal="center" vertical="center" shrinkToFit="1"/>
      <protection/>
    </xf>
    <xf numFmtId="0" fontId="68" fillId="0" borderId="12" xfId="73" applyFont="1" applyBorder="1" applyAlignment="1">
      <alignment horizontal="center" vertical="center" shrinkToFit="1"/>
      <protection/>
    </xf>
    <xf numFmtId="0" fontId="73" fillId="0" borderId="0" xfId="73" applyFont="1" applyFill="1" applyAlignment="1" applyProtection="1">
      <alignment horizontal="center" vertical="center" shrinkToFit="1"/>
      <protection/>
    </xf>
    <xf numFmtId="0" fontId="73" fillId="0" borderId="10" xfId="73" applyFont="1" applyFill="1" applyBorder="1" applyAlignment="1" applyProtection="1">
      <alignment horizontal="center" vertical="center" shrinkToFit="1"/>
      <protection/>
    </xf>
    <xf numFmtId="0" fontId="76" fillId="0" borderId="60" xfId="73" applyFont="1" applyFill="1" applyBorder="1" applyAlignment="1" applyProtection="1">
      <alignment horizontal="center" vertical="center" shrinkToFit="1"/>
      <protection/>
    </xf>
    <xf numFmtId="0" fontId="76" fillId="0" borderId="11" xfId="73" applyFont="1" applyFill="1" applyBorder="1" applyAlignment="1" applyProtection="1">
      <alignment horizontal="center" vertical="center" shrinkToFit="1"/>
      <protection/>
    </xf>
    <xf numFmtId="0" fontId="76" fillId="0" borderId="13" xfId="73" applyFont="1" applyFill="1" applyBorder="1" applyAlignment="1" applyProtection="1">
      <alignment horizontal="center" vertical="center" shrinkToFit="1"/>
      <protection/>
    </xf>
    <xf numFmtId="0" fontId="76" fillId="0" borderId="15" xfId="73" applyFont="1" applyFill="1" applyBorder="1" applyAlignment="1" applyProtection="1">
      <alignment horizontal="center" vertical="center" shrinkToFit="1"/>
      <protection/>
    </xf>
    <xf numFmtId="0" fontId="76" fillId="0" borderId="12" xfId="73" applyFont="1" applyFill="1" applyBorder="1" applyAlignment="1" applyProtection="1">
      <alignment horizontal="center" vertical="center" shrinkToFit="1"/>
      <protection/>
    </xf>
    <xf numFmtId="0" fontId="73" fillId="0" borderId="61" xfId="73" applyFont="1" applyFill="1" applyBorder="1" applyAlignment="1" applyProtection="1">
      <alignment horizontal="center" vertical="center" shrinkToFit="1"/>
      <protection/>
    </xf>
    <xf numFmtId="0" fontId="73" fillId="0" borderId="11" xfId="73" applyFont="1" applyFill="1" applyBorder="1" applyAlignment="1" applyProtection="1">
      <alignment horizontal="center" vertical="center" shrinkToFit="1"/>
      <protection/>
    </xf>
    <xf numFmtId="0" fontId="73" fillId="0" borderId="13" xfId="73" applyFont="1" applyFill="1" applyBorder="1" applyAlignment="1" applyProtection="1">
      <alignment horizontal="center" vertical="center" shrinkToFit="1"/>
      <protection/>
    </xf>
    <xf numFmtId="0" fontId="73" fillId="0" borderId="62" xfId="73" applyFont="1" applyFill="1" applyBorder="1" applyAlignment="1" applyProtection="1">
      <alignment horizontal="center" vertical="center" shrinkToFit="1"/>
      <protection/>
    </xf>
    <xf numFmtId="0" fontId="73" fillId="0" borderId="20" xfId="73" applyFont="1" applyFill="1" applyBorder="1" applyAlignment="1" applyProtection="1">
      <alignment horizontal="center" vertical="center" shrinkToFit="1"/>
      <protection/>
    </xf>
    <xf numFmtId="0" fontId="63" fillId="0" borderId="63" xfId="73" applyFont="1" applyFill="1" applyBorder="1" applyAlignment="1" applyProtection="1">
      <alignment horizontal="center" vertical="center" shrinkToFit="1"/>
      <protection/>
    </xf>
    <xf numFmtId="0" fontId="63" fillId="0" borderId="11" xfId="73" applyFont="1" applyFill="1" applyBorder="1" applyAlignment="1" applyProtection="1">
      <alignment horizontal="center" vertical="center" shrinkToFit="1"/>
      <protection/>
    </xf>
    <xf numFmtId="0" fontId="63" fillId="0" borderId="64" xfId="73" applyFont="1" applyFill="1" applyBorder="1" applyAlignment="1" applyProtection="1">
      <alignment horizontal="center" vertical="center" shrinkToFit="1"/>
      <protection/>
    </xf>
    <xf numFmtId="0" fontId="63" fillId="0" borderId="65" xfId="73" applyFont="1" applyFill="1" applyBorder="1" applyAlignment="1" applyProtection="1">
      <alignment horizontal="center" vertical="center" shrinkToFit="1"/>
      <protection/>
    </xf>
    <xf numFmtId="0" fontId="63" fillId="0" borderId="14" xfId="73" applyFont="1" applyFill="1" applyBorder="1" applyAlignment="1" applyProtection="1">
      <alignment horizontal="center" vertical="center" shrinkToFit="1"/>
      <protection/>
    </xf>
    <xf numFmtId="0" fontId="63" fillId="0" borderId="65" xfId="73" applyFont="1" applyFill="1" applyBorder="1" applyAlignment="1" applyProtection="1">
      <alignment horizontal="right" vertical="center" shrinkToFit="1"/>
      <protection/>
    </xf>
    <xf numFmtId="0" fontId="63" fillId="0" borderId="14" xfId="73" applyFont="1" applyFill="1" applyBorder="1" applyAlignment="1" applyProtection="1">
      <alignment horizontal="right" vertical="center" shrinkToFit="1"/>
      <protection/>
    </xf>
    <xf numFmtId="0" fontId="73" fillId="0" borderId="59" xfId="73" applyFont="1" applyFill="1" applyBorder="1" applyAlignment="1" applyProtection="1">
      <alignment horizontal="center" vertical="center" shrinkToFit="1"/>
      <protection/>
    </xf>
    <xf numFmtId="0" fontId="73" fillId="0" borderId="53" xfId="73" applyFont="1" applyFill="1" applyBorder="1" applyAlignment="1" applyProtection="1">
      <alignment horizontal="center" vertical="center" shrinkToFit="1"/>
      <protection/>
    </xf>
    <xf numFmtId="0" fontId="73" fillId="0" borderId="58" xfId="73" applyFont="1" applyFill="1" applyBorder="1" applyAlignment="1" applyProtection="1">
      <alignment horizontal="center" vertical="center" shrinkToFit="1"/>
      <protection/>
    </xf>
    <xf numFmtId="176" fontId="73" fillId="0" borderId="19" xfId="73" applyNumberFormat="1" applyFont="1" applyBorder="1" applyAlignment="1">
      <alignment horizontal="center" vertical="center" shrinkToFit="1"/>
      <protection/>
    </xf>
    <xf numFmtId="176" fontId="73" fillId="0" borderId="0" xfId="73" applyNumberFormat="1" applyFont="1" applyBorder="1" applyAlignment="1">
      <alignment horizontal="center" vertical="center" shrinkToFit="1"/>
      <protection/>
    </xf>
    <xf numFmtId="176" fontId="73" fillId="0" borderId="12" xfId="73" applyNumberFormat="1" applyFont="1" applyBorder="1" applyAlignment="1">
      <alignment horizontal="center" vertical="center" shrinkToFit="1"/>
      <protection/>
    </xf>
    <xf numFmtId="2" fontId="73" fillId="0" borderId="19" xfId="73" applyNumberFormat="1" applyFont="1" applyBorder="1" applyAlignment="1">
      <alignment horizontal="center" vertical="center" shrinkToFit="1"/>
      <protection/>
    </xf>
    <xf numFmtId="0" fontId="84" fillId="0" borderId="0" xfId="0" applyFont="1" applyAlignment="1">
      <alignment vertical="center"/>
    </xf>
    <xf numFmtId="0" fontId="84" fillId="0" borderId="12" xfId="0" applyFont="1" applyBorder="1" applyAlignment="1">
      <alignment vertical="center"/>
    </xf>
    <xf numFmtId="0" fontId="84" fillId="0" borderId="28" xfId="0" applyFont="1" applyBorder="1" applyAlignment="1">
      <alignment vertical="center"/>
    </xf>
    <xf numFmtId="0" fontId="84" fillId="0" borderId="23" xfId="0" applyFont="1" applyBorder="1" applyAlignment="1">
      <alignment vertical="center"/>
    </xf>
    <xf numFmtId="0" fontId="84" fillId="0" borderId="27" xfId="0" applyFont="1" applyBorder="1" applyAlignment="1">
      <alignment vertical="center"/>
    </xf>
    <xf numFmtId="0" fontId="84" fillId="0" borderId="20" xfId="0" applyFont="1" applyBorder="1" applyAlignment="1">
      <alignment vertical="center"/>
    </xf>
    <xf numFmtId="0" fontId="84" fillId="0" borderId="66" xfId="0" applyFont="1" applyBorder="1" applyAlignment="1">
      <alignment vertical="center"/>
    </xf>
    <xf numFmtId="177" fontId="63" fillId="0" borderId="14" xfId="73" applyNumberFormat="1" applyFont="1" applyBorder="1" applyAlignment="1">
      <alignment horizontal="center" vertical="center" shrinkToFit="1"/>
      <protection/>
    </xf>
    <xf numFmtId="0" fontId="76" fillId="0" borderId="67" xfId="73" applyFont="1" applyFill="1" applyBorder="1" applyAlignment="1" applyProtection="1">
      <alignment horizontal="center" vertical="center" shrinkToFit="1"/>
      <protection/>
    </xf>
    <xf numFmtId="0" fontId="76" fillId="0" borderId="53" xfId="73" applyFont="1" applyFill="1" applyBorder="1" applyAlignment="1" applyProtection="1">
      <alignment horizontal="center" vertical="center" shrinkToFit="1"/>
      <protection/>
    </xf>
    <xf numFmtId="0" fontId="76" fillId="0" borderId="58" xfId="73" applyFont="1" applyFill="1" applyBorder="1" applyAlignment="1" applyProtection="1">
      <alignment horizontal="center" vertical="center" shrinkToFit="1"/>
      <protection/>
    </xf>
    <xf numFmtId="0" fontId="68" fillId="0" borderId="59" xfId="73" applyFont="1" applyBorder="1" applyAlignment="1">
      <alignment horizontal="center" vertical="center" wrapText="1" shrinkToFit="1"/>
      <protection/>
    </xf>
    <xf numFmtId="0" fontId="68" fillId="0" borderId="53" xfId="73" applyFont="1" applyBorder="1" applyAlignment="1">
      <alignment horizontal="center" vertical="center" wrapText="1" shrinkToFit="1"/>
      <protection/>
    </xf>
    <xf numFmtId="0" fontId="68" fillId="0" borderId="19" xfId="73" applyFont="1" applyBorder="1" applyAlignment="1">
      <alignment horizontal="center" vertical="center" wrapText="1" shrinkToFit="1"/>
      <protection/>
    </xf>
    <xf numFmtId="0" fontId="68" fillId="0" borderId="0" xfId="73" applyFont="1" applyBorder="1" applyAlignment="1">
      <alignment horizontal="center" vertical="center" wrapText="1" shrinkToFit="1"/>
      <protection/>
    </xf>
    <xf numFmtId="0" fontId="68" fillId="0" borderId="28" xfId="73" applyFont="1" applyBorder="1" applyAlignment="1">
      <alignment horizontal="center" vertical="center" wrapText="1" shrinkToFit="1"/>
      <protection/>
    </xf>
    <xf numFmtId="0" fontId="68" fillId="0" borderId="23" xfId="73" applyFont="1" applyBorder="1" applyAlignment="1">
      <alignment horizontal="center" vertical="center" wrapText="1" shrinkToFit="1"/>
      <protection/>
    </xf>
    <xf numFmtId="0" fontId="76" fillId="0" borderId="59" xfId="73" applyFont="1" applyBorder="1" applyAlignment="1">
      <alignment horizontal="center" vertical="center" shrinkToFit="1"/>
      <protection/>
    </xf>
    <xf numFmtId="0" fontId="76" fillId="0" borderId="53" xfId="73" applyFont="1" applyBorder="1" applyAlignment="1">
      <alignment horizontal="center" vertical="center" shrinkToFit="1"/>
      <protection/>
    </xf>
    <xf numFmtId="0" fontId="76" fillId="0" borderId="19" xfId="73" applyFont="1" applyBorder="1" applyAlignment="1">
      <alignment horizontal="center" vertical="center" shrinkToFit="1"/>
      <protection/>
    </xf>
    <xf numFmtId="0" fontId="68" fillId="0" borderId="68" xfId="73" applyFont="1" applyBorder="1" applyAlignment="1">
      <alignment horizontal="center" vertical="center" shrinkToFit="1"/>
      <protection/>
    </xf>
    <xf numFmtId="0" fontId="68" fillId="0" borderId="20" xfId="73" applyFont="1" applyBorder="1" applyAlignment="1">
      <alignment horizontal="center" vertical="center" shrinkToFit="1"/>
      <protection/>
    </xf>
    <xf numFmtId="178" fontId="68" fillId="0" borderId="69" xfId="73" applyNumberFormat="1" applyFont="1" applyBorder="1" applyAlignment="1">
      <alignment horizontal="center" vertical="center" shrinkToFit="1"/>
      <protection/>
    </xf>
    <xf numFmtId="178" fontId="68" fillId="0" borderId="53" xfId="73" applyNumberFormat="1" applyFont="1" applyBorder="1" applyAlignment="1">
      <alignment horizontal="center" vertical="center" shrinkToFit="1"/>
      <protection/>
    </xf>
    <xf numFmtId="178" fontId="68" fillId="0" borderId="65" xfId="73" applyNumberFormat="1" applyFont="1" applyBorder="1" applyAlignment="1">
      <alignment horizontal="center" vertical="center" shrinkToFit="1"/>
      <protection/>
    </xf>
    <xf numFmtId="178" fontId="68" fillId="0" borderId="0" xfId="73" applyNumberFormat="1" applyFont="1" applyBorder="1" applyAlignment="1">
      <alignment horizontal="center" vertical="center" shrinkToFit="1"/>
      <protection/>
    </xf>
    <xf numFmtId="179" fontId="68" fillId="0" borderId="53" xfId="73" applyNumberFormat="1" applyFont="1" applyBorder="1" applyAlignment="1">
      <alignment horizontal="center" vertical="center"/>
      <protection/>
    </xf>
    <xf numFmtId="179" fontId="68" fillId="0" borderId="70" xfId="73" applyNumberFormat="1" applyFont="1" applyBorder="1" applyAlignment="1">
      <alignment horizontal="center" vertical="center"/>
      <protection/>
    </xf>
    <xf numFmtId="179" fontId="68" fillId="0" borderId="0" xfId="73" applyNumberFormat="1" applyFont="1" applyBorder="1" applyAlignment="1">
      <alignment horizontal="center" vertical="center"/>
      <protection/>
    </xf>
    <xf numFmtId="179" fontId="68" fillId="0" borderId="14" xfId="73" applyNumberFormat="1" applyFont="1" applyBorder="1" applyAlignment="1">
      <alignment horizontal="center" vertical="center"/>
      <protection/>
    </xf>
    <xf numFmtId="179" fontId="63" fillId="0" borderId="21" xfId="73" applyNumberFormat="1" applyFont="1" applyBorder="1" applyAlignment="1">
      <alignment horizontal="center" vertical="center"/>
      <protection/>
    </xf>
    <xf numFmtId="180" fontId="76" fillId="0" borderId="0" xfId="73" applyNumberFormat="1" applyFont="1" applyBorder="1" applyAlignment="1">
      <alignment horizontal="center" vertical="center" shrinkToFit="1"/>
      <protection/>
    </xf>
    <xf numFmtId="180" fontId="76" fillId="0" borderId="12" xfId="73" applyNumberFormat="1" applyFont="1" applyBorder="1" applyAlignment="1">
      <alignment horizontal="center" vertical="center" shrinkToFit="1"/>
      <protection/>
    </xf>
    <xf numFmtId="180" fontId="76" fillId="0" borderId="23" xfId="73" applyNumberFormat="1" applyFont="1" applyBorder="1" applyAlignment="1">
      <alignment horizontal="center" vertical="center" shrinkToFit="1"/>
      <protection/>
    </xf>
    <xf numFmtId="180" fontId="76" fillId="0" borderId="27" xfId="73" applyNumberFormat="1" applyFont="1" applyBorder="1" applyAlignment="1">
      <alignment horizontal="center" vertical="center" shrinkToFit="1"/>
      <protection/>
    </xf>
    <xf numFmtId="0" fontId="68" fillId="0" borderId="59" xfId="73" applyFont="1" applyBorder="1" applyAlignment="1">
      <alignment horizontal="center" vertical="center" shrinkToFit="1"/>
      <protection/>
    </xf>
    <xf numFmtId="0" fontId="68" fillId="0" borderId="19" xfId="73" applyFont="1" applyBorder="1" applyAlignment="1">
      <alignment horizontal="center" vertical="center" shrinkToFit="1"/>
      <protection/>
    </xf>
    <xf numFmtId="0" fontId="76" fillId="0" borderId="0" xfId="73" applyFont="1" applyAlignment="1">
      <alignment horizontal="center" vertical="center" shrinkToFit="1"/>
      <protection/>
    </xf>
    <xf numFmtId="0" fontId="68" fillId="0" borderId="0" xfId="73" applyFont="1" applyAlignment="1">
      <alignment horizontal="center" vertical="center" shrinkToFit="1"/>
      <protection/>
    </xf>
    <xf numFmtId="177" fontId="68" fillId="0" borderId="0" xfId="73" applyNumberFormat="1" applyFont="1" applyBorder="1" applyAlignment="1">
      <alignment horizontal="center" vertical="center"/>
      <protection/>
    </xf>
    <xf numFmtId="177" fontId="68" fillId="0" borderId="14" xfId="73" applyNumberFormat="1" applyFont="1" applyBorder="1" applyAlignment="1">
      <alignment horizontal="center" vertical="center"/>
      <protection/>
    </xf>
    <xf numFmtId="177" fontId="68" fillId="0" borderId="23" xfId="73" applyNumberFormat="1" applyFont="1" applyBorder="1" applyAlignment="1">
      <alignment horizontal="center" vertical="center"/>
      <protection/>
    </xf>
    <xf numFmtId="177" fontId="68" fillId="0" borderId="71" xfId="73" applyNumberFormat="1" applyFont="1" applyBorder="1" applyAlignment="1">
      <alignment horizontal="center" vertical="center"/>
      <protection/>
    </xf>
    <xf numFmtId="0" fontId="81" fillId="0" borderId="67" xfId="73" applyFont="1" applyFill="1" applyBorder="1" applyAlignment="1" applyProtection="1">
      <alignment horizontal="center" vertical="center" shrinkToFit="1"/>
      <protection/>
    </xf>
    <xf numFmtId="0" fontId="81" fillId="0" borderId="53" xfId="73" applyFont="1" applyFill="1" applyBorder="1" applyAlignment="1" applyProtection="1">
      <alignment horizontal="center" vertical="center" shrinkToFit="1"/>
      <protection/>
    </xf>
    <xf numFmtId="0" fontId="81" fillId="0" borderId="58" xfId="73" applyFont="1" applyFill="1" applyBorder="1" applyAlignment="1" applyProtection="1">
      <alignment horizontal="center" vertical="center" shrinkToFit="1"/>
      <protection/>
    </xf>
    <xf numFmtId="0" fontId="81" fillId="0" borderId="15" xfId="73" applyFont="1" applyFill="1" applyBorder="1" applyAlignment="1" applyProtection="1">
      <alignment horizontal="center" vertical="center" shrinkToFit="1"/>
      <protection/>
    </xf>
    <xf numFmtId="0" fontId="81" fillId="0" borderId="12" xfId="73" applyFont="1" applyFill="1" applyBorder="1" applyAlignment="1" applyProtection="1">
      <alignment horizontal="center" vertical="center" shrinkToFit="1"/>
      <protection/>
    </xf>
    <xf numFmtId="0" fontId="78" fillId="0" borderId="59" xfId="73" applyFont="1" applyBorder="1" applyAlignment="1">
      <alignment horizontal="center" vertical="center" shrinkToFit="1"/>
      <protection/>
    </xf>
    <xf numFmtId="0" fontId="78" fillId="0" borderId="53" xfId="73" applyFont="1" applyBorder="1" applyAlignment="1">
      <alignment horizontal="center" vertical="center" shrinkToFit="1"/>
      <protection/>
    </xf>
    <xf numFmtId="0" fontId="78" fillId="0" borderId="19" xfId="73" applyFont="1" applyBorder="1" applyAlignment="1">
      <alignment horizontal="center" vertical="center" shrinkToFit="1"/>
      <protection/>
    </xf>
    <xf numFmtId="0" fontId="78" fillId="0" borderId="0" xfId="73" applyFont="1" applyBorder="1" applyAlignment="1">
      <alignment horizontal="center" vertical="center" shrinkToFit="1"/>
      <protection/>
    </xf>
    <xf numFmtId="0" fontId="79" fillId="0" borderId="53" xfId="73" applyFont="1" applyBorder="1" applyAlignment="1">
      <alignment horizontal="center" vertical="center" shrinkToFit="1"/>
      <protection/>
    </xf>
    <xf numFmtId="0" fontId="79" fillId="0" borderId="0" xfId="73" applyFont="1" applyBorder="1" applyAlignment="1">
      <alignment horizontal="center" vertical="center" shrinkToFit="1"/>
      <protection/>
    </xf>
    <xf numFmtId="0" fontId="78" fillId="0" borderId="58" xfId="73" applyFont="1" applyBorder="1" applyAlignment="1">
      <alignment horizontal="center" vertical="center" shrinkToFit="1"/>
      <protection/>
    </xf>
    <xf numFmtId="0" fontId="78" fillId="0" borderId="12" xfId="73" applyFont="1" applyBorder="1" applyAlignment="1">
      <alignment horizontal="center" vertical="center" shrinkToFit="1"/>
      <protection/>
    </xf>
    <xf numFmtId="0" fontId="78" fillId="0" borderId="28" xfId="73" applyFont="1" applyBorder="1" applyAlignment="1">
      <alignment horizontal="center" vertical="center" shrinkToFit="1"/>
      <protection/>
    </xf>
    <xf numFmtId="0" fontId="78" fillId="0" borderId="23" xfId="73" applyFont="1" applyBorder="1" applyAlignment="1">
      <alignment horizontal="center" vertical="center" shrinkToFit="1"/>
      <protection/>
    </xf>
    <xf numFmtId="0" fontId="78" fillId="0" borderId="27" xfId="73" applyFont="1" applyBorder="1" applyAlignment="1">
      <alignment horizontal="center" vertical="center" shrinkToFit="1"/>
      <protection/>
    </xf>
    <xf numFmtId="0" fontId="81" fillId="0" borderId="59" xfId="73" applyFont="1" applyBorder="1" applyAlignment="1">
      <alignment horizontal="center" vertical="center" shrinkToFit="1"/>
      <protection/>
    </xf>
    <xf numFmtId="0" fontId="81" fillId="0" borderId="53" xfId="73" applyFont="1" applyBorder="1" applyAlignment="1">
      <alignment horizontal="center" vertical="center" shrinkToFit="1"/>
      <protection/>
    </xf>
    <xf numFmtId="0" fontId="81" fillId="0" borderId="19" xfId="73" applyFont="1" applyBorder="1" applyAlignment="1">
      <alignment horizontal="center" vertical="center" shrinkToFit="1"/>
      <protection/>
    </xf>
    <xf numFmtId="0" fontId="81" fillId="0" borderId="0" xfId="73" applyFont="1" applyBorder="1" applyAlignment="1">
      <alignment horizontal="center" vertical="center" shrinkToFit="1"/>
      <protection/>
    </xf>
    <xf numFmtId="0" fontId="78" fillId="0" borderId="68" xfId="73" applyFont="1" applyBorder="1" applyAlignment="1">
      <alignment horizontal="center" vertical="center" shrinkToFit="1"/>
      <protection/>
    </xf>
    <xf numFmtId="0" fontId="78" fillId="0" borderId="20" xfId="73" applyFont="1" applyBorder="1" applyAlignment="1">
      <alignment horizontal="center" vertical="center" shrinkToFit="1"/>
      <protection/>
    </xf>
    <xf numFmtId="178" fontId="78" fillId="0" borderId="53" xfId="73" applyNumberFormat="1" applyFont="1" applyBorder="1" applyAlignment="1">
      <alignment horizontal="center" vertical="center" shrinkToFit="1"/>
      <protection/>
    </xf>
    <xf numFmtId="178" fontId="78" fillId="0" borderId="0" xfId="73" applyNumberFormat="1" applyFont="1" applyBorder="1" applyAlignment="1">
      <alignment horizontal="center" vertical="center" shrinkToFit="1"/>
      <protection/>
    </xf>
    <xf numFmtId="179" fontId="78" fillId="0" borderId="53" xfId="73" applyNumberFormat="1" applyFont="1" applyBorder="1" applyAlignment="1">
      <alignment horizontal="center" vertical="center"/>
      <protection/>
    </xf>
    <xf numFmtId="179" fontId="78" fillId="0" borderId="70" xfId="73" applyNumberFormat="1" applyFont="1" applyBorder="1" applyAlignment="1">
      <alignment horizontal="center" vertical="center"/>
      <protection/>
    </xf>
    <xf numFmtId="179" fontId="78" fillId="0" borderId="0" xfId="73" applyNumberFormat="1" applyFont="1" applyBorder="1" applyAlignment="1">
      <alignment horizontal="center" vertical="center"/>
      <protection/>
    </xf>
    <xf numFmtId="179" fontId="78" fillId="0" borderId="14" xfId="73" applyNumberFormat="1" applyFont="1" applyBorder="1" applyAlignment="1">
      <alignment horizontal="center" vertical="center"/>
      <protection/>
    </xf>
    <xf numFmtId="0" fontId="81" fillId="0" borderId="67" xfId="73" applyFont="1" applyFill="1" applyBorder="1" applyAlignment="1">
      <alignment horizontal="center" vertical="center" shrinkToFit="1"/>
      <protection/>
    </xf>
    <xf numFmtId="0" fontId="81" fillId="0" borderId="53" xfId="73" applyFont="1" applyFill="1" applyBorder="1" applyAlignment="1">
      <alignment horizontal="center" vertical="center" shrinkToFit="1"/>
      <protection/>
    </xf>
    <xf numFmtId="0" fontId="81" fillId="0" borderId="58" xfId="73" applyFont="1" applyFill="1" applyBorder="1" applyAlignment="1">
      <alignment horizontal="center" vertical="center" shrinkToFit="1"/>
      <protection/>
    </xf>
    <xf numFmtId="0" fontId="81" fillId="0" borderId="15" xfId="73" applyFont="1" applyFill="1" applyBorder="1" applyAlignment="1">
      <alignment horizontal="center" vertical="center" shrinkToFit="1"/>
      <protection/>
    </xf>
    <xf numFmtId="0" fontId="81" fillId="0" borderId="0" xfId="73" applyFont="1" applyFill="1" applyBorder="1" applyAlignment="1">
      <alignment horizontal="center" vertical="center" shrinkToFit="1"/>
      <protection/>
    </xf>
    <xf numFmtId="0" fontId="81" fillId="0" borderId="12" xfId="73" applyFont="1" applyFill="1" applyBorder="1" applyAlignment="1">
      <alignment horizontal="center" vertical="center" shrinkToFit="1"/>
      <protection/>
    </xf>
    <xf numFmtId="180" fontId="81" fillId="0" borderId="15" xfId="73" applyNumberFormat="1" applyFont="1" applyBorder="1" applyAlignment="1">
      <alignment horizontal="center" vertical="center" shrinkToFit="1"/>
      <protection/>
    </xf>
    <xf numFmtId="180" fontId="81" fillId="0" borderId="0" xfId="73" applyNumberFormat="1" applyFont="1" applyBorder="1" applyAlignment="1">
      <alignment horizontal="center" vertical="center" shrinkToFit="1"/>
      <protection/>
    </xf>
    <xf numFmtId="180" fontId="81" fillId="0" borderId="12" xfId="73" applyNumberFormat="1" applyFont="1" applyBorder="1" applyAlignment="1">
      <alignment horizontal="center" vertical="center" shrinkToFit="1"/>
      <protection/>
    </xf>
    <xf numFmtId="180" fontId="81" fillId="0" borderId="72" xfId="73" applyNumberFormat="1" applyFont="1" applyBorder="1" applyAlignment="1">
      <alignment horizontal="center" vertical="center" shrinkToFit="1"/>
      <protection/>
    </xf>
    <xf numFmtId="180" fontId="81" fillId="0" borderId="23" xfId="73" applyNumberFormat="1" applyFont="1" applyBorder="1" applyAlignment="1">
      <alignment horizontal="center" vertical="center" shrinkToFit="1"/>
      <protection/>
    </xf>
    <xf numFmtId="180" fontId="81" fillId="0" borderId="27" xfId="73" applyNumberFormat="1" applyFont="1" applyBorder="1" applyAlignment="1">
      <alignment horizontal="center" vertical="center" shrinkToFit="1"/>
      <protection/>
    </xf>
    <xf numFmtId="177" fontId="78" fillId="0" borderId="0" xfId="73" applyNumberFormat="1" applyFont="1" applyBorder="1" applyAlignment="1">
      <alignment horizontal="center" vertical="center"/>
      <protection/>
    </xf>
    <xf numFmtId="177" fontId="78" fillId="0" borderId="14" xfId="73" applyNumberFormat="1" applyFont="1" applyBorder="1" applyAlignment="1">
      <alignment horizontal="center" vertical="center"/>
      <protection/>
    </xf>
    <xf numFmtId="177" fontId="78" fillId="0" borderId="23" xfId="73" applyNumberFormat="1" applyFont="1" applyBorder="1" applyAlignment="1">
      <alignment horizontal="center" vertical="center"/>
      <protection/>
    </xf>
    <xf numFmtId="177" fontId="78" fillId="0" borderId="71" xfId="73" applyNumberFormat="1" applyFont="1" applyBorder="1" applyAlignment="1">
      <alignment horizontal="center" vertical="center"/>
      <protection/>
    </xf>
    <xf numFmtId="0" fontId="63" fillId="0" borderId="14" xfId="73" applyFont="1" applyBorder="1" applyAlignment="1">
      <alignment horizontal="center" vertical="center" shrinkToFit="1"/>
      <protection/>
    </xf>
    <xf numFmtId="0" fontId="73" fillId="0" borderId="67" xfId="73" applyFont="1" applyFill="1" applyBorder="1" applyAlignment="1">
      <alignment horizontal="center" vertical="center" shrinkToFit="1"/>
      <protection/>
    </xf>
    <xf numFmtId="0" fontId="73" fillId="0" borderId="53" xfId="73" applyFont="1" applyFill="1" applyBorder="1" applyAlignment="1">
      <alignment horizontal="center" vertical="center" shrinkToFit="1"/>
      <protection/>
    </xf>
    <xf numFmtId="0" fontId="73" fillId="0" borderId="58" xfId="73" applyFont="1" applyFill="1" applyBorder="1" applyAlignment="1">
      <alignment horizontal="center" vertical="center" shrinkToFit="1"/>
      <protection/>
    </xf>
    <xf numFmtId="0" fontId="73" fillId="0" borderId="15" xfId="73" applyFont="1" applyFill="1" applyBorder="1" applyAlignment="1">
      <alignment horizontal="center" vertical="center" shrinkToFit="1"/>
      <protection/>
    </xf>
    <xf numFmtId="0" fontId="73" fillId="0" borderId="0" xfId="73" applyFont="1" applyFill="1" applyBorder="1" applyAlignment="1">
      <alignment horizontal="center" vertical="center" shrinkToFit="1"/>
      <protection/>
    </xf>
    <xf numFmtId="0" fontId="73" fillId="0" borderId="12" xfId="73" applyFont="1" applyFill="1" applyBorder="1" applyAlignment="1">
      <alignment horizontal="center" vertical="center" shrinkToFit="1"/>
      <protection/>
    </xf>
    <xf numFmtId="178" fontId="63" fillId="0" borderId="53" xfId="73" applyNumberFormat="1" applyFont="1" applyBorder="1" applyAlignment="1">
      <alignment horizontal="center" vertical="center" shrinkToFit="1"/>
      <protection/>
    </xf>
    <xf numFmtId="178" fontId="63" fillId="0" borderId="0" xfId="73" applyNumberFormat="1" applyFont="1" applyBorder="1" applyAlignment="1">
      <alignment horizontal="center" vertical="center" shrinkToFit="1"/>
      <protection/>
    </xf>
    <xf numFmtId="179" fontId="63" fillId="0" borderId="53" xfId="73" applyNumberFormat="1" applyFont="1" applyBorder="1" applyAlignment="1">
      <alignment horizontal="center" vertical="center"/>
      <protection/>
    </xf>
    <xf numFmtId="179" fontId="63" fillId="0" borderId="70" xfId="73" applyNumberFormat="1" applyFont="1" applyBorder="1" applyAlignment="1">
      <alignment horizontal="center" vertical="center"/>
      <protection/>
    </xf>
    <xf numFmtId="179" fontId="63" fillId="0" borderId="0" xfId="73" applyNumberFormat="1" applyFont="1" applyBorder="1" applyAlignment="1">
      <alignment horizontal="center" vertical="center"/>
      <protection/>
    </xf>
    <xf numFmtId="179" fontId="63" fillId="0" borderId="14" xfId="73" applyNumberFormat="1" applyFont="1" applyBorder="1" applyAlignment="1">
      <alignment horizontal="center" vertical="center"/>
      <protection/>
    </xf>
    <xf numFmtId="0" fontId="73" fillId="0" borderId="15" xfId="73" applyFont="1" applyFill="1" applyBorder="1" applyAlignment="1" applyProtection="1">
      <alignment horizontal="center" vertical="center" shrinkToFit="1"/>
      <protection/>
    </xf>
    <xf numFmtId="0" fontId="63" fillId="0" borderId="68" xfId="73" applyFont="1" applyBorder="1" applyAlignment="1">
      <alignment horizontal="center" vertical="center" shrinkToFit="1"/>
      <protection/>
    </xf>
    <xf numFmtId="0" fontId="63" fillId="0" borderId="20" xfId="73" applyFont="1" applyBorder="1" applyAlignment="1">
      <alignment horizontal="center" vertical="center" shrinkToFit="1"/>
      <protection/>
    </xf>
    <xf numFmtId="0" fontId="63" fillId="0" borderId="73" xfId="73" applyFont="1" applyBorder="1" applyAlignment="1">
      <alignment horizontal="center" vertical="center" shrinkToFit="1"/>
      <protection/>
    </xf>
    <xf numFmtId="180" fontId="73" fillId="0" borderId="15" xfId="73" applyNumberFormat="1" applyFont="1" applyBorder="1" applyAlignment="1">
      <alignment horizontal="center" vertical="center" shrinkToFit="1"/>
      <protection/>
    </xf>
    <xf numFmtId="180" fontId="73" fillId="0" borderId="0" xfId="73" applyNumberFormat="1" applyFont="1" applyBorder="1" applyAlignment="1">
      <alignment horizontal="center" vertical="center" shrinkToFit="1"/>
      <protection/>
    </xf>
    <xf numFmtId="180" fontId="73" fillId="0" borderId="12" xfId="73" applyNumberFormat="1" applyFont="1" applyBorder="1" applyAlignment="1">
      <alignment horizontal="center" vertical="center" shrinkToFit="1"/>
      <protection/>
    </xf>
    <xf numFmtId="180" fontId="73" fillId="0" borderId="72" xfId="73" applyNumberFormat="1" applyFont="1" applyBorder="1" applyAlignment="1">
      <alignment horizontal="center" vertical="center" shrinkToFit="1"/>
      <protection/>
    </xf>
    <xf numFmtId="180" fontId="73" fillId="0" borderId="23" xfId="73" applyNumberFormat="1" applyFont="1" applyBorder="1" applyAlignment="1">
      <alignment horizontal="center" vertical="center" shrinkToFit="1"/>
      <protection/>
    </xf>
    <xf numFmtId="180" fontId="73" fillId="0" borderId="27" xfId="73" applyNumberFormat="1" applyFont="1" applyBorder="1" applyAlignment="1">
      <alignment horizontal="center" vertical="center" shrinkToFit="1"/>
      <protection/>
    </xf>
    <xf numFmtId="0" fontId="73" fillId="0" borderId="67" xfId="73" applyFont="1" applyFill="1" applyBorder="1" applyAlignment="1" applyProtection="1">
      <alignment horizontal="center" vertical="center" shrinkToFit="1"/>
      <protection/>
    </xf>
    <xf numFmtId="0" fontId="63" fillId="0" borderId="28" xfId="73" applyFont="1" applyBorder="1" applyAlignment="1">
      <alignment horizontal="center" vertical="center" shrinkToFit="1"/>
      <protection/>
    </xf>
    <xf numFmtId="0" fontId="63" fillId="0" borderId="23" xfId="73" applyFont="1" applyBorder="1" applyAlignment="1">
      <alignment horizontal="center" vertical="center" shrinkToFit="1"/>
      <protection/>
    </xf>
    <xf numFmtId="0" fontId="63" fillId="0" borderId="27" xfId="73" applyFont="1" applyBorder="1" applyAlignment="1">
      <alignment horizontal="center" vertical="center" shrinkToFit="1"/>
      <protection/>
    </xf>
    <xf numFmtId="0" fontId="73" fillId="0" borderId="53" xfId="73" applyFont="1" applyBorder="1" applyAlignment="1">
      <alignment horizontal="center" vertical="center" shrinkToFit="1"/>
      <protection/>
    </xf>
    <xf numFmtId="180" fontId="73" fillId="0" borderId="17" xfId="73" applyNumberFormat="1" applyFont="1" applyBorder="1" applyAlignment="1">
      <alignment horizontal="center" vertical="center" shrinkToFit="1"/>
      <protection/>
    </xf>
    <xf numFmtId="180" fontId="73" fillId="0" borderId="10" xfId="73" applyNumberFormat="1" applyFont="1" applyBorder="1" applyAlignment="1">
      <alignment horizontal="center" vertical="center" shrinkToFit="1"/>
      <protection/>
    </xf>
    <xf numFmtId="180" fontId="73" fillId="0" borderId="74" xfId="73" applyNumberFormat="1" applyFont="1" applyBorder="1" applyAlignment="1">
      <alignment horizontal="center" vertical="center" shrinkToFit="1"/>
      <protection/>
    </xf>
    <xf numFmtId="177" fontId="63" fillId="0" borderId="0" xfId="73" applyNumberFormat="1" applyFont="1" applyBorder="1" applyAlignment="1">
      <alignment horizontal="center" vertical="center"/>
      <protection/>
    </xf>
    <xf numFmtId="177" fontId="63" fillId="0" borderId="14" xfId="73" applyNumberFormat="1" applyFont="1" applyBorder="1" applyAlignment="1">
      <alignment horizontal="center" vertical="center"/>
      <protection/>
    </xf>
    <xf numFmtId="177" fontId="63" fillId="0" borderId="10" xfId="73" applyNumberFormat="1" applyFont="1" applyBorder="1" applyAlignment="1">
      <alignment horizontal="center" vertical="center"/>
      <protection/>
    </xf>
    <xf numFmtId="177" fontId="63" fillId="0" borderId="18" xfId="73" applyNumberFormat="1" applyFont="1" applyBorder="1" applyAlignment="1">
      <alignment horizontal="center" vertical="center"/>
      <protection/>
    </xf>
    <xf numFmtId="178" fontId="63" fillId="0" borderId="55" xfId="73" applyNumberFormat="1" applyFont="1" applyBorder="1" applyAlignment="1">
      <alignment horizontal="center" vertical="center" shrinkToFit="1"/>
      <protection/>
    </xf>
    <xf numFmtId="0" fontId="63" fillId="0" borderId="61" xfId="73" applyFont="1" applyFill="1" applyBorder="1" applyAlignment="1" applyProtection="1">
      <alignment horizontal="center" vertical="center" shrinkToFit="1"/>
      <protection/>
    </xf>
    <xf numFmtId="0" fontId="63" fillId="0" borderId="19" xfId="73" applyFont="1" applyFill="1" applyBorder="1" applyAlignment="1" applyProtection="1">
      <alignment horizontal="center" vertical="center" shrinkToFit="1"/>
      <protection/>
    </xf>
    <xf numFmtId="176" fontId="73" fillId="0" borderId="28" xfId="73" applyNumberFormat="1" applyFont="1" applyBorder="1" applyAlignment="1">
      <alignment horizontal="center" vertical="center" shrinkToFit="1"/>
      <protection/>
    </xf>
    <xf numFmtId="176" fontId="73" fillId="0" borderId="23" xfId="73" applyNumberFormat="1" applyFont="1" applyBorder="1" applyAlignment="1">
      <alignment horizontal="center" vertical="center" shrinkToFit="1"/>
      <protection/>
    </xf>
    <xf numFmtId="176" fontId="73" fillId="0" borderId="27" xfId="73" applyNumberFormat="1" applyFont="1" applyBorder="1" applyAlignment="1">
      <alignment horizontal="center" vertical="center" shrinkToFit="1"/>
      <protection/>
    </xf>
    <xf numFmtId="0" fontId="63" fillId="0" borderId="19" xfId="73" applyFont="1" applyFill="1" applyBorder="1" applyAlignment="1" applyProtection="1">
      <alignment horizontal="right" vertical="center" shrinkToFit="1"/>
      <protection/>
    </xf>
    <xf numFmtId="0" fontId="63" fillId="0" borderId="28" xfId="73" applyFont="1" applyFill="1" applyBorder="1" applyAlignment="1" applyProtection="1">
      <alignment horizontal="right" vertical="center" shrinkToFit="1"/>
      <protection/>
    </xf>
    <xf numFmtId="0" fontId="63" fillId="0" borderId="23" xfId="73" applyFont="1" applyFill="1" applyBorder="1" applyAlignment="1" applyProtection="1">
      <alignment horizontal="right" vertical="center" shrinkToFit="1"/>
      <protection/>
    </xf>
    <xf numFmtId="0" fontId="63" fillId="0" borderId="71" xfId="73" applyFont="1" applyFill="1" applyBorder="1" applyAlignment="1" applyProtection="1">
      <alignment horizontal="right" vertical="center" shrinkToFit="1"/>
      <protection/>
    </xf>
    <xf numFmtId="179" fontId="63" fillId="0" borderId="55" xfId="73" applyNumberFormat="1" applyFont="1" applyBorder="1" applyAlignment="1">
      <alignment horizontal="center" vertical="center"/>
      <protection/>
    </xf>
    <xf numFmtId="179" fontId="63" fillId="0" borderId="75" xfId="73" applyNumberFormat="1" applyFont="1" applyBorder="1" applyAlignment="1">
      <alignment horizontal="center" vertical="center"/>
      <protection/>
    </xf>
    <xf numFmtId="178" fontId="63" fillId="0" borderId="76" xfId="73" applyNumberFormat="1" applyFont="1" applyBorder="1" applyAlignment="1">
      <alignment horizontal="center" vertical="center" shrinkToFit="1"/>
      <protection/>
    </xf>
    <xf numFmtId="178" fontId="63" fillId="0" borderId="19" xfId="73" applyNumberFormat="1" applyFont="1" applyBorder="1" applyAlignment="1">
      <alignment horizontal="center" vertical="center" shrinkToFit="1"/>
      <protection/>
    </xf>
    <xf numFmtId="177" fontId="63" fillId="0" borderId="23" xfId="73" applyNumberFormat="1" applyFont="1" applyBorder="1" applyAlignment="1">
      <alignment horizontal="center" vertical="center"/>
      <protection/>
    </xf>
    <xf numFmtId="177" fontId="63" fillId="0" borderId="71" xfId="73" applyNumberFormat="1" applyFont="1" applyBorder="1" applyAlignment="1">
      <alignment horizontal="center" vertical="center"/>
      <protection/>
    </xf>
    <xf numFmtId="177" fontId="63" fillId="0" borderId="33" xfId="73" applyNumberFormat="1" applyFont="1" applyBorder="1" applyAlignment="1">
      <alignment horizontal="center" vertical="center"/>
      <protection/>
    </xf>
    <xf numFmtId="177" fontId="63" fillId="0" borderId="77" xfId="73" applyNumberFormat="1" applyFont="1" applyBorder="1" applyAlignment="1">
      <alignment horizontal="center" vertical="center"/>
      <protection/>
    </xf>
    <xf numFmtId="0" fontId="63" fillId="0" borderId="76" xfId="73" applyFont="1" applyBorder="1" applyAlignment="1">
      <alignment horizontal="center" vertical="center" shrinkToFit="1"/>
      <protection/>
    </xf>
    <xf numFmtId="0" fontId="63" fillId="0" borderId="74" xfId="73" applyFont="1" applyBorder="1" applyAlignment="1">
      <alignment horizontal="center" vertical="center" shrinkToFit="1"/>
      <protection/>
    </xf>
    <xf numFmtId="0" fontId="76" fillId="0" borderId="72" xfId="73" applyFont="1" applyFill="1" applyBorder="1" applyAlignment="1" applyProtection="1">
      <alignment horizontal="center" vertical="center" shrinkToFit="1"/>
      <protection/>
    </xf>
    <xf numFmtId="0" fontId="76" fillId="0" borderId="23" xfId="73" applyFont="1" applyFill="1" applyBorder="1" applyAlignment="1" applyProtection="1">
      <alignment horizontal="center" vertical="center" shrinkToFit="1"/>
      <protection/>
    </xf>
    <xf numFmtId="0" fontId="76" fillId="0" borderId="27" xfId="73" applyFont="1" applyFill="1" applyBorder="1" applyAlignment="1" applyProtection="1">
      <alignment horizontal="center" vertical="center" shrinkToFit="1"/>
      <protection/>
    </xf>
    <xf numFmtId="180" fontId="63" fillId="0" borderId="15" xfId="73" applyNumberFormat="1" applyFont="1" applyBorder="1" applyAlignment="1">
      <alignment horizontal="center" vertical="center" shrinkToFit="1"/>
      <protection/>
    </xf>
    <xf numFmtId="180" fontId="63" fillId="0" borderId="12" xfId="73" applyNumberFormat="1" applyFont="1" applyBorder="1" applyAlignment="1">
      <alignment horizontal="center" vertical="center" shrinkToFit="1"/>
      <protection/>
    </xf>
    <xf numFmtId="180" fontId="63" fillId="0" borderId="17" xfId="73" applyNumberFormat="1" applyFont="1" applyBorder="1" applyAlignment="1">
      <alignment horizontal="center" vertical="center" shrinkToFit="1"/>
      <protection/>
    </xf>
    <xf numFmtId="180" fontId="63" fillId="0" borderId="10" xfId="73" applyNumberFormat="1" applyFont="1" applyBorder="1" applyAlignment="1">
      <alignment horizontal="center" vertical="center" shrinkToFit="1"/>
      <protection/>
    </xf>
    <xf numFmtId="180" fontId="63" fillId="0" borderId="74" xfId="73" applyNumberFormat="1" applyFont="1" applyBorder="1" applyAlignment="1">
      <alignment horizontal="center" vertical="center" shrinkToFit="1"/>
      <protection/>
    </xf>
    <xf numFmtId="0" fontId="73" fillId="0" borderId="55" xfId="73" applyFont="1" applyBorder="1" applyAlignment="1">
      <alignment horizontal="center" vertical="center" shrinkToFit="1"/>
      <protection/>
    </xf>
    <xf numFmtId="177" fontId="63" fillId="0" borderId="0" xfId="73" applyNumberFormat="1" applyFont="1" applyBorder="1" applyAlignment="1">
      <alignment horizontal="center" vertical="center" shrinkToFit="1"/>
      <protection/>
    </xf>
    <xf numFmtId="0" fontId="85" fillId="0" borderId="0" xfId="73" applyFont="1" applyFill="1" applyBorder="1" applyAlignment="1" applyProtection="1">
      <alignment horizontal="center" vertical="center" shrinkToFit="1"/>
      <protection/>
    </xf>
    <xf numFmtId="180" fontId="73" fillId="0" borderId="38" xfId="73" applyNumberFormat="1" applyFont="1" applyBorder="1" applyAlignment="1">
      <alignment horizontal="center" vertical="center" shrinkToFit="1"/>
      <protection/>
    </xf>
    <xf numFmtId="180" fontId="73" fillId="0" borderId="78" xfId="73" applyNumberFormat="1" applyFont="1" applyBorder="1" applyAlignment="1">
      <alignment horizontal="center" vertical="center" shrinkToFit="1"/>
      <protection/>
    </xf>
    <xf numFmtId="0" fontId="74" fillId="0" borderId="11" xfId="73" applyFont="1" applyBorder="1" applyAlignment="1">
      <alignment horizontal="center" vertical="center"/>
      <protection/>
    </xf>
    <xf numFmtId="0" fontId="74" fillId="0" borderId="0" xfId="73" applyFont="1" applyBorder="1" applyAlignment="1">
      <alignment horizontal="center" vertical="center"/>
      <protection/>
    </xf>
    <xf numFmtId="0" fontId="86" fillId="0" borderId="0" xfId="73" applyFont="1" applyFill="1" applyBorder="1" applyAlignment="1" applyProtection="1" quotePrefix="1">
      <alignment horizontal="center" vertical="center" shrinkToFit="1"/>
      <protection/>
    </xf>
    <xf numFmtId="0" fontId="86" fillId="0" borderId="0" xfId="73" applyFont="1" applyFill="1" applyBorder="1" applyAlignment="1" applyProtection="1">
      <alignment horizontal="center" vertical="center" shrinkToFit="1"/>
      <protection/>
    </xf>
    <xf numFmtId="0" fontId="86" fillId="0" borderId="79" xfId="73" applyFont="1" applyFill="1" applyBorder="1" applyAlignment="1" applyProtection="1">
      <alignment horizontal="center" vertical="center" shrinkToFit="1"/>
      <protection/>
    </xf>
    <xf numFmtId="0" fontId="0" fillId="0" borderId="42" xfId="73" applyFont="1" applyFill="1" applyBorder="1" applyAlignment="1" applyProtection="1">
      <alignment horizontal="center" vertical="center" shrinkToFit="1"/>
      <protection/>
    </xf>
    <xf numFmtId="0" fontId="0" fillId="0" borderId="0" xfId="73" applyFont="1" applyFill="1" applyBorder="1" applyAlignment="1" applyProtection="1">
      <alignment horizontal="center" vertical="center" shrinkToFit="1"/>
      <protection/>
    </xf>
    <xf numFmtId="0" fontId="0" fillId="0" borderId="43" xfId="73" applyFont="1" applyFill="1" applyBorder="1" applyAlignment="1" applyProtection="1">
      <alignment horizontal="center" vertical="center" shrinkToFit="1"/>
      <protection/>
    </xf>
    <xf numFmtId="0" fontId="0" fillId="0" borderId="29" xfId="73" applyFont="1" applyFill="1" applyBorder="1" applyAlignment="1" applyProtection="1">
      <alignment horizontal="center" vertical="center" shrinkToFit="1"/>
      <protection/>
    </xf>
    <xf numFmtId="0" fontId="74" fillId="0" borderId="40" xfId="73" applyFont="1" applyFill="1" applyBorder="1" applyAlignment="1" applyProtection="1">
      <alignment horizontal="center" vertical="center" shrinkToFit="1"/>
      <protection/>
    </xf>
    <xf numFmtId="0" fontId="74" fillId="0" borderId="29" xfId="73" applyFont="1" applyFill="1" applyBorder="1" applyAlignment="1" applyProtection="1">
      <alignment horizontal="center" vertical="center" shrinkToFit="1"/>
      <protection/>
    </xf>
    <xf numFmtId="0" fontId="74" fillId="0" borderId="45" xfId="73" applyFont="1" applyFill="1" applyBorder="1" applyAlignment="1" applyProtection="1">
      <alignment horizontal="center" vertical="center" shrinkToFit="1"/>
      <protection/>
    </xf>
    <xf numFmtId="56" fontId="74" fillId="0" borderId="19" xfId="73" applyNumberFormat="1" applyFont="1" applyFill="1" applyBorder="1" applyAlignment="1" applyProtection="1" quotePrefix="1">
      <alignment horizontal="center" vertical="center" shrinkToFit="1"/>
      <protection/>
    </xf>
    <xf numFmtId="0" fontId="74" fillId="0" borderId="12" xfId="73" applyFont="1" applyFill="1" applyBorder="1" applyAlignment="1" applyProtection="1">
      <alignment horizontal="center" vertical="center" shrinkToFit="1"/>
      <protection/>
    </xf>
    <xf numFmtId="0" fontId="74" fillId="0" borderId="19" xfId="73" applyFont="1" applyFill="1" applyBorder="1" applyAlignment="1" applyProtection="1">
      <alignment horizontal="center" vertical="center" shrinkToFit="1"/>
      <protection/>
    </xf>
    <xf numFmtId="0" fontId="87" fillId="0" borderId="0" xfId="73" applyFont="1" applyFill="1" applyBorder="1" applyAlignment="1" applyProtection="1">
      <alignment horizontal="center" vertical="center" shrinkToFit="1"/>
      <protection/>
    </xf>
    <xf numFmtId="0" fontId="87" fillId="0" borderId="12" xfId="73" applyFont="1" applyFill="1" applyBorder="1" applyAlignment="1" applyProtection="1">
      <alignment horizontal="center" vertical="center" shrinkToFit="1"/>
      <protection/>
    </xf>
    <xf numFmtId="177" fontId="78" fillId="0" borderId="10" xfId="73" applyNumberFormat="1" applyFont="1" applyBorder="1" applyAlignment="1">
      <alignment horizontal="center" vertical="center"/>
      <protection/>
    </xf>
    <xf numFmtId="177" fontId="78" fillId="0" borderId="18" xfId="73" applyNumberFormat="1" applyFont="1" applyBorder="1" applyAlignment="1">
      <alignment horizontal="center" vertical="center"/>
      <protection/>
    </xf>
    <xf numFmtId="180" fontId="78" fillId="0" borderId="15" xfId="73" applyNumberFormat="1" applyFont="1" applyBorder="1" applyAlignment="1">
      <alignment horizontal="center" vertical="center" shrinkToFit="1"/>
      <protection/>
    </xf>
    <xf numFmtId="180" fontId="78" fillId="0" borderId="0" xfId="73" applyNumberFormat="1" applyFont="1" applyBorder="1" applyAlignment="1">
      <alignment horizontal="center" vertical="center" shrinkToFit="1"/>
      <protection/>
    </xf>
    <xf numFmtId="180" fontId="78" fillId="0" borderId="12" xfId="73" applyNumberFormat="1" applyFont="1" applyBorder="1" applyAlignment="1">
      <alignment horizontal="center" vertical="center" shrinkToFit="1"/>
      <protection/>
    </xf>
    <xf numFmtId="180" fontId="78" fillId="0" borderId="17" xfId="73" applyNumberFormat="1" applyFont="1" applyBorder="1" applyAlignment="1">
      <alignment horizontal="center" vertical="center" shrinkToFit="1"/>
      <protection/>
    </xf>
    <xf numFmtId="180" fontId="78" fillId="0" borderId="10" xfId="73" applyNumberFormat="1" applyFont="1" applyBorder="1" applyAlignment="1">
      <alignment horizontal="center" vertical="center" shrinkToFit="1"/>
      <protection/>
    </xf>
    <xf numFmtId="180" fontId="78" fillId="0" borderId="74" xfId="73" applyNumberFormat="1" applyFont="1" applyBorder="1" applyAlignment="1">
      <alignment horizontal="center" vertical="center" shrinkToFit="1"/>
      <protection/>
    </xf>
    <xf numFmtId="178" fontId="78" fillId="0" borderId="69" xfId="73" applyNumberFormat="1" applyFont="1" applyBorder="1" applyAlignment="1">
      <alignment horizontal="center" vertical="center" shrinkToFit="1"/>
      <protection/>
    </xf>
    <xf numFmtId="178" fontId="78" fillId="0" borderId="65" xfId="73" applyNumberFormat="1" applyFont="1" applyBorder="1" applyAlignment="1">
      <alignment horizontal="center" vertical="center" shrinkToFit="1"/>
      <protection/>
    </xf>
    <xf numFmtId="0" fontId="78" fillId="0" borderId="22" xfId="73" applyFont="1" applyBorder="1" applyAlignment="1">
      <alignment horizontal="center" vertical="center" shrinkToFit="1"/>
      <protection/>
    </xf>
    <xf numFmtId="0" fontId="78" fillId="0" borderId="10" xfId="73" applyFont="1" applyBorder="1" applyAlignment="1">
      <alignment horizontal="center" vertical="center" shrinkToFit="1"/>
      <protection/>
    </xf>
    <xf numFmtId="0" fontId="78" fillId="0" borderId="73" xfId="73" applyFont="1" applyBorder="1" applyAlignment="1">
      <alignment horizontal="center" vertical="center" shrinkToFit="1"/>
      <protection/>
    </xf>
    <xf numFmtId="177" fontId="63" fillId="0" borderId="14" xfId="73" applyNumberFormat="1" applyFont="1" applyFill="1" applyBorder="1" applyAlignment="1">
      <alignment horizontal="center" vertical="center" shrinkToFit="1"/>
      <protection/>
    </xf>
    <xf numFmtId="178" fontId="63" fillId="0" borderId="69" xfId="73" applyNumberFormat="1" applyFont="1" applyBorder="1" applyAlignment="1">
      <alignment horizontal="center" vertical="center" shrinkToFit="1"/>
      <protection/>
    </xf>
    <xf numFmtId="178" fontId="63" fillId="0" borderId="65" xfId="73" applyNumberFormat="1" applyFont="1" applyBorder="1" applyAlignment="1">
      <alignment horizontal="center" vertical="center" shrinkToFit="1"/>
      <protection/>
    </xf>
    <xf numFmtId="0" fontId="73" fillId="0" borderId="59" xfId="73" applyFont="1" applyBorder="1" applyAlignment="1">
      <alignment horizontal="center" vertical="center" shrinkToFit="1"/>
      <protection/>
    </xf>
    <xf numFmtId="0" fontId="73" fillId="0" borderId="19" xfId="73" applyFont="1" applyBorder="1" applyAlignment="1">
      <alignment horizontal="center" vertical="center" shrinkToFit="1"/>
      <protection/>
    </xf>
    <xf numFmtId="180" fontId="76" fillId="0" borderId="15" xfId="73" applyNumberFormat="1" applyFont="1" applyBorder="1" applyAlignment="1">
      <alignment horizontal="center" vertical="center" shrinkToFit="1"/>
      <protection/>
    </xf>
    <xf numFmtId="180" fontId="76" fillId="0" borderId="72" xfId="73" applyNumberFormat="1" applyFont="1" applyBorder="1" applyAlignment="1">
      <alignment horizontal="center" vertical="center" shrinkToFit="1"/>
      <protection/>
    </xf>
    <xf numFmtId="177" fontId="63" fillId="0" borderId="0" xfId="73" applyNumberFormat="1" applyFont="1" applyFill="1" applyBorder="1" applyAlignment="1">
      <alignment horizontal="center" vertical="center" shrinkToFit="1"/>
      <protection/>
    </xf>
    <xf numFmtId="176" fontId="73" fillId="0" borderId="20" xfId="73" applyNumberFormat="1" applyFont="1" applyBorder="1" applyAlignment="1">
      <alignment horizontal="center" vertical="center" shrinkToFit="1"/>
      <protection/>
    </xf>
    <xf numFmtId="176" fontId="73" fillId="0" borderId="66" xfId="73" applyNumberFormat="1" applyFont="1" applyBorder="1" applyAlignment="1">
      <alignment horizontal="center" vertical="center" shrinkToFit="1"/>
      <protection/>
    </xf>
    <xf numFmtId="0" fontId="63" fillId="0" borderId="80" xfId="73" applyFont="1" applyFill="1" applyBorder="1" applyAlignment="1" applyProtection="1">
      <alignment horizontal="right" vertical="center" shrinkToFit="1"/>
      <protection/>
    </xf>
    <xf numFmtId="178" fontId="63" fillId="0" borderId="59" xfId="73" applyNumberFormat="1" applyFont="1" applyBorder="1" applyAlignment="1">
      <alignment horizontal="center" vertical="center" shrinkToFit="1"/>
      <protection/>
    </xf>
    <xf numFmtId="0" fontId="73" fillId="0" borderId="0" xfId="73" applyFont="1" applyFill="1" applyBorder="1" applyAlignment="1" applyProtection="1">
      <alignment horizontal="left" vertical="center" indent="1" shrinkToFit="1"/>
      <protection/>
    </xf>
    <xf numFmtId="0" fontId="73" fillId="0" borderId="11" xfId="73" applyFont="1" applyFill="1" applyBorder="1" applyAlignment="1" applyProtection="1">
      <alignment horizontal="left" vertical="center" shrinkToFit="1"/>
      <protection/>
    </xf>
    <xf numFmtId="0" fontId="73" fillId="0" borderId="10" xfId="73" applyFont="1" applyFill="1" applyBorder="1" applyAlignment="1" applyProtection="1">
      <alignment horizontal="left" vertical="center" shrinkToFit="1"/>
      <protection/>
    </xf>
    <xf numFmtId="0" fontId="74" fillId="0" borderId="0" xfId="73" applyFont="1" applyBorder="1" applyAlignment="1">
      <alignment horizontal="left" vertical="center" indent="2"/>
      <protection/>
    </xf>
    <xf numFmtId="0" fontId="63" fillId="0" borderId="12" xfId="73" applyFont="1" applyFill="1" applyBorder="1" applyAlignment="1" applyProtection="1">
      <alignment horizontal="center" vertical="center" shrinkToFit="1"/>
      <protection/>
    </xf>
    <xf numFmtId="0" fontId="63" fillId="0" borderId="79" xfId="73" applyFont="1" applyFill="1" applyBorder="1" applyAlignment="1" applyProtection="1">
      <alignment horizontal="center" vertical="center" shrinkToFit="1"/>
      <protection/>
    </xf>
    <xf numFmtId="0" fontId="63" fillId="0" borderId="81" xfId="73" applyFont="1" applyFill="1" applyBorder="1" applyAlignment="1" applyProtection="1">
      <alignment horizontal="center" vertical="center" shrinkToFit="1"/>
      <protection/>
    </xf>
    <xf numFmtId="0" fontId="88" fillId="0" borderId="0" xfId="73" applyFont="1" applyFill="1" applyAlignment="1" applyProtection="1">
      <alignment horizontal="center" vertical="center" shrinkToFit="1"/>
      <protection/>
    </xf>
    <xf numFmtId="0" fontId="88" fillId="0" borderId="0" xfId="73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21" xfId="94" applyFont="1" applyBorder="1" applyAlignment="1">
      <alignment horizontal="center" vertical="center"/>
      <protection/>
    </xf>
    <xf numFmtId="0" fontId="14" fillId="0" borderId="82" xfId="94" applyFont="1" applyBorder="1" applyAlignment="1">
      <alignment horizontal="center" vertical="center"/>
      <protection/>
    </xf>
    <xf numFmtId="0" fontId="14" fillId="0" borderId="83" xfId="94" applyFont="1" applyBorder="1" applyAlignment="1">
      <alignment horizontal="center" vertical="center"/>
      <protection/>
    </xf>
    <xf numFmtId="0" fontId="14" fillId="0" borderId="84" xfId="94" applyFont="1" applyBorder="1" applyAlignment="1">
      <alignment horizontal="center" vertical="center"/>
      <protection/>
    </xf>
    <xf numFmtId="0" fontId="2" fillId="0" borderId="8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86" xfId="94" applyFont="1" applyBorder="1" applyAlignment="1">
      <alignment horizontal="center" vertical="center"/>
      <protection/>
    </xf>
    <xf numFmtId="0" fontId="14" fillId="0" borderId="14" xfId="94" applyFont="1" applyBorder="1" applyAlignment="1">
      <alignment horizontal="center" vertical="center"/>
      <protection/>
    </xf>
    <xf numFmtId="0" fontId="14" fillId="0" borderId="87" xfId="94" applyFont="1" applyBorder="1" applyAlignment="1">
      <alignment horizontal="center" vertical="center"/>
      <protection/>
    </xf>
    <xf numFmtId="0" fontId="14" fillId="0" borderId="88" xfId="94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4" fillId="0" borderId="92" xfId="94" applyFont="1" applyBorder="1" applyAlignment="1">
      <alignment horizontal="center" vertical="center"/>
      <protection/>
    </xf>
    <xf numFmtId="0" fontId="14" fillId="0" borderId="93" xfId="94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14" fillId="0" borderId="94" xfId="94" applyFont="1" applyBorder="1" applyAlignment="1">
      <alignment horizontal="center" vertical="center"/>
      <protection/>
    </xf>
    <xf numFmtId="0" fontId="14" fillId="0" borderId="95" xfId="94" applyFont="1" applyBorder="1" applyAlignment="1">
      <alignment horizontal="center" vertical="center"/>
      <protection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64" xfId="91" applyFont="1" applyBorder="1" applyAlignment="1">
      <alignment horizontal="center" vertical="center"/>
      <protection/>
    </xf>
    <xf numFmtId="0" fontId="2" fillId="0" borderId="15" xfId="91" applyFont="1" applyBorder="1" applyAlignment="1">
      <alignment horizontal="center" vertical="center"/>
      <protection/>
    </xf>
    <xf numFmtId="0" fontId="2" fillId="0" borderId="14" xfId="91" applyFont="1" applyBorder="1" applyAlignment="1">
      <alignment horizontal="center" vertical="center"/>
      <protection/>
    </xf>
    <xf numFmtId="0" fontId="2" fillId="0" borderId="60" xfId="91" applyFont="1" applyBorder="1" applyAlignment="1">
      <alignment horizontal="center" vertical="center"/>
      <protection/>
    </xf>
    <xf numFmtId="0" fontId="7" fillId="0" borderId="60" xfId="91" applyFont="1" applyBorder="1" applyAlignment="1">
      <alignment horizontal="center" vertical="center"/>
      <protection/>
    </xf>
    <xf numFmtId="0" fontId="7" fillId="0" borderId="64" xfId="91" applyFont="1" applyBorder="1" applyAlignment="1">
      <alignment horizontal="center" vertical="center"/>
      <protection/>
    </xf>
    <xf numFmtId="0" fontId="7" fillId="0" borderId="15" xfId="91" applyFont="1" applyBorder="1" applyAlignment="1">
      <alignment horizontal="center" vertical="center"/>
      <protection/>
    </xf>
    <xf numFmtId="0" fontId="7" fillId="0" borderId="14" xfId="91" applyFont="1" applyBorder="1" applyAlignment="1">
      <alignment horizontal="center" vertical="center"/>
      <protection/>
    </xf>
    <xf numFmtId="56" fontId="2" fillId="0" borderId="15" xfId="91" applyNumberFormat="1" applyFont="1" applyBorder="1" applyAlignment="1">
      <alignment horizontal="center" vertical="center"/>
      <protection/>
    </xf>
    <xf numFmtId="0" fontId="2" fillId="0" borderId="17" xfId="91" applyFont="1" applyBorder="1" applyAlignment="1">
      <alignment horizontal="center" vertical="center"/>
      <protection/>
    </xf>
    <xf numFmtId="0" fontId="2" fillId="0" borderId="18" xfId="91" applyFont="1" applyBorder="1" applyAlignment="1">
      <alignment horizontal="center" vertical="center"/>
      <protection/>
    </xf>
    <xf numFmtId="56" fontId="7" fillId="0" borderId="15" xfId="91" applyNumberFormat="1" applyFont="1" applyBorder="1" applyAlignment="1">
      <alignment horizontal="center" vertical="center"/>
      <protection/>
    </xf>
    <xf numFmtId="0" fontId="7" fillId="0" borderId="17" xfId="91" applyFont="1" applyBorder="1" applyAlignment="1">
      <alignment horizontal="center" vertical="center"/>
      <protection/>
    </xf>
    <xf numFmtId="0" fontId="7" fillId="0" borderId="18" xfId="91" applyFont="1" applyBorder="1" applyAlignment="1">
      <alignment horizontal="center" vertical="center"/>
      <protection/>
    </xf>
    <xf numFmtId="0" fontId="63" fillId="0" borderId="60" xfId="91" applyFont="1" applyBorder="1" applyAlignment="1">
      <alignment horizontal="center" vertical="center"/>
      <protection/>
    </xf>
    <xf numFmtId="0" fontId="63" fillId="0" borderId="64" xfId="91" applyFont="1" applyBorder="1" applyAlignment="1">
      <alignment horizontal="center" vertical="center"/>
      <protection/>
    </xf>
    <xf numFmtId="0" fontId="63" fillId="0" borderId="15" xfId="91" applyFont="1" applyBorder="1" applyAlignment="1">
      <alignment horizontal="center" vertical="center"/>
      <protection/>
    </xf>
    <xf numFmtId="0" fontId="63" fillId="0" borderId="14" xfId="91" applyFont="1" applyBorder="1" applyAlignment="1">
      <alignment horizontal="center" vertical="center"/>
      <protection/>
    </xf>
    <xf numFmtId="0" fontId="5" fillId="0" borderId="60" xfId="91" applyFont="1" applyBorder="1" applyAlignment="1">
      <alignment horizontal="center" vertical="center"/>
      <protection/>
    </xf>
    <xf numFmtId="0" fontId="5" fillId="0" borderId="64" xfId="91" applyFont="1" applyBorder="1" applyAlignment="1">
      <alignment horizontal="center" vertical="center"/>
      <protection/>
    </xf>
    <xf numFmtId="0" fontId="5" fillId="0" borderId="15" xfId="91" applyFont="1" applyBorder="1" applyAlignment="1">
      <alignment horizontal="center" vertical="center"/>
      <protection/>
    </xf>
    <xf numFmtId="0" fontId="5" fillId="0" borderId="14" xfId="91" applyFont="1" applyBorder="1" applyAlignment="1">
      <alignment horizontal="center" vertical="center"/>
      <protection/>
    </xf>
    <xf numFmtId="0" fontId="14" fillId="0" borderId="0" xfId="91" applyFont="1" applyAlignment="1">
      <alignment horizontal="center" vertical="center"/>
      <protection/>
    </xf>
    <xf numFmtId="0" fontId="7" fillId="0" borderId="96" xfId="91" applyFont="1" applyBorder="1" applyAlignment="1">
      <alignment horizontal="center" vertical="center"/>
      <protection/>
    </xf>
    <xf numFmtId="0" fontId="15" fillId="0" borderId="96" xfId="91" applyFont="1" applyBorder="1" applyAlignment="1">
      <alignment horizontal="center" vertical="center"/>
      <protection/>
    </xf>
    <xf numFmtId="0" fontId="14" fillId="0" borderId="96" xfId="91" applyFont="1" applyBorder="1" applyAlignment="1">
      <alignment horizontal="center" vertical="center"/>
      <protection/>
    </xf>
    <xf numFmtId="181" fontId="5" fillId="0" borderId="0" xfId="77" applyNumberFormat="1" applyFont="1" applyFill="1" applyBorder="1" applyAlignment="1">
      <alignment horizontal="center"/>
    </xf>
    <xf numFmtId="0" fontId="7" fillId="0" borderId="0" xfId="87" applyNumberFormat="1" applyFont="1" applyFill="1" applyAlignment="1">
      <alignment horizontal="center" vertical="center"/>
    </xf>
    <xf numFmtId="49" fontId="7" fillId="0" borderId="0" xfId="87" applyNumberFormat="1" applyFont="1" applyFill="1" applyBorder="1" applyAlignment="1">
      <alignment horizontal="center" vertical="center"/>
    </xf>
    <xf numFmtId="0" fontId="7" fillId="0" borderId="0" xfId="87" applyNumberFormat="1" applyFont="1" applyFill="1" applyBorder="1" applyAlignment="1">
      <alignment horizontal="center" vertical="center"/>
    </xf>
    <xf numFmtId="0" fontId="5" fillId="0" borderId="0" xfId="77" applyNumberFormat="1" applyFont="1" applyFill="1" applyBorder="1" applyAlignment="1">
      <alignment horizontal="center"/>
    </xf>
    <xf numFmtId="181" fontId="7" fillId="0" borderId="0" xfId="87" applyNumberFormat="1" applyFont="1" applyFill="1" applyBorder="1" applyAlignment="1">
      <alignment horizontal="center" vertical="center"/>
    </xf>
    <xf numFmtId="10" fontId="5" fillId="0" borderId="0" xfId="77" applyNumberFormat="1" applyFont="1" applyFill="1" applyBorder="1" applyAlignment="1">
      <alignment horizontal="center"/>
    </xf>
    <xf numFmtId="0" fontId="2" fillId="0" borderId="0" xfId="77" applyNumberFormat="1" applyFont="1" applyFill="1" applyBorder="1" applyAlignment="1">
      <alignment horizontal="left" vertical="center"/>
    </xf>
    <xf numFmtId="10" fontId="7" fillId="0" borderId="0" xfId="87" applyNumberFormat="1" applyFont="1" applyFill="1" applyBorder="1" applyAlignment="1">
      <alignment horizontal="center" vertical="center"/>
    </xf>
    <xf numFmtId="10" fontId="63" fillId="0" borderId="0" xfId="0" applyNumberFormat="1" applyFont="1" applyAlignment="1">
      <alignment horizontal="center" vertical="center"/>
    </xf>
    <xf numFmtId="0" fontId="9" fillId="0" borderId="0" xfId="87" applyNumberFormat="1" applyFont="1" applyFill="1" applyBorder="1" applyAlignment="1">
      <alignment horizontal="left" vertical="center"/>
    </xf>
    <xf numFmtId="0" fontId="5" fillId="0" borderId="0" xfId="87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3" fillId="0" borderId="0" xfId="87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75" applyFont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2" fillId="0" borderId="0" xfId="93" applyFont="1" applyBorder="1" applyAlignment="1">
      <alignment horizontal="center" vertical="center"/>
      <protection/>
    </xf>
    <xf numFmtId="0" fontId="2" fillId="0" borderId="0" xfId="79" applyNumberFormat="1" applyFont="1" applyFill="1" applyBorder="1" applyAlignment="1">
      <alignment vertical="center"/>
    </xf>
    <xf numFmtId="0" fontId="68" fillId="0" borderId="60" xfId="91" applyFont="1" applyBorder="1" applyAlignment="1">
      <alignment horizontal="center" vertical="center" wrapText="1"/>
      <protection/>
    </xf>
    <xf numFmtId="0" fontId="68" fillId="0" borderId="64" xfId="91" applyFont="1" applyBorder="1" applyAlignment="1">
      <alignment horizontal="center" vertical="center"/>
      <protection/>
    </xf>
    <xf numFmtId="0" fontId="68" fillId="0" borderId="60" xfId="91" applyFont="1" applyBorder="1" applyAlignment="1">
      <alignment horizontal="center" vertical="center"/>
      <protection/>
    </xf>
    <xf numFmtId="0" fontId="68" fillId="0" borderId="15" xfId="91" applyFont="1" applyBorder="1" applyAlignment="1">
      <alignment horizontal="center" vertical="center"/>
      <protection/>
    </xf>
    <xf numFmtId="0" fontId="68" fillId="0" borderId="14" xfId="91" applyFont="1" applyBorder="1" applyAlignment="1">
      <alignment horizontal="center" vertical="center"/>
      <protection/>
    </xf>
    <xf numFmtId="0" fontId="68" fillId="0" borderId="15" xfId="91" applyFont="1" applyBorder="1" applyAlignment="1">
      <alignment vertical="center"/>
      <protection/>
    </xf>
    <xf numFmtId="0" fontId="68" fillId="0" borderId="14" xfId="91" applyFont="1" applyBorder="1" applyAlignment="1">
      <alignment vertical="center"/>
      <protection/>
    </xf>
    <xf numFmtId="56" fontId="68" fillId="0" borderId="15" xfId="91" applyNumberFormat="1" applyFont="1" applyBorder="1" applyAlignment="1">
      <alignment horizontal="center" vertical="center"/>
      <protection/>
    </xf>
    <xf numFmtId="0" fontId="68" fillId="0" borderId="17" xfId="91" applyFont="1" applyBorder="1" applyAlignment="1">
      <alignment horizontal="center" vertical="center"/>
      <protection/>
    </xf>
    <xf numFmtId="0" fontId="68" fillId="0" borderId="18" xfId="91" applyFont="1" applyBorder="1" applyAlignment="1">
      <alignment horizontal="center" vertical="center"/>
      <protection/>
    </xf>
    <xf numFmtId="0" fontId="68" fillId="0" borderId="17" xfId="91" applyFont="1" applyBorder="1" applyAlignment="1">
      <alignment vertical="center"/>
      <protection/>
    </xf>
    <xf numFmtId="0" fontId="68" fillId="0" borderId="18" xfId="91" applyFont="1" applyBorder="1" applyAlignment="1">
      <alignment vertical="center"/>
      <protection/>
    </xf>
    <xf numFmtId="0" fontId="63" fillId="0" borderId="17" xfId="91" applyFont="1" applyBorder="1" applyAlignment="1">
      <alignment vertical="center"/>
      <protection/>
    </xf>
    <xf numFmtId="0" fontId="0" fillId="0" borderId="97" xfId="91" applyFont="1" applyBorder="1">
      <alignment vertical="center"/>
      <protection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Excel Built-in Normal_201411supercupkekka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2 2" xfId="64"/>
    <cellStyle name="通貨 2_201511aobadraw" xfId="65"/>
    <cellStyle name="入力" xfId="66"/>
    <cellStyle name="標準 10" xfId="67"/>
    <cellStyle name="標準 2" xfId="68"/>
    <cellStyle name="標準 2 2" xfId="69"/>
    <cellStyle name="標準 2 2 2" xfId="70"/>
    <cellStyle name="標準 2 2_201511aobadraw" xfId="71"/>
    <cellStyle name="標準 2_2012ouzadraw" xfId="72"/>
    <cellStyle name="標準 2_201511supercupkekka" xfId="73"/>
    <cellStyle name="標準 3" xfId="74"/>
    <cellStyle name="標準 3 2" xfId="75"/>
    <cellStyle name="標準 3_201411supercupkekka" xfId="76"/>
    <cellStyle name="標準 3_登録ナンバー" xfId="77"/>
    <cellStyle name="標準 3_登録ナンバー 2" xfId="78"/>
    <cellStyle name="標準 3_登録ナンバー_登録ナンバー15.02.16" xfId="79"/>
    <cellStyle name="標準 3_登録ナンバー15.02.16" xfId="80"/>
    <cellStyle name="標準 4" xfId="81"/>
    <cellStyle name="標準 5" xfId="82"/>
    <cellStyle name="標準 6" xfId="83"/>
    <cellStyle name="標準 7" xfId="84"/>
    <cellStyle name="標準 9" xfId="85"/>
    <cellStyle name="標準_Book2" xfId="86"/>
    <cellStyle name="標準_Book2_登録ナンバー" xfId="87"/>
    <cellStyle name="標準_Book2_登録ナンバー_登録ナンバー15.02.16" xfId="88"/>
    <cellStyle name="標準_Sheet1" xfId="89"/>
    <cellStyle name="標準_Sheet1_登録ナンバー" xfId="90"/>
    <cellStyle name="標準_スーパーカップ歴代入賞チーム" xfId="91"/>
    <cellStyle name="標準_登録ナンバー" xfId="92"/>
    <cellStyle name="標準_登録ナンバー15.02.16" xfId="93"/>
    <cellStyle name="標準_要項　東近江カップ　2012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21</xdr:row>
      <xdr:rowOff>114300</xdr:rowOff>
    </xdr:to>
    <xdr:pic>
      <xdr:nvPicPr>
        <xdr:cNvPr id="1" name="図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66675</xdr:rowOff>
    </xdr:from>
    <xdr:to>
      <xdr:col>7</xdr:col>
      <xdr:colOff>133350</xdr:colOff>
      <xdr:row>47</xdr:row>
      <xdr:rowOff>9525</xdr:rowOff>
    </xdr:to>
    <xdr:pic>
      <xdr:nvPicPr>
        <xdr:cNvPr id="2" name="図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493395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7</xdr:col>
      <xdr:colOff>57150</xdr:colOff>
      <xdr:row>72</xdr:row>
      <xdr:rowOff>38100</xdr:rowOff>
    </xdr:to>
    <xdr:pic>
      <xdr:nvPicPr>
        <xdr:cNvPr id="3" name="図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43950"/>
          <a:ext cx="48577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75</xdr:row>
      <xdr:rowOff>85725</xdr:rowOff>
    </xdr:from>
    <xdr:to>
      <xdr:col>7</xdr:col>
      <xdr:colOff>123825</xdr:colOff>
      <xdr:row>97</xdr:row>
      <xdr:rowOff>0</xdr:rowOff>
    </xdr:to>
    <xdr:pic>
      <xdr:nvPicPr>
        <xdr:cNvPr id="4" name="図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2944475"/>
          <a:ext cx="491490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559</xdr:row>
      <xdr:rowOff>114300</xdr:rowOff>
    </xdr:from>
    <xdr:to>
      <xdr:col>2</xdr:col>
      <xdr:colOff>104775</xdr:colOff>
      <xdr:row>559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257300" y="9603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446</xdr:row>
      <xdr:rowOff>114300</xdr:rowOff>
    </xdr:from>
    <xdr:to>
      <xdr:col>2</xdr:col>
      <xdr:colOff>104775</xdr:colOff>
      <xdr:row>446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257300" y="765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512</xdr:row>
      <xdr:rowOff>114300</xdr:rowOff>
    </xdr:from>
    <xdr:to>
      <xdr:col>2</xdr:col>
      <xdr:colOff>104775</xdr:colOff>
      <xdr:row>512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257300" y="8788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407</xdr:row>
      <xdr:rowOff>114300</xdr:rowOff>
    </xdr:from>
    <xdr:to>
      <xdr:col>2</xdr:col>
      <xdr:colOff>104775</xdr:colOff>
      <xdr:row>407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257300" y="698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522</xdr:row>
      <xdr:rowOff>114300</xdr:rowOff>
    </xdr:from>
    <xdr:to>
      <xdr:col>2</xdr:col>
      <xdr:colOff>104775</xdr:colOff>
      <xdr:row>522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1257300" y="8960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413</xdr:row>
      <xdr:rowOff>114300</xdr:rowOff>
    </xdr:from>
    <xdr:to>
      <xdr:col>2</xdr:col>
      <xdr:colOff>104775</xdr:colOff>
      <xdr:row>413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125730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597</xdr:row>
      <xdr:rowOff>114300</xdr:rowOff>
    </xdr:from>
    <xdr:to>
      <xdr:col>2</xdr:col>
      <xdr:colOff>104775</xdr:colOff>
      <xdr:row>597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1257300" y="10283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462</xdr:row>
      <xdr:rowOff>114300</xdr:rowOff>
    </xdr:from>
    <xdr:to>
      <xdr:col>2</xdr:col>
      <xdr:colOff>104775</xdr:colOff>
      <xdr:row>462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257300" y="793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559</xdr:row>
      <xdr:rowOff>0</xdr:rowOff>
    </xdr:from>
    <xdr:to>
      <xdr:col>2</xdr:col>
      <xdr:colOff>104775</xdr:colOff>
      <xdr:row>559</xdr:row>
      <xdr:rowOff>0</xdr:rowOff>
    </xdr:to>
    <xdr:sp>
      <xdr:nvSpPr>
        <xdr:cNvPr id="9" name="Line 8"/>
        <xdr:cNvSpPr>
          <a:spLocks/>
        </xdr:cNvSpPr>
      </xdr:nvSpPr>
      <xdr:spPr>
        <a:xfrm flipH="1">
          <a:off x="1257300" y="959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413</xdr:row>
      <xdr:rowOff>114300</xdr:rowOff>
    </xdr:from>
    <xdr:to>
      <xdr:col>2</xdr:col>
      <xdr:colOff>104775</xdr:colOff>
      <xdr:row>413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125730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11" name="Line 7"/>
        <xdr:cNvSpPr>
          <a:spLocks/>
        </xdr:cNvSpPr>
      </xdr:nvSpPr>
      <xdr:spPr>
        <a:xfrm flipH="1" flipV="1">
          <a:off x="1257300" y="7569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12573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13" name="Line 7"/>
        <xdr:cNvSpPr>
          <a:spLocks/>
        </xdr:cNvSpPr>
      </xdr:nvSpPr>
      <xdr:spPr>
        <a:xfrm flipH="1" flipV="1">
          <a:off x="125730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196</xdr:row>
      <xdr:rowOff>114300</xdr:rowOff>
    </xdr:from>
    <xdr:to>
      <xdr:col>2</xdr:col>
      <xdr:colOff>104775</xdr:colOff>
      <xdr:row>196</xdr:row>
      <xdr:rowOff>114300</xdr:rowOff>
    </xdr:to>
    <xdr:sp>
      <xdr:nvSpPr>
        <xdr:cNvPr id="14" name="Line 8"/>
        <xdr:cNvSpPr>
          <a:spLocks/>
        </xdr:cNvSpPr>
      </xdr:nvSpPr>
      <xdr:spPr>
        <a:xfrm flipH="1">
          <a:off x="125730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453</xdr:row>
      <xdr:rowOff>114300</xdr:rowOff>
    </xdr:from>
    <xdr:to>
      <xdr:col>2</xdr:col>
      <xdr:colOff>104775</xdr:colOff>
      <xdr:row>453</xdr:row>
      <xdr:rowOff>114300</xdr:rowOff>
    </xdr:to>
    <xdr:sp>
      <xdr:nvSpPr>
        <xdr:cNvPr id="15" name="Line 8"/>
        <xdr:cNvSpPr>
          <a:spLocks/>
        </xdr:cNvSpPr>
      </xdr:nvSpPr>
      <xdr:spPr>
        <a:xfrm flipH="1">
          <a:off x="1257300" y="777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6" name="Line 7"/>
        <xdr:cNvSpPr>
          <a:spLocks/>
        </xdr:cNvSpPr>
      </xdr:nvSpPr>
      <xdr:spPr>
        <a:xfrm flipH="1" flipV="1">
          <a:off x="1257300" y="8255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17" name="Line 8"/>
        <xdr:cNvSpPr>
          <a:spLocks/>
        </xdr:cNvSpPr>
      </xdr:nvSpPr>
      <xdr:spPr>
        <a:xfrm flipH="1">
          <a:off x="1257300" y="827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8" name="Line 7"/>
        <xdr:cNvSpPr>
          <a:spLocks/>
        </xdr:cNvSpPr>
      </xdr:nvSpPr>
      <xdr:spPr>
        <a:xfrm flipH="1" flipV="1">
          <a:off x="125730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9" name="Line 8"/>
        <xdr:cNvSpPr>
          <a:spLocks/>
        </xdr:cNvSpPr>
      </xdr:nvSpPr>
      <xdr:spPr>
        <a:xfrm flipH="1">
          <a:off x="125730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yazakid@sekisuijsuhi.co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U308"/>
  <sheetViews>
    <sheetView zoomScalePageLayoutView="0" workbookViewId="0" topLeftCell="A1">
      <selection activeCell="AJ138" sqref="AJ138:AT141"/>
    </sheetView>
  </sheetViews>
  <sheetFormatPr defaultColWidth="1.12109375" defaultRowHeight="9" customHeight="1"/>
  <cols>
    <col min="1" max="1" width="0.6171875" style="184" customWidth="1"/>
    <col min="2" max="2" width="1.625" style="184" hidden="1" customWidth="1"/>
    <col min="3" max="6" width="1.12109375" style="184" customWidth="1"/>
    <col min="7" max="7" width="0.5" style="184" customWidth="1"/>
    <col min="8" max="10" width="1.12109375" style="184" customWidth="1"/>
    <col min="11" max="11" width="0.6171875" style="184" customWidth="1"/>
    <col min="12" max="12" width="2.00390625" style="184" customWidth="1"/>
    <col min="13" max="13" width="0.6171875" style="184" customWidth="1"/>
    <col min="14" max="14" width="1.12109375" style="184" customWidth="1"/>
    <col min="15" max="15" width="1.4921875" style="184" customWidth="1"/>
    <col min="16" max="16" width="1.37890625" style="184" customWidth="1"/>
    <col min="17" max="17" width="2.00390625" style="184" customWidth="1"/>
    <col min="18" max="18" width="0.74609375" style="184" customWidth="1"/>
    <col min="19" max="19" width="1.12109375" style="184" customWidth="1"/>
    <col min="20" max="20" width="2.375" style="184" customWidth="1"/>
    <col min="21" max="21" width="0.6171875" style="184" customWidth="1"/>
    <col min="22" max="22" width="2.875" style="184" customWidth="1"/>
    <col min="23" max="23" width="0.875" style="184" customWidth="1"/>
    <col min="24" max="24" width="1.12109375" style="184" customWidth="1"/>
    <col min="25" max="25" width="1.4921875" style="184" customWidth="1"/>
    <col min="26" max="26" width="0.5" style="184" customWidth="1"/>
    <col min="27" max="27" width="2.375" style="184" customWidth="1"/>
    <col min="28" max="28" width="0.74609375" style="184" customWidth="1"/>
    <col min="29" max="30" width="1.12109375" style="184" customWidth="1"/>
    <col min="31" max="31" width="0.6171875" style="184" customWidth="1"/>
    <col min="32" max="32" width="2.50390625" style="184" customWidth="1"/>
    <col min="33" max="33" width="0.6171875" style="184" customWidth="1"/>
    <col min="34" max="35" width="1.12109375" style="184" customWidth="1"/>
    <col min="36" max="36" width="0.6171875" style="184" customWidth="1"/>
    <col min="37" max="37" width="3.00390625" style="184" customWidth="1"/>
    <col min="38" max="38" width="0.74609375" style="184" customWidth="1"/>
    <col min="39" max="39" width="1.12109375" style="184" customWidth="1"/>
    <col min="40" max="40" width="1.12109375" style="185" customWidth="1"/>
    <col min="41" max="41" width="1.12109375" style="184" customWidth="1"/>
    <col min="42" max="42" width="0.6171875" style="184" customWidth="1"/>
    <col min="43" max="43" width="1.75390625" style="184" customWidth="1"/>
    <col min="44" max="44" width="0.2421875" style="184" customWidth="1"/>
    <col min="45" max="45" width="1.75390625" style="184" customWidth="1"/>
    <col min="46" max="46" width="1.12109375" style="184" customWidth="1"/>
    <col min="47" max="47" width="1.875" style="184" customWidth="1"/>
    <col min="48" max="48" width="0.2421875" style="184" customWidth="1"/>
    <col min="49" max="49" width="1.625" style="184" hidden="1" customWidth="1"/>
    <col min="50" max="54" width="1.12109375" style="184" customWidth="1"/>
    <col min="55" max="55" width="0.5" style="184" customWidth="1"/>
    <col min="56" max="57" width="1.12109375" style="184" customWidth="1"/>
    <col min="58" max="58" width="1.00390625" style="184" customWidth="1"/>
    <col min="59" max="59" width="1.625" style="184" customWidth="1"/>
    <col min="60" max="60" width="0.74609375" style="184" customWidth="1"/>
    <col min="61" max="63" width="1.12109375" style="184" customWidth="1"/>
    <col min="64" max="64" width="1.75390625" style="184" customWidth="1"/>
    <col min="65" max="65" width="0.74609375" style="184" customWidth="1"/>
    <col min="66" max="66" width="1.4921875" style="184" customWidth="1"/>
    <col min="67" max="67" width="1.12109375" style="184" customWidth="1"/>
    <col min="68" max="68" width="1.875" style="184" customWidth="1"/>
    <col min="69" max="69" width="1.75390625" style="184" customWidth="1"/>
    <col min="70" max="70" width="0.74609375" style="184" customWidth="1"/>
    <col min="71" max="71" width="1.4921875" style="184" customWidth="1"/>
    <col min="72" max="72" width="1.00390625" style="184" customWidth="1"/>
    <col min="73" max="73" width="0.6171875" style="184" customWidth="1"/>
    <col min="74" max="74" width="2.375" style="184" customWidth="1"/>
    <col min="75" max="75" width="0.74609375" style="184" customWidth="1"/>
    <col min="76" max="78" width="1.12109375" style="184" customWidth="1"/>
    <col min="79" max="79" width="1.625" style="184" customWidth="1"/>
    <col min="80" max="80" width="0.875" style="184" customWidth="1"/>
    <col min="81" max="83" width="1.12109375" style="184" customWidth="1"/>
    <col min="84" max="84" width="1.625" style="184" customWidth="1"/>
    <col min="85" max="85" width="0.6171875" style="184" customWidth="1"/>
    <col min="86" max="87" width="1.12109375" style="184" customWidth="1"/>
    <col min="88" max="88" width="1.4921875" style="184" customWidth="1"/>
    <col min="89" max="89" width="1.00390625" style="184" customWidth="1"/>
    <col min="90" max="90" width="0.875" style="184" customWidth="1"/>
    <col min="91" max="91" width="0.6171875" style="184" customWidth="1"/>
    <col min="92" max="92" width="1.4921875" style="184" customWidth="1"/>
    <col min="93" max="93" width="1.12109375" style="184" customWidth="1"/>
    <col min="94" max="94" width="1.875" style="184" customWidth="1"/>
    <col min="95" max="97" width="1.12109375" style="184" customWidth="1"/>
    <col min="98" max="98" width="0.6171875" style="184" customWidth="1"/>
    <col min="99" max="99" width="0.5" style="184" customWidth="1"/>
    <col min="100" max="100" width="0.2421875" style="184" customWidth="1"/>
    <col min="101" max="101" width="2.50390625" style="184" customWidth="1"/>
    <col min="102" max="102" width="1.12109375" style="184" customWidth="1"/>
    <col min="103" max="103" width="2.875" style="184" customWidth="1"/>
    <col min="104" max="16384" width="1.12109375" style="184" customWidth="1"/>
  </cols>
  <sheetData>
    <row r="1" ht="3.75" customHeight="1"/>
    <row r="2" spans="3:104" ht="9" customHeight="1">
      <c r="C2" s="363" t="s">
        <v>1653</v>
      </c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363"/>
      <c r="CF2" s="363"/>
      <c r="CG2" s="363"/>
      <c r="CH2" s="363"/>
      <c r="CI2" s="363"/>
      <c r="CJ2" s="363"/>
      <c r="CK2" s="363"/>
      <c r="CL2" s="363"/>
      <c r="CM2" s="363"/>
      <c r="CN2" s="363"/>
      <c r="CO2" s="363"/>
      <c r="CP2" s="363"/>
      <c r="CQ2" s="363"/>
      <c r="CR2" s="363"/>
      <c r="CS2" s="363"/>
      <c r="CT2" s="363"/>
      <c r="CU2" s="363"/>
      <c r="CV2" s="363"/>
      <c r="CW2" s="363"/>
      <c r="CX2" s="363"/>
      <c r="CY2" s="363"/>
      <c r="CZ2" s="363"/>
    </row>
    <row r="3" spans="3:104" ht="13.5" customHeight="1"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</row>
    <row r="4" spans="3:107" ht="13.5" customHeight="1">
      <c r="C4" s="652" t="s">
        <v>1654</v>
      </c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52"/>
      <c r="AY4" s="652"/>
      <c r="AZ4" s="652"/>
      <c r="BA4" s="652"/>
      <c r="BB4" s="652"/>
      <c r="BC4" s="652"/>
      <c r="BD4" s="652"/>
      <c r="BE4" s="652"/>
      <c r="BF4" s="652"/>
      <c r="BG4" s="652"/>
      <c r="BH4" s="652"/>
      <c r="BI4" s="652"/>
      <c r="BJ4" s="652"/>
      <c r="BK4" s="652"/>
      <c r="BL4" s="652"/>
      <c r="BM4" s="652"/>
      <c r="BN4" s="652"/>
      <c r="BO4" s="652"/>
      <c r="BP4" s="652"/>
      <c r="BQ4" s="652"/>
      <c r="BR4" s="652"/>
      <c r="BS4" s="652"/>
      <c r="BT4" s="652"/>
      <c r="BU4" s="652"/>
      <c r="BV4" s="652"/>
      <c r="BW4" s="652"/>
      <c r="BX4" s="652"/>
      <c r="BY4" s="652"/>
      <c r="BZ4" s="652"/>
      <c r="CA4" s="652"/>
      <c r="CB4" s="652"/>
      <c r="CC4" s="652"/>
      <c r="CD4" s="652"/>
      <c r="CE4" s="652"/>
      <c r="CF4" s="652"/>
      <c r="CG4" s="652"/>
      <c r="CH4" s="652"/>
      <c r="CI4" s="652"/>
      <c r="CJ4" s="652"/>
      <c r="CK4" s="652"/>
      <c r="CL4" s="652"/>
      <c r="CM4" s="652"/>
      <c r="CN4" s="652"/>
      <c r="CO4" s="652"/>
      <c r="CP4" s="652"/>
      <c r="CQ4" s="652"/>
      <c r="CR4" s="652"/>
      <c r="CS4" s="652"/>
      <c r="CT4" s="652"/>
      <c r="CU4" s="652"/>
      <c r="CV4" s="652"/>
      <c r="CW4" s="652"/>
      <c r="CX4" s="652"/>
      <c r="CY4" s="652"/>
      <c r="CZ4" s="652"/>
      <c r="DA4" s="230"/>
      <c r="DB4" s="230"/>
      <c r="DC4" s="230"/>
    </row>
    <row r="5" spans="3:107" ht="7.5" customHeight="1"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652"/>
      <c r="AN5" s="652"/>
      <c r="AO5" s="652"/>
      <c r="AP5" s="652"/>
      <c r="AQ5" s="652"/>
      <c r="AR5" s="652"/>
      <c r="AS5" s="652"/>
      <c r="AT5" s="652"/>
      <c r="AU5" s="652"/>
      <c r="AV5" s="652"/>
      <c r="AW5" s="652"/>
      <c r="AX5" s="652"/>
      <c r="AY5" s="652"/>
      <c r="AZ5" s="652"/>
      <c r="BA5" s="652"/>
      <c r="BB5" s="652"/>
      <c r="BC5" s="652"/>
      <c r="BD5" s="652"/>
      <c r="BE5" s="652"/>
      <c r="BF5" s="652"/>
      <c r="BG5" s="652"/>
      <c r="BH5" s="652"/>
      <c r="BI5" s="652"/>
      <c r="BJ5" s="652"/>
      <c r="BK5" s="652"/>
      <c r="BL5" s="652"/>
      <c r="BM5" s="652"/>
      <c r="BN5" s="652"/>
      <c r="BO5" s="652"/>
      <c r="BP5" s="652"/>
      <c r="BQ5" s="652"/>
      <c r="BR5" s="652"/>
      <c r="BS5" s="652"/>
      <c r="BT5" s="652"/>
      <c r="BU5" s="652"/>
      <c r="BV5" s="652"/>
      <c r="BW5" s="652"/>
      <c r="BX5" s="652"/>
      <c r="BY5" s="652"/>
      <c r="BZ5" s="652"/>
      <c r="CA5" s="652"/>
      <c r="CB5" s="652"/>
      <c r="CC5" s="652"/>
      <c r="CD5" s="652"/>
      <c r="CE5" s="652"/>
      <c r="CF5" s="652"/>
      <c r="CG5" s="652"/>
      <c r="CH5" s="652"/>
      <c r="CI5" s="652"/>
      <c r="CJ5" s="652"/>
      <c r="CK5" s="652"/>
      <c r="CL5" s="652"/>
      <c r="CM5" s="652"/>
      <c r="CN5" s="652"/>
      <c r="CO5" s="652"/>
      <c r="CP5" s="652"/>
      <c r="CQ5" s="652"/>
      <c r="CR5" s="652"/>
      <c r="CS5" s="652"/>
      <c r="CT5" s="652"/>
      <c r="CU5" s="652"/>
      <c r="CV5" s="652"/>
      <c r="CW5" s="652"/>
      <c r="CX5" s="652"/>
      <c r="CY5" s="652"/>
      <c r="CZ5" s="652"/>
      <c r="DA5" s="230"/>
      <c r="DB5" s="230"/>
      <c r="DC5" s="230"/>
    </row>
    <row r="6" spans="3:104" ht="9" customHeight="1">
      <c r="C6" s="422" t="s">
        <v>1686</v>
      </c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252"/>
      <c r="AW6" s="266"/>
      <c r="AX6" s="422" t="s">
        <v>1655</v>
      </c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422"/>
      <c r="BS6" s="422"/>
      <c r="BT6" s="422"/>
      <c r="BU6" s="422"/>
      <c r="BV6" s="422"/>
      <c r="BW6" s="422"/>
      <c r="BX6" s="422"/>
      <c r="BY6" s="422"/>
      <c r="BZ6" s="422"/>
      <c r="CA6" s="422"/>
      <c r="CB6" s="422"/>
      <c r="CC6" s="422"/>
      <c r="CD6" s="422"/>
      <c r="CE6" s="422"/>
      <c r="CF6" s="422"/>
      <c r="CG6" s="422"/>
      <c r="CH6" s="422"/>
      <c r="CI6" s="422"/>
      <c r="CJ6" s="422"/>
      <c r="CK6" s="422"/>
      <c r="CL6" s="422"/>
      <c r="CM6" s="422"/>
      <c r="CN6" s="422"/>
      <c r="CO6" s="422"/>
      <c r="CP6" s="422"/>
      <c r="CQ6" s="422"/>
      <c r="CR6" s="422"/>
      <c r="CS6" s="422"/>
      <c r="CT6" s="422"/>
      <c r="CU6" s="422"/>
      <c r="CV6" s="422"/>
      <c r="CW6" s="422"/>
      <c r="CX6" s="422"/>
      <c r="CY6" s="422"/>
      <c r="CZ6" s="422"/>
    </row>
    <row r="7" spans="3:104" ht="15" customHeight="1" thickBot="1"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267"/>
      <c r="AW7" s="266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  <c r="CT7" s="422"/>
      <c r="CU7" s="422"/>
      <c r="CV7" s="422"/>
      <c r="CW7" s="422"/>
      <c r="CX7" s="422"/>
      <c r="CY7" s="422"/>
      <c r="CZ7" s="422"/>
    </row>
    <row r="8" spans="3:104" ht="10.5" customHeight="1">
      <c r="C8" s="424" t="s">
        <v>1649</v>
      </c>
      <c r="D8" s="425"/>
      <c r="E8" s="425"/>
      <c r="F8" s="425"/>
      <c r="G8" s="425"/>
      <c r="H8" s="425"/>
      <c r="I8" s="425"/>
      <c r="J8" s="426"/>
      <c r="K8" s="429" t="str">
        <f>C14</f>
        <v>グリ</v>
      </c>
      <c r="L8" s="430"/>
      <c r="M8" s="430"/>
      <c r="N8" s="430"/>
      <c r="O8" s="430"/>
      <c r="P8" s="430"/>
      <c r="Q8" s="430"/>
      <c r="R8" s="430"/>
      <c r="S8" s="430"/>
      <c r="T8" s="431"/>
      <c r="U8" s="429" t="str">
        <f>C23</f>
        <v>村田</v>
      </c>
      <c r="V8" s="430"/>
      <c r="W8" s="430"/>
      <c r="X8" s="430"/>
      <c r="Y8" s="430"/>
      <c r="Z8" s="430"/>
      <c r="AA8" s="430"/>
      <c r="AB8" s="430"/>
      <c r="AC8" s="430"/>
      <c r="AD8" s="431"/>
      <c r="AE8" s="429" t="str">
        <f>C32</f>
        <v>アビック</v>
      </c>
      <c r="AF8" s="430"/>
      <c r="AG8" s="430"/>
      <c r="AH8" s="430"/>
      <c r="AI8" s="430"/>
      <c r="AJ8" s="430"/>
      <c r="AK8" s="430"/>
      <c r="AL8" s="430"/>
      <c r="AM8" s="430"/>
      <c r="AN8" s="432"/>
      <c r="AO8" s="434" t="s">
        <v>739</v>
      </c>
      <c r="AP8" s="435"/>
      <c r="AQ8" s="435"/>
      <c r="AR8" s="435"/>
      <c r="AS8" s="435"/>
      <c r="AT8" s="435"/>
      <c r="AU8" s="436"/>
      <c r="AV8" s="188"/>
      <c r="AW8" s="187"/>
      <c r="AX8" s="424" t="s">
        <v>1650</v>
      </c>
      <c r="AY8" s="425"/>
      <c r="AZ8" s="425"/>
      <c r="BA8" s="425"/>
      <c r="BB8" s="425"/>
      <c r="BC8" s="425"/>
      <c r="BD8" s="425"/>
      <c r="BE8" s="426"/>
      <c r="BF8" s="429" t="str">
        <f>AX14</f>
        <v>グリ</v>
      </c>
      <c r="BG8" s="430"/>
      <c r="BH8" s="430"/>
      <c r="BI8" s="430"/>
      <c r="BJ8" s="430"/>
      <c r="BK8" s="430"/>
      <c r="BL8" s="430"/>
      <c r="BM8" s="430"/>
      <c r="BN8" s="430"/>
      <c r="BO8" s="431"/>
      <c r="BP8" s="429" t="str">
        <f>AX23</f>
        <v>京セラ</v>
      </c>
      <c r="BQ8" s="430"/>
      <c r="BR8" s="430"/>
      <c r="BS8" s="430"/>
      <c r="BT8" s="430"/>
      <c r="BU8" s="430"/>
      <c r="BV8" s="430"/>
      <c r="BW8" s="430"/>
      <c r="BX8" s="430"/>
      <c r="BY8" s="431"/>
      <c r="BZ8" s="429" t="str">
        <f>AX32</f>
        <v>ＴＤＣ</v>
      </c>
      <c r="CA8" s="430"/>
      <c r="CB8" s="430"/>
      <c r="CC8" s="430"/>
      <c r="CD8" s="430"/>
      <c r="CE8" s="430"/>
      <c r="CF8" s="430"/>
      <c r="CG8" s="430"/>
      <c r="CH8" s="430"/>
      <c r="CI8" s="430"/>
      <c r="CJ8" s="441" t="str">
        <f>AX41</f>
        <v>Ｋテニス</v>
      </c>
      <c r="CK8" s="442"/>
      <c r="CL8" s="442"/>
      <c r="CM8" s="442"/>
      <c r="CN8" s="442"/>
      <c r="CO8" s="442"/>
      <c r="CP8" s="442"/>
      <c r="CQ8" s="442"/>
      <c r="CR8" s="442"/>
      <c r="CS8" s="443"/>
      <c r="CT8" s="435" t="s">
        <v>739</v>
      </c>
      <c r="CU8" s="435"/>
      <c r="CV8" s="435"/>
      <c r="CW8" s="435"/>
      <c r="CX8" s="435"/>
      <c r="CY8" s="435"/>
      <c r="CZ8" s="436"/>
    </row>
    <row r="9" spans="3:104" ht="10.5" customHeight="1">
      <c r="C9" s="427"/>
      <c r="D9" s="389"/>
      <c r="E9" s="389"/>
      <c r="F9" s="389"/>
      <c r="G9" s="389"/>
      <c r="H9" s="389"/>
      <c r="I9" s="389"/>
      <c r="J9" s="428"/>
      <c r="K9" s="414"/>
      <c r="L9" s="384"/>
      <c r="M9" s="384"/>
      <c r="N9" s="384"/>
      <c r="O9" s="384"/>
      <c r="P9" s="384"/>
      <c r="Q9" s="384"/>
      <c r="R9" s="384"/>
      <c r="S9" s="384"/>
      <c r="T9" s="415"/>
      <c r="U9" s="414"/>
      <c r="V9" s="384"/>
      <c r="W9" s="384"/>
      <c r="X9" s="384"/>
      <c r="Y9" s="384"/>
      <c r="Z9" s="384"/>
      <c r="AA9" s="384"/>
      <c r="AB9" s="384"/>
      <c r="AC9" s="384"/>
      <c r="AD9" s="415"/>
      <c r="AE9" s="414"/>
      <c r="AF9" s="384"/>
      <c r="AG9" s="384"/>
      <c r="AH9" s="384"/>
      <c r="AI9" s="384"/>
      <c r="AJ9" s="384"/>
      <c r="AK9" s="384"/>
      <c r="AL9" s="384"/>
      <c r="AM9" s="384"/>
      <c r="AN9" s="433"/>
      <c r="AO9" s="437"/>
      <c r="AP9" s="350"/>
      <c r="AQ9" s="350"/>
      <c r="AR9" s="350"/>
      <c r="AS9" s="350"/>
      <c r="AT9" s="350"/>
      <c r="AU9" s="438"/>
      <c r="AV9" s="188"/>
      <c r="AW9" s="187"/>
      <c r="AX9" s="427"/>
      <c r="AY9" s="389"/>
      <c r="AZ9" s="389"/>
      <c r="BA9" s="389"/>
      <c r="BB9" s="389"/>
      <c r="BC9" s="389"/>
      <c r="BD9" s="389"/>
      <c r="BE9" s="428"/>
      <c r="BF9" s="414"/>
      <c r="BG9" s="384"/>
      <c r="BH9" s="384"/>
      <c r="BI9" s="384"/>
      <c r="BJ9" s="384"/>
      <c r="BK9" s="384"/>
      <c r="BL9" s="384"/>
      <c r="BM9" s="384"/>
      <c r="BN9" s="384"/>
      <c r="BO9" s="415"/>
      <c r="BP9" s="414"/>
      <c r="BQ9" s="384"/>
      <c r="BR9" s="384"/>
      <c r="BS9" s="384"/>
      <c r="BT9" s="384"/>
      <c r="BU9" s="384"/>
      <c r="BV9" s="384"/>
      <c r="BW9" s="384"/>
      <c r="BX9" s="384"/>
      <c r="BY9" s="415"/>
      <c r="BZ9" s="414"/>
      <c r="CA9" s="384"/>
      <c r="CB9" s="384"/>
      <c r="CC9" s="384"/>
      <c r="CD9" s="384"/>
      <c r="CE9" s="384"/>
      <c r="CF9" s="384"/>
      <c r="CG9" s="384"/>
      <c r="CH9" s="384"/>
      <c r="CI9" s="384"/>
      <c r="CJ9" s="414"/>
      <c r="CK9" s="384"/>
      <c r="CL9" s="384"/>
      <c r="CM9" s="384"/>
      <c r="CN9" s="384"/>
      <c r="CO9" s="384"/>
      <c r="CP9" s="384"/>
      <c r="CQ9" s="384"/>
      <c r="CR9" s="384"/>
      <c r="CS9" s="415"/>
      <c r="CT9" s="350"/>
      <c r="CU9" s="350"/>
      <c r="CV9" s="350"/>
      <c r="CW9" s="350"/>
      <c r="CX9" s="350"/>
      <c r="CY9" s="350"/>
      <c r="CZ9" s="438"/>
    </row>
    <row r="10" spans="3:104" ht="10.5" customHeight="1">
      <c r="C10" s="427"/>
      <c r="D10" s="389"/>
      <c r="E10" s="389"/>
      <c r="F10" s="389"/>
      <c r="G10" s="389"/>
      <c r="H10" s="389"/>
      <c r="I10" s="389"/>
      <c r="J10" s="428"/>
      <c r="K10" s="414" t="str">
        <f>C17</f>
        <v>フィンズ</v>
      </c>
      <c r="L10" s="384"/>
      <c r="M10" s="384"/>
      <c r="N10" s="384"/>
      <c r="O10" s="384"/>
      <c r="P10" s="384"/>
      <c r="Q10" s="384"/>
      <c r="R10" s="384"/>
      <c r="S10" s="384"/>
      <c r="T10" s="415"/>
      <c r="U10" s="414" t="str">
        <f>C26</f>
        <v>八日市</v>
      </c>
      <c r="V10" s="384"/>
      <c r="W10" s="384"/>
      <c r="X10" s="384"/>
      <c r="Y10" s="384"/>
      <c r="Z10" s="384"/>
      <c r="AA10" s="384"/>
      <c r="AB10" s="384"/>
      <c r="AC10" s="384"/>
      <c r="AD10" s="415"/>
      <c r="AE10" s="414" t="str">
        <f>C35</f>
        <v>ＢＢ</v>
      </c>
      <c r="AF10" s="384"/>
      <c r="AG10" s="384"/>
      <c r="AH10" s="384"/>
      <c r="AI10" s="384"/>
      <c r="AJ10" s="384"/>
      <c r="AK10" s="384"/>
      <c r="AL10" s="384"/>
      <c r="AM10" s="384"/>
      <c r="AN10" s="433"/>
      <c r="AO10" s="439" t="s">
        <v>741</v>
      </c>
      <c r="AP10" s="352"/>
      <c r="AQ10" s="352"/>
      <c r="AR10" s="352"/>
      <c r="AS10" s="352"/>
      <c r="AT10" s="352"/>
      <c r="AU10" s="440"/>
      <c r="AV10" s="189"/>
      <c r="AW10" s="187"/>
      <c r="AX10" s="427"/>
      <c r="AY10" s="389"/>
      <c r="AZ10" s="389"/>
      <c r="BA10" s="389"/>
      <c r="BB10" s="389"/>
      <c r="BC10" s="389"/>
      <c r="BD10" s="389"/>
      <c r="BE10" s="428"/>
      <c r="BF10" s="414" t="str">
        <f>AX17</f>
        <v>フィンズ</v>
      </c>
      <c r="BG10" s="384"/>
      <c r="BH10" s="384"/>
      <c r="BI10" s="384"/>
      <c r="BJ10" s="384"/>
      <c r="BK10" s="384"/>
      <c r="BL10" s="384"/>
      <c r="BM10" s="384"/>
      <c r="BN10" s="384"/>
      <c r="BO10" s="415"/>
      <c r="BP10" s="414" t="str">
        <f>AX26</f>
        <v>ＴＣ</v>
      </c>
      <c r="BQ10" s="384"/>
      <c r="BR10" s="384"/>
      <c r="BS10" s="384"/>
      <c r="BT10" s="384"/>
      <c r="BU10" s="384"/>
      <c r="BV10" s="384"/>
      <c r="BW10" s="384"/>
      <c r="BX10" s="384"/>
      <c r="BY10" s="415"/>
      <c r="BZ10" s="414" t="str">
        <f>AX35</f>
        <v>Ｃ</v>
      </c>
      <c r="CA10" s="384"/>
      <c r="CB10" s="384"/>
      <c r="CC10" s="384"/>
      <c r="CD10" s="384"/>
      <c r="CE10" s="384"/>
      <c r="CF10" s="384"/>
      <c r="CG10" s="384"/>
      <c r="CH10" s="384"/>
      <c r="CI10" s="384"/>
      <c r="CJ10" s="414" t="s">
        <v>1641</v>
      </c>
      <c r="CK10" s="384"/>
      <c r="CL10" s="384"/>
      <c r="CM10" s="384"/>
      <c r="CN10" s="384"/>
      <c r="CO10" s="384"/>
      <c r="CP10" s="384"/>
      <c r="CQ10" s="384"/>
      <c r="CR10" s="384"/>
      <c r="CS10" s="415"/>
      <c r="CT10" s="352" t="s">
        <v>741</v>
      </c>
      <c r="CU10" s="352"/>
      <c r="CV10" s="352"/>
      <c r="CW10" s="352"/>
      <c r="CX10" s="352"/>
      <c r="CY10" s="352"/>
      <c r="CZ10" s="440"/>
    </row>
    <row r="11" spans="3:104" ht="10.5" customHeight="1">
      <c r="C11" s="427"/>
      <c r="D11" s="389"/>
      <c r="E11" s="389"/>
      <c r="F11" s="389"/>
      <c r="G11" s="389"/>
      <c r="H11" s="389"/>
      <c r="I11" s="389"/>
      <c r="J11" s="428"/>
      <c r="K11" s="414"/>
      <c r="L11" s="384"/>
      <c r="M11" s="384"/>
      <c r="N11" s="384"/>
      <c r="O11" s="384"/>
      <c r="P11" s="384"/>
      <c r="Q11" s="384"/>
      <c r="R11" s="384"/>
      <c r="S11" s="384"/>
      <c r="T11" s="415"/>
      <c r="U11" s="414"/>
      <c r="V11" s="384"/>
      <c r="W11" s="384"/>
      <c r="X11" s="384"/>
      <c r="Y11" s="384"/>
      <c r="Z11" s="384"/>
      <c r="AA11" s="384"/>
      <c r="AB11" s="384"/>
      <c r="AC11" s="384"/>
      <c r="AD11" s="415"/>
      <c r="AE11" s="414"/>
      <c r="AF11" s="384"/>
      <c r="AG11" s="384"/>
      <c r="AH11" s="384"/>
      <c r="AI11" s="384"/>
      <c r="AJ11" s="384"/>
      <c r="AK11" s="384"/>
      <c r="AL11" s="384"/>
      <c r="AM11" s="384"/>
      <c r="AN11" s="433"/>
      <c r="AO11" s="439"/>
      <c r="AP11" s="352"/>
      <c r="AQ11" s="352"/>
      <c r="AR11" s="352"/>
      <c r="AS11" s="352"/>
      <c r="AT11" s="352"/>
      <c r="AU11" s="440"/>
      <c r="AV11" s="189"/>
      <c r="AW11" s="187"/>
      <c r="AX11" s="427"/>
      <c r="AY11" s="389"/>
      <c r="AZ11" s="389"/>
      <c r="BA11" s="389"/>
      <c r="BB11" s="389"/>
      <c r="BC11" s="389"/>
      <c r="BD11" s="389"/>
      <c r="BE11" s="428"/>
      <c r="BF11" s="414"/>
      <c r="BG11" s="384"/>
      <c r="BH11" s="384"/>
      <c r="BI11" s="384"/>
      <c r="BJ11" s="384"/>
      <c r="BK11" s="384"/>
      <c r="BL11" s="384"/>
      <c r="BM11" s="384"/>
      <c r="BN11" s="384"/>
      <c r="BO11" s="415"/>
      <c r="BP11" s="414"/>
      <c r="BQ11" s="384"/>
      <c r="BR11" s="384"/>
      <c r="BS11" s="384"/>
      <c r="BT11" s="384"/>
      <c r="BU11" s="384"/>
      <c r="BV11" s="384"/>
      <c r="BW11" s="384"/>
      <c r="BX11" s="384"/>
      <c r="BY11" s="415"/>
      <c r="BZ11" s="414"/>
      <c r="CA11" s="384"/>
      <c r="CB11" s="384"/>
      <c r="CC11" s="384"/>
      <c r="CD11" s="384"/>
      <c r="CE11" s="384"/>
      <c r="CF11" s="384"/>
      <c r="CG11" s="384"/>
      <c r="CH11" s="384"/>
      <c r="CI11" s="384"/>
      <c r="CJ11" s="414"/>
      <c r="CK11" s="384"/>
      <c r="CL11" s="384"/>
      <c r="CM11" s="384"/>
      <c r="CN11" s="384"/>
      <c r="CO11" s="384"/>
      <c r="CP11" s="384"/>
      <c r="CQ11" s="384"/>
      <c r="CR11" s="384"/>
      <c r="CS11" s="415"/>
      <c r="CT11" s="352"/>
      <c r="CU11" s="352"/>
      <c r="CV11" s="352"/>
      <c r="CW11" s="352"/>
      <c r="CX11" s="352"/>
      <c r="CY11" s="352"/>
      <c r="CZ11" s="440"/>
    </row>
    <row r="12" spans="3:104" ht="10.5" customHeight="1">
      <c r="C12" s="427"/>
      <c r="D12" s="389"/>
      <c r="E12" s="389"/>
      <c r="F12" s="389"/>
      <c r="G12" s="389"/>
      <c r="H12" s="389"/>
      <c r="I12" s="389"/>
      <c r="J12" s="428"/>
      <c r="K12" s="447" t="s">
        <v>1625</v>
      </c>
      <c r="L12" s="448"/>
      <c r="M12" s="448"/>
      <c r="N12" s="448"/>
      <c r="O12" s="448"/>
      <c r="P12" s="448"/>
      <c r="Q12" s="448"/>
      <c r="R12" s="448"/>
      <c r="S12" s="448"/>
      <c r="T12" s="449"/>
      <c r="U12" s="447" t="s">
        <v>1665</v>
      </c>
      <c r="V12" s="448"/>
      <c r="W12" s="448"/>
      <c r="X12" s="448"/>
      <c r="Y12" s="448"/>
      <c r="Z12" s="448"/>
      <c r="AA12" s="448"/>
      <c r="AB12" s="448"/>
      <c r="AC12" s="448"/>
      <c r="AD12" s="449"/>
      <c r="AE12" s="447"/>
      <c r="AF12" s="448"/>
      <c r="AG12" s="448"/>
      <c r="AH12" s="448"/>
      <c r="AI12" s="448"/>
      <c r="AJ12" s="448"/>
      <c r="AK12" s="448"/>
      <c r="AL12" s="448"/>
      <c r="AM12" s="448"/>
      <c r="AN12" s="453"/>
      <c r="AO12" s="439"/>
      <c r="AP12" s="352"/>
      <c r="AQ12" s="352"/>
      <c r="AR12" s="352"/>
      <c r="AS12" s="352"/>
      <c r="AT12" s="352"/>
      <c r="AU12" s="440"/>
      <c r="AV12" s="189"/>
      <c r="AW12" s="187"/>
      <c r="AX12" s="427"/>
      <c r="AY12" s="389"/>
      <c r="AZ12" s="389"/>
      <c r="BA12" s="389"/>
      <c r="BB12" s="389"/>
      <c r="BC12" s="389"/>
      <c r="BD12" s="389"/>
      <c r="BE12" s="428"/>
      <c r="BF12" s="444" t="s">
        <v>1628</v>
      </c>
      <c r="BG12" s="445"/>
      <c r="BH12" s="445"/>
      <c r="BI12" s="445"/>
      <c r="BJ12" s="445"/>
      <c r="BK12" s="445"/>
      <c r="BL12" s="445"/>
      <c r="BM12" s="445"/>
      <c r="BN12" s="445"/>
      <c r="BO12" s="446"/>
      <c r="BP12" s="444" t="s">
        <v>1625</v>
      </c>
      <c r="BQ12" s="445"/>
      <c r="BR12" s="445"/>
      <c r="BS12" s="445"/>
      <c r="BT12" s="445"/>
      <c r="BU12" s="445"/>
      <c r="BV12" s="445"/>
      <c r="BW12" s="445"/>
      <c r="BX12" s="445"/>
      <c r="BY12" s="446"/>
      <c r="BZ12" s="444"/>
      <c r="CA12" s="445"/>
      <c r="CB12" s="445"/>
      <c r="CC12" s="445"/>
      <c r="CD12" s="445"/>
      <c r="CE12" s="445"/>
      <c r="CF12" s="445"/>
      <c r="CG12" s="445"/>
      <c r="CH12" s="445"/>
      <c r="CI12" s="445"/>
      <c r="CJ12" s="444"/>
      <c r="CK12" s="445"/>
      <c r="CL12" s="445"/>
      <c r="CM12" s="445"/>
      <c r="CN12" s="445"/>
      <c r="CO12" s="445"/>
      <c r="CP12" s="445"/>
      <c r="CQ12" s="445"/>
      <c r="CR12" s="445"/>
      <c r="CS12" s="446"/>
      <c r="CT12" s="352"/>
      <c r="CU12" s="352"/>
      <c r="CV12" s="352"/>
      <c r="CW12" s="352"/>
      <c r="CX12" s="352"/>
      <c r="CY12" s="352"/>
      <c r="CZ12" s="440"/>
    </row>
    <row r="13" spans="3:104" ht="6.75" customHeight="1">
      <c r="C13" s="427"/>
      <c r="D13" s="389"/>
      <c r="E13" s="389"/>
      <c r="F13" s="389"/>
      <c r="G13" s="389"/>
      <c r="H13" s="389"/>
      <c r="I13" s="389"/>
      <c r="J13" s="428"/>
      <c r="K13" s="450"/>
      <c r="L13" s="451"/>
      <c r="M13" s="451"/>
      <c r="N13" s="451"/>
      <c r="O13" s="451"/>
      <c r="P13" s="451"/>
      <c r="Q13" s="451"/>
      <c r="R13" s="451"/>
      <c r="S13" s="451"/>
      <c r="T13" s="452"/>
      <c r="U13" s="450"/>
      <c r="V13" s="451"/>
      <c r="W13" s="451"/>
      <c r="X13" s="451"/>
      <c r="Y13" s="451"/>
      <c r="Z13" s="451"/>
      <c r="AA13" s="451"/>
      <c r="AB13" s="451"/>
      <c r="AC13" s="451"/>
      <c r="AD13" s="452"/>
      <c r="AE13" s="450"/>
      <c r="AF13" s="451"/>
      <c r="AG13" s="451"/>
      <c r="AH13" s="451"/>
      <c r="AI13" s="451"/>
      <c r="AJ13" s="451"/>
      <c r="AK13" s="451"/>
      <c r="AL13" s="451"/>
      <c r="AM13" s="451"/>
      <c r="AN13" s="454"/>
      <c r="AO13" s="439"/>
      <c r="AP13" s="352"/>
      <c r="AQ13" s="352"/>
      <c r="AR13" s="352"/>
      <c r="AS13" s="352"/>
      <c r="AT13" s="352"/>
      <c r="AU13" s="440"/>
      <c r="AV13" s="189"/>
      <c r="AW13" s="187"/>
      <c r="AX13" s="427"/>
      <c r="AY13" s="389"/>
      <c r="AZ13" s="389"/>
      <c r="BA13" s="389"/>
      <c r="BB13" s="389"/>
      <c r="BC13" s="389"/>
      <c r="BD13" s="389"/>
      <c r="BE13" s="428"/>
      <c r="BF13" s="444"/>
      <c r="BG13" s="445"/>
      <c r="BH13" s="445"/>
      <c r="BI13" s="445"/>
      <c r="BJ13" s="445"/>
      <c r="BK13" s="445"/>
      <c r="BL13" s="445"/>
      <c r="BM13" s="445"/>
      <c r="BN13" s="445"/>
      <c r="BO13" s="446"/>
      <c r="BP13" s="444"/>
      <c r="BQ13" s="445"/>
      <c r="BR13" s="445"/>
      <c r="BS13" s="445"/>
      <c r="BT13" s="445"/>
      <c r="BU13" s="445"/>
      <c r="BV13" s="445"/>
      <c r="BW13" s="445"/>
      <c r="BX13" s="445"/>
      <c r="BY13" s="446"/>
      <c r="BZ13" s="444"/>
      <c r="CA13" s="445"/>
      <c r="CB13" s="445"/>
      <c r="CC13" s="445"/>
      <c r="CD13" s="445"/>
      <c r="CE13" s="445"/>
      <c r="CF13" s="445"/>
      <c r="CG13" s="445"/>
      <c r="CH13" s="445"/>
      <c r="CI13" s="445"/>
      <c r="CJ13" s="444"/>
      <c r="CK13" s="445"/>
      <c r="CL13" s="445"/>
      <c r="CM13" s="445"/>
      <c r="CN13" s="445"/>
      <c r="CO13" s="445"/>
      <c r="CP13" s="445"/>
      <c r="CQ13" s="445"/>
      <c r="CR13" s="445"/>
      <c r="CS13" s="446"/>
      <c r="CT13" s="352"/>
      <c r="CU13" s="352"/>
      <c r="CV13" s="352"/>
      <c r="CW13" s="352"/>
      <c r="CX13" s="352"/>
      <c r="CY13" s="352"/>
      <c r="CZ13" s="440"/>
    </row>
    <row r="14" spans="2:104" s="191" customFormat="1" ht="10.5" customHeight="1">
      <c r="B14" s="455">
        <f>AS20</f>
        <v>1</v>
      </c>
      <c r="C14" s="456" t="s">
        <v>1623</v>
      </c>
      <c r="D14" s="457"/>
      <c r="E14" s="457"/>
      <c r="F14" s="457"/>
      <c r="G14" s="457"/>
      <c r="H14" s="457"/>
      <c r="I14" s="457"/>
      <c r="J14" s="458"/>
      <c r="K14" s="459">
        <f>IF(U14="","丸付数字は試合順序","")</f>
      </c>
      <c r="L14" s="460"/>
      <c r="M14" s="460"/>
      <c r="N14" s="460"/>
      <c r="O14" s="460"/>
      <c r="P14" s="460"/>
      <c r="Q14" s="460"/>
      <c r="R14" s="460"/>
      <c r="S14" s="460"/>
      <c r="T14" s="460"/>
      <c r="U14" s="465" t="s">
        <v>1693</v>
      </c>
      <c r="V14" s="466"/>
      <c r="W14" s="418" t="s">
        <v>521</v>
      </c>
      <c r="X14" s="416">
        <v>0</v>
      </c>
      <c r="Y14" s="416"/>
      <c r="Z14" s="416" t="s">
        <v>1699</v>
      </c>
      <c r="AA14" s="416"/>
      <c r="AB14" s="418" t="s">
        <v>521</v>
      </c>
      <c r="AC14" s="416">
        <v>1</v>
      </c>
      <c r="AD14" s="420"/>
      <c r="AE14" s="465" t="s">
        <v>1693</v>
      </c>
      <c r="AF14" s="466"/>
      <c r="AG14" s="418" t="s">
        <v>521</v>
      </c>
      <c r="AH14" s="416">
        <v>0</v>
      </c>
      <c r="AI14" s="416"/>
      <c r="AJ14" s="416" t="s">
        <v>1663</v>
      </c>
      <c r="AK14" s="416"/>
      <c r="AL14" s="418" t="s">
        <v>521</v>
      </c>
      <c r="AM14" s="416">
        <v>0</v>
      </c>
      <c r="AN14" s="468"/>
      <c r="AO14" s="470">
        <v>2</v>
      </c>
      <c r="AP14" s="471"/>
      <c r="AQ14" s="471"/>
      <c r="AR14" s="471"/>
      <c r="AS14" s="474">
        <v>0</v>
      </c>
      <c r="AT14" s="474"/>
      <c r="AU14" s="475"/>
      <c r="AV14" s="190"/>
      <c r="AW14" s="478" t="e">
        <f>#REF!</f>
        <v>#REF!</v>
      </c>
      <c r="AX14" s="456" t="s">
        <v>1633</v>
      </c>
      <c r="AY14" s="457"/>
      <c r="AZ14" s="457"/>
      <c r="BA14" s="457"/>
      <c r="BB14" s="457"/>
      <c r="BC14" s="457"/>
      <c r="BD14" s="457"/>
      <c r="BE14" s="458"/>
      <c r="BF14" s="459">
        <f>IF(BP14="","丸付数字は試合順序","")</f>
      </c>
      <c r="BG14" s="460"/>
      <c r="BH14" s="460"/>
      <c r="BI14" s="460"/>
      <c r="BJ14" s="460"/>
      <c r="BK14" s="460"/>
      <c r="BL14" s="460"/>
      <c r="BM14" s="460"/>
      <c r="BN14" s="460"/>
      <c r="BO14" s="460"/>
      <c r="BP14" s="483" t="s">
        <v>1728</v>
      </c>
      <c r="BQ14" s="416"/>
      <c r="BR14" s="418" t="s">
        <v>521</v>
      </c>
      <c r="BS14" s="416">
        <v>0</v>
      </c>
      <c r="BT14" s="416"/>
      <c r="BU14" s="416" t="s">
        <v>1690</v>
      </c>
      <c r="BV14" s="416"/>
      <c r="BW14" s="418" t="s">
        <v>521</v>
      </c>
      <c r="BX14" s="416">
        <v>2</v>
      </c>
      <c r="BY14" s="420"/>
      <c r="BZ14" s="465" t="s">
        <v>1693</v>
      </c>
      <c r="CA14" s="466"/>
      <c r="CB14" s="418" t="s">
        <v>521</v>
      </c>
      <c r="CC14" s="416">
        <v>0</v>
      </c>
      <c r="CD14" s="416"/>
      <c r="CE14" s="416" t="s">
        <v>1690</v>
      </c>
      <c r="CF14" s="416"/>
      <c r="CG14" s="418" t="s">
        <v>521</v>
      </c>
      <c r="CH14" s="416">
        <v>0</v>
      </c>
      <c r="CI14" s="420"/>
      <c r="CJ14" s="466" t="s">
        <v>1662</v>
      </c>
      <c r="CK14" s="466"/>
      <c r="CL14" s="418" t="s">
        <v>521</v>
      </c>
      <c r="CM14" s="416">
        <v>0</v>
      </c>
      <c r="CN14" s="416"/>
      <c r="CO14" s="416" t="s">
        <v>1698</v>
      </c>
      <c r="CP14" s="416"/>
      <c r="CQ14" s="418" t="s">
        <v>521</v>
      </c>
      <c r="CR14" s="416">
        <v>1</v>
      </c>
      <c r="CS14" s="420"/>
      <c r="CT14" s="471">
        <v>3</v>
      </c>
      <c r="CU14" s="471"/>
      <c r="CV14" s="471"/>
      <c r="CW14" s="471"/>
      <c r="CX14" s="474">
        <v>0</v>
      </c>
      <c r="CY14" s="474"/>
      <c r="CZ14" s="475"/>
    </row>
    <row r="15" spans="2:104" s="191" customFormat="1" ht="10.5" customHeight="1">
      <c r="B15" s="455"/>
      <c r="C15" s="427"/>
      <c r="D15" s="389"/>
      <c r="E15" s="389"/>
      <c r="F15" s="389"/>
      <c r="G15" s="389"/>
      <c r="H15" s="389"/>
      <c r="I15" s="389"/>
      <c r="J15" s="428"/>
      <c r="K15" s="461"/>
      <c r="L15" s="462"/>
      <c r="M15" s="462"/>
      <c r="N15" s="462"/>
      <c r="O15" s="462"/>
      <c r="P15" s="462"/>
      <c r="Q15" s="462"/>
      <c r="R15" s="462"/>
      <c r="S15" s="462"/>
      <c r="T15" s="462"/>
      <c r="U15" s="467"/>
      <c r="V15" s="375"/>
      <c r="W15" s="419"/>
      <c r="X15" s="417"/>
      <c r="Y15" s="417"/>
      <c r="Z15" s="417"/>
      <c r="AA15" s="417"/>
      <c r="AB15" s="419"/>
      <c r="AC15" s="417"/>
      <c r="AD15" s="421"/>
      <c r="AE15" s="467"/>
      <c r="AF15" s="375"/>
      <c r="AG15" s="419"/>
      <c r="AH15" s="417"/>
      <c r="AI15" s="417"/>
      <c r="AJ15" s="417"/>
      <c r="AK15" s="417"/>
      <c r="AL15" s="419"/>
      <c r="AM15" s="417"/>
      <c r="AN15" s="469"/>
      <c r="AO15" s="472"/>
      <c r="AP15" s="473"/>
      <c r="AQ15" s="473"/>
      <c r="AR15" s="473"/>
      <c r="AS15" s="476"/>
      <c r="AT15" s="476"/>
      <c r="AU15" s="477"/>
      <c r="AV15" s="190"/>
      <c r="AW15" s="478"/>
      <c r="AX15" s="427"/>
      <c r="AY15" s="389"/>
      <c r="AZ15" s="389"/>
      <c r="BA15" s="389"/>
      <c r="BB15" s="389"/>
      <c r="BC15" s="389"/>
      <c r="BD15" s="389"/>
      <c r="BE15" s="428"/>
      <c r="BF15" s="461"/>
      <c r="BG15" s="462"/>
      <c r="BH15" s="462"/>
      <c r="BI15" s="462"/>
      <c r="BJ15" s="462"/>
      <c r="BK15" s="462"/>
      <c r="BL15" s="462"/>
      <c r="BM15" s="462"/>
      <c r="BN15" s="462"/>
      <c r="BO15" s="462"/>
      <c r="BP15" s="484"/>
      <c r="BQ15" s="417"/>
      <c r="BR15" s="419"/>
      <c r="BS15" s="417"/>
      <c r="BT15" s="417"/>
      <c r="BU15" s="417"/>
      <c r="BV15" s="417"/>
      <c r="BW15" s="419"/>
      <c r="BX15" s="417"/>
      <c r="BY15" s="421"/>
      <c r="BZ15" s="467"/>
      <c r="CA15" s="375"/>
      <c r="CB15" s="419"/>
      <c r="CC15" s="417"/>
      <c r="CD15" s="417"/>
      <c r="CE15" s="417"/>
      <c r="CF15" s="417"/>
      <c r="CG15" s="419"/>
      <c r="CH15" s="417"/>
      <c r="CI15" s="421"/>
      <c r="CJ15" s="375"/>
      <c r="CK15" s="375"/>
      <c r="CL15" s="419"/>
      <c r="CM15" s="417"/>
      <c r="CN15" s="417"/>
      <c r="CO15" s="417"/>
      <c r="CP15" s="417"/>
      <c r="CQ15" s="419"/>
      <c r="CR15" s="417"/>
      <c r="CS15" s="421"/>
      <c r="CT15" s="473"/>
      <c r="CU15" s="473"/>
      <c r="CV15" s="473"/>
      <c r="CW15" s="473"/>
      <c r="CX15" s="476"/>
      <c r="CY15" s="476"/>
      <c r="CZ15" s="477"/>
    </row>
    <row r="16" spans="2:104" s="191" customFormat="1" ht="10.5" customHeight="1" hidden="1">
      <c r="B16" s="455"/>
      <c r="C16" s="427"/>
      <c r="D16" s="389"/>
      <c r="E16" s="389"/>
      <c r="F16" s="389"/>
      <c r="G16" s="389"/>
      <c r="H16" s="389"/>
      <c r="I16" s="389"/>
      <c r="J16" s="428"/>
      <c r="K16" s="461"/>
      <c r="L16" s="462"/>
      <c r="M16" s="462"/>
      <c r="N16" s="462"/>
      <c r="O16" s="462"/>
      <c r="P16" s="462"/>
      <c r="Q16" s="462"/>
      <c r="R16" s="462"/>
      <c r="S16" s="462"/>
      <c r="T16" s="462"/>
      <c r="U16" s="284"/>
      <c r="V16" s="285"/>
      <c r="W16" s="286"/>
      <c r="X16" s="285"/>
      <c r="Y16" s="285"/>
      <c r="Z16" s="285"/>
      <c r="AA16" s="285"/>
      <c r="AB16" s="286"/>
      <c r="AC16" s="285"/>
      <c r="AD16" s="287"/>
      <c r="AE16" s="288"/>
      <c r="AF16" s="289"/>
      <c r="AG16" s="286"/>
      <c r="AH16" s="285"/>
      <c r="AI16" s="285"/>
      <c r="AJ16" s="285"/>
      <c r="AK16" s="285"/>
      <c r="AL16" s="286"/>
      <c r="AM16" s="285"/>
      <c r="AN16" s="290"/>
      <c r="AO16" s="472"/>
      <c r="AP16" s="473"/>
      <c r="AQ16" s="473"/>
      <c r="AR16" s="473"/>
      <c r="AS16" s="476"/>
      <c r="AT16" s="476"/>
      <c r="AU16" s="477"/>
      <c r="AV16" s="190"/>
      <c r="AW16" s="197"/>
      <c r="AX16" s="427"/>
      <c r="AY16" s="389"/>
      <c r="AZ16" s="389"/>
      <c r="BA16" s="389"/>
      <c r="BB16" s="389"/>
      <c r="BC16" s="389"/>
      <c r="BD16" s="389"/>
      <c r="BE16" s="428"/>
      <c r="BF16" s="461"/>
      <c r="BG16" s="462"/>
      <c r="BH16" s="462"/>
      <c r="BI16" s="462"/>
      <c r="BJ16" s="462"/>
      <c r="BK16" s="462"/>
      <c r="BL16" s="462"/>
      <c r="BM16" s="462"/>
      <c r="BN16" s="462"/>
      <c r="BO16" s="462"/>
      <c r="BP16" s="284"/>
      <c r="BQ16" s="285"/>
      <c r="BR16" s="286"/>
      <c r="BS16" s="285"/>
      <c r="BT16" s="285"/>
      <c r="BU16" s="285"/>
      <c r="BV16" s="285"/>
      <c r="BW16" s="286"/>
      <c r="BX16" s="285"/>
      <c r="BY16" s="287"/>
      <c r="BZ16" s="284"/>
      <c r="CA16" s="285"/>
      <c r="CB16" s="286"/>
      <c r="CC16" s="285"/>
      <c r="CD16" s="285"/>
      <c r="CE16" s="285"/>
      <c r="CF16" s="285"/>
      <c r="CG16" s="286"/>
      <c r="CH16" s="285"/>
      <c r="CI16" s="287"/>
      <c r="CJ16" s="289"/>
      <c r="CK16" s="289"/>
      <c r="CL16" s="286"/>
      <c r="CM16" s="285"/>
      <c r="CN16" s="285"/>
      <c r="CO16" s="285"/>
      <c r="CP16" s="285"/>
      <c r="CQ16" s="286"/>
      <c r="CR16" s="285"/>
      <c r="CS16" s="303"/>
      <c r="CT16" s="473"/>
      <c r="CU16" s="473"/>
      <c r="CV16" s="473"/>
      <c r="CW16" s="473"/>
      <c r="CX16" s="476"/>
      <c r="CY16" s="476"/>
      <c r="CZ16" s="477"/>
    </row>
    <row r="17" spans="2:104" s="191" customFormat="1" ht="10.5" customHeight="1">
      <c r="B17" s="200"/>
      <c r="C17" s="427" t="s">
        <v>1624</v>
      </c>
      <c r="D17" s="389"/>
      <c r="E17" s="389"/>
      <c r="F17" s="389"/>
      <c r="G17" s="389"/>
      <c r="H17" s="389"/>
      <c r="I17" s="389"/>
      <c r="J17" s="428"/>
      <c r="K17" s="461"/>
      <c r="L17" s="462"/>
      <c r="M17" s="462"/>
      <c r="N17" s="462"/>
      <c r="O17" s="462"/>
      <c r="P17" s="462"/>
      <c r="Q17" s="462"/>
      <c r="R17" s="462"/>
      <c r="S17" s="462"/>
      <c r="T17" s="462"/>
      <c r="U17" s="484" t="s">
        <v>1663</v>
      </c>
      <c r="V17" s="417"/>
      <c r="W17" s="419" t="s">
        <v>521</v>
      </c>
      <c r="X17" s="417">
        <v>0</v>
      </c>
      <c r="Y17" s="417"/>
      <c r="Z17" s="417" t="s">
        <v>1663</v>
      </c>
      <c r="AA17" s="417"/>
      <c r="AB17" s="419" t="s">
        <v>521</v>
      </c>
      <c r="AC17" s="417">
        <v>3</v>
      </c>
      <c r="AD17" s="421"/>
      <c r="AE17" s="467" t="s">
        <v>1699</v>
      </c>
      <c r="AF17" s="375"/>
      <c r="AG17" s="419" t="s">
        <v>521</v>
      </c>
      <c r="AH17" s="417">
        <v>2</v>
      </c>
      <c r="AI17" s="417"/>
      <c r="AJ17" s="417" t="s">
        <v>1704</v>
      </c>
      <c r="AK17" s="417"/>
      <c r="AL17" s="419" t="s">
        <v>521</v>
      </c>
      <c r="AM17" s="417">
        <v>2</v>
      </c>
      <c r="AN17" s="469"/>
      <c r="AO17" s="472"/>
      <c r="AP17" s="473"/>
      <c r="AQ17" s="473"/>
      <c r="AR17" s="473"/>
      <c r="AS17" s="476"/>
      <c r="AT17" s="476"/>
      <c r="AU17" s="477"/>
      <c r="AV17" s="190"/>
      <c r="AW17" s="201"/>
      <c r="AX17" s="427" t="s">
        <v>1634</v>
      </c>
      <c r="AY17" s="389"/>
      <c r="AZ17" s="389"/>
      <c r="BA17" s="389"/>
      <c r="BB17" s="389"/>
      <c r="BC17" s="389"/>
      <c r="BD17" s="389"/>
      <c r="BE17" s="428"/>
      <c r="BF17" s="461"/>
      <c r="BG17" s="462"/>
      <c r="BH17" s="462"/>
      <c r="BI17" s="462"/>
      <c r="BJ17" s="462"/>
      <c r="BK17" s="462"/>
      <c r="BL17" s="462"/>
      <c r="BM17" s="462"/>
      <c r="BN17" s="462"/>
      <c r="BO17" s="462"/>
      <c r="BP17" s="484" t="s">
        <v>1691</v>
      </c>
      <c r="BQ17" s="417"/>
      <c r="BR17" s="419" t="s">
        <v>521</v>
      </c>
      <c r="BS17" s="417">
        <v>1</v>
      </c>
      <c r="BT17" s="417"/>
      <c r="BU17" s="417" t="s">
        <v>1661</v>
      </c>
      <c r="BV17" s="417"/>
      <c r="BW17" s="419" t="s">
        <v>521</v>
      </c>
      <c r="BX17" s="417">
        <v>2</v>
      </c>
      <c r="BY17" s="421"/>
      <c r="BZ17" s="484" t="s">
        <v>1661</v>
      </c>
      <c r="CA17" s="417"/>
      <c r="CB17" s="419" t="s">
        <v>521</v>
      </c>
      <c r="CC17" s="417">
        <v>0</v>
      </c>
      <c r="CD17" s="417"/>
      <c r="CE17" s="417" t="s">
        <v>1661</v>
      </c>
      <c r="CF17" s="417"/>
      <c r="CG17" s="419" t="s">
        <v>521</v>
      </c>
      <c r="CH17" s="417">
        <v>0</v>
      </c>
      <c r="CI17" s="421"/>
      <c r="CJ17" s="375" t="s">
        <v>1690</v>
      </c>
      <c r="CK17" s="375"/>
      <c r="CL17" s="419" t="s">
        <v>521</v>
      </c>
      <c r="CM17" s="417">
        <v>0</v>
      </c>
      <c r="CN17" s="417"/>
      <c r="CO17" s="417" t="s">
        <v>1690</v>
      </c>
      <c r="CP17" s="417"/>
      <c r="CQ17" s="419" t="s">
        <v>521</v>
      </c>
      <c r="CR17" s="417">
        <v>0</v>
      </c>
      <c r="CS17" s="421"/>
      <c r="CT17" s="473"/>
      <c r="CU17" s="473"/>
      <c r="CV17" s="473"/>
      <c r="CW17" s="473"/>
      <c r="CX17" s="476"/>
      <c r="CY17" s="476"/>
      <c r="CZ17" s="477"/>
    </row>
    <row r="18" spans="2:104" s="191" customFormat="1" ht="10.5" customHeight="1">
      <c r="B18" s="200"/>
      <c r="C18" s="427"/>
      <c r="D18" s="389"/>
      <c r="E18" s="389"/>
      <c r="F18" s="389"/>
      <c r="G18" s="389"/>
      <c r="H18" s="389"/>
      <c r="I18" s="389"/>
      <c r="J18" s="428"/>
      <c r="K18" s="461"/>
      <c r="L18" s="462"/>
      <c r="M18" s="462"/>
      <c r="N18" s="462"/>
      <c r="O18" s="462"/>
      <c r="P18" s="462"/>
      <c r="Q18" s="462"/>
      <c r="R18" s="462"/>
      <c r="S18" s="462"/>
      <c r="T18" s="462"/>
      <c r="U18" s="484"/>
      <c r="V18" s="417"/>
      <c r="W18" s="419"/>
      <c r="X18" s="417"/>
      <c r="Y18" s="417"/>
      <c r="Z18" s="417"/>
      <c r="AA18" s="417"/>
      <c r="AB18" s="419"/>
      <c r="AC18" s="417"/>
      <c r="AD18" s="421"/>
      <c r="AE18" s="467"/>
      <c r="AF18" s="375"/>
      <c r="AG18" s="419"/>
      <c r="AH18" s="417"/>
      <c r="AI18" s="417"/>
      <c r="AJ18" s="417"/>
      <c r="AK18" s="417"/>
      <c r="AL18" s="419"/>
      <c r="AM18" s="417"/>
      <c r="AN18" s="469"/>
      <c r="AO18" s="472"/>
      <c r="AP18" s="473"/>
      <c r="AQ18" s="473"/>
      <c r="AR18" s="473"/>
      <c r="AS18" s="476"/>
      <c r="AT18" s="476"/>
      <c r="AU18" s="477"/>
      <c r="AV18" s="190"/>
      <c r="AW18" s="201"/>
      <c r="AX18" s="427"/>
      <c r="AY18" s="389"/>
      <c r="AZ18" s="389"/>
      <c r="BA18" s="389"/>
      <c r="BB18" s="389"/>
      <c r="BC18" s="389"/>
      <c r="BD18" s="389"/>
      <c r="BE18" s="428"/>
      <c r="BF18" s="461"/>
      <c r="BG18" s="462"/>
      <c r="BH18" s="462"/>
      <c r="BI18" s="462"/>
      <c r="BJ18" s="462"/>
      <c r="BK18" s="462"/>
      <c r="BL18" s="462"/>
      <c r="BM18" s="462"/>
      <c r="BN18" s="462"/>
      <c r="BO18" s="462"/>
      <c r="BP18" s="484"/>
      <c r="BQ18" s="417"/>
      <c r="BR18" s="419"/>
      <c r="BS18" s="417"/>
      <c r="BT18" s="417"/>
      <c r="BU18" s="417"/>
      <c r="BV18" s="417"/>
      <c r="BW18" s="419"/>
      <c r="BX18" s="417"/>
      <c r="BY18" s="421"/>
      <c r="BZ18" s="484"/>
      <c r="CA18" s="417"/>
      <c r="CB18" s="419"/>
      <c r="CC18" s="417"/>
      <c r="CD18" s="417"/>
      <c r="CE18" s="417"/>
      <c r="CF18" s="417"/>
      <c r="CG18" s="419"/>
      <c r="CH18" s="417"/>
      <c r="CI18" s="421"/>
      <c r="CJ18" s="375"/>
      <c r="CK18" s="375"/>
      <c r="CL18" s="419"/>
      <c r="CM18" s="417"/>
      <c r="CN18" s="417"/>
      <c r="CO18" s="417"/>
      <c r="CP18" s="417"/>
      <c r="CQ18" s="419"/>
      <c r="CR18" s="417"/>
      <c r="CS18" s="421"/>
      <c r="CT18" s="473"/>
      <c r="CU18" s="473"/>
      <c r="CV18" s="473"/>
      <c r="CW18" s="473"/>
      <c r="CX18" s="476"/>
      <c r="CY18" s="476"/>
      <c r="CZ18" s="477"/>
    </row>
    <row r="19" spans="2:104" s="191" customFormat="1" ht="10.5" customHeight="1" hidden="1">
      <c r="B19" s="200"/>
      <c r="C19" s="427"/>
      <c r="D19" s="389"/>
      <c r="E19" s="389"/>
      <c r="F19" s="389"/>
      <c r="G19" s="389"/>
      <c r="H19" s="389"/>
      <c r="I19" s="389"/>
      <c r="J19" s="428"/>
      <c r="K19" s="461"/>
      <c r="L19" s="462"/>
      <c r="M19" s="462"/>
      <c r="N19" s="462"/>
      <c r="O19" s="462"/>
      <c r="P19" s="462"/>
      <c r="Q19" s="462"/>
      <c r="R19" s="462"/>
      <c r="S19" s="462"/>
      <c r="T19" s="462"/>
      <c r="U19" s="284"/>
      <c r="V19" s="285"/>
      <c r="W19" s="285"/>
      <c r="X19" s="285"/>
      <c r="Y19" s="285"/>
      <c r="Z19" s="285"/>
      <c r="AA19" s="285"/>
      <c r="AB19" s="285"/>
      <c r="AC19" s="285"/>
      <c r="AD19" s="287"/>
      <c r="AE19" s="289"/>
      <c r="AF19" s="289"/>
      <c r="AG19" s="286"/>
      <c r="AH19" s="285"/>
      <c r="AI19" s="285"/>
      <c r="AJ19" s="285"/>
      <c r="AK19" s="285"/>
      <c r="AL19" s="286"/>
      <c r="AM19" s="285"/>
      <c r="AN19" s="290"/>
      <c r="AO19" s="291"/>
      <c r="AP19" s="291"/>
      <c r="AQ19" s="291"/>
      <c r="AR19" s="291"/>
      <c r="AS19" s="292"/>
      <c r="AT19" s="292"/>
      <c r="AU19" s="293"/>
      <c r="AV19" s="201"/>
      <c r="AW19" s="201"/>
      <c r="AX19" s="427"/>
      <c r="AY19" s="389"/>
      <c r="AZ19" s="389"/>
      <c r="BA19" s="389"/>
      <c r="BB19" s="389"/>
      <c r="BC19" s="389"/>
      <c r="BD19" s="389"/>
      <c r="BE19" s="428"/>
      <c r="BF19" s="461"/>
      <c r="BG19" s="462"/>
      <c r="BH19" s="462"/>
      <c r="BI19" s="462"/>
      <c r="BJ19" s="462"/>
      <c r="BK19" s="462"/>
      <c r="BL19" s="462"/>
      <c r="BM19" s="462"/>
      <c r="BN19" s="462"/>
      <c r="BO19" s="462"/>
      <c r="BP19" s="284"/>
      <c r="BQ19" s="285"/>
      <c r="BR19" s="285"/>
      <c r="BS19" s="285"/>
      <c r="BT19" s="285"/>
      <c r="BU19" s="285"/>
      <c r="BV19" s="285"/>
      <c r="BW19" s="285"/>
      <c r="BX19" s="285"/>
      <c r="BY19" s="287"/>
      <c r="BZ19" s="284"/>
      <c r="CA19" s="285"/>
      <c r="CB19" s="285"/>
      <c r="CC19" s="285"/>
      <c r="CD19" s="285"/>
      <c r="CE19" s="285"/>
      <c r="CF19" s="285"/>
      <c r="CG19" s="285"/>
      <c r="CH19" s="285"/>
      <c r="CI19" s="287"/>
      <c r="CJ19" s="289"/>
      <c r="CK19" s="289"/>
      <c r="CL19" s="286"/>
      <c r="CM19" s="285"/>
      <c r="CN19" s="285"/>
      <c r="CO19" s="285"/>
      <c r="CP19" s="285"/>
      <c r="CQ19" s="286"/>
      <c r="CR19" s="285"/>
      <c r="CS19" s="303"/>
      <c r="CT19" s="291"/>
      <c r="CU19" s="291"/>
      <c r="CV19" s="291"/>
      <c r="CW19" s="291"/>
      <c r="CX19" s="292"/>
      <c r="CY19" s="292"/>
      <c r="CZ19" s="293"/>
    </row>
    <row r="20" spans="1:104" ht="10.5" customHeight="1">
      <c r="A20" s="203"/>
      <c r="B20" s="203"/>
      <c r="C20" s="479" t="s">
        <v>1625</v>
      </c>
      <c r="D20" s="479"/>
      <c r="E20" s="479"/>
      <c r="F20" s="479"/>
      <c r="G20" s="479"/>
      <c r="H20" s="479"/>
      <c r="I20" s="479"/>
      <c r="J20" s="480"/>
      <c r="K20" s="461"/>
      <c r="L20" s="462"/>
      <c r="M20" s="462"/>
      <c r="N20" s="462"/>
      <c r="O20" s="462"/>
      <c r="P20" s="462"/>
      <c r="Q20" s="462"/>
      <c r="R20" s="462"/>
      <c r="S20" s="462"/>
      <c r="T20" s="462"/>
      <c r="U20" s="484" t="s">
        <v>1663</v>
      </c>
      <c r="V20" s="417"/>
      <c r="W20" s="419" t="s">
        <v>521</v>
      </c>
      <c r="X20" s="417">
        <v>0</v>
      </c>
      <c r="Y20" s="417"/>
      <c r="Z20" s="417" t="s">
        <v>1699</v>
      </c>
      <c r="AA20" s="417"/>
      <c r="AB20" s="419" t="s">
        <v>521</v>
      </c>
      <c r="AC20" s="417">
        <v>0</v>
      </c>
      <c r="AD20" s="421"/>
      <c r="AE20" s="467" t="s">
        <v>1704</v>
      </c>
      <c r="AF20" s="485"/>
      <c r="AG20" s="419" t="s">
        <v>521</v>
      </c>
      <c r="AH20" s="486">
        <v>2</v>
      </c>
      <c r="AI20" s="486"/>
      <c r="AJ20" s="486" t="s">
        <v>1663</v>
      </c>
      <c r="AK20" s="486"/>
      <c r="AL20" s="419" t="s">
        <v>521</v>
      </c>
      <c r="AM20" s="417">
        <v>2</v>
      </c>
      <c r="AN20" s="469"/>
      <c r="AO20" s="294"/>
      <c r="AP20" s="294"/>
      <c r="AQ20" s="294"/>
      <c r="AR20" s="294"/>
      <c r="AS20" s="487">
        <v>1</v>
      </c>
      <c r="AT20" s="487"/>
      <c r="AU20" s="488"/>
      <c r="AV20" s="204"/>
      <c r="AW20" s="205"/>
      <c r="AX20" s="479" t="s">
        <v>1635</v>
      </c>
      <c r="AY20" s="479"/>
      <c r="AZ20" s="479"/>
      <c r="BA20" s="479"/>
      <c r="BB20" s="479"/>
      <c r="BC20" s="479"/>
      <c r="BD20" s="479"/>
      <c r="BE20" s="480"/>
      <c r="BF20" s="461"/>
      <c r="BG20" s="462"/>
      <c r="BH20" s="462"/>
      <c r="BI20" s="462"/>
      <c r="BJ20" s="462"/>
      <c r="BK20" s="462"/>
      <c r="BL20" s="462"/>
      <c r="BM20" s="462"/>
      <c r="BN20" s="462"/>
      <c r="BO20" s="462"/>
      <c r="BP20" s="484" t="s">
        <v>1691</v>
      </c>
      <c r="BQ20" s="417"/>
      <c r="BR20" s="419" t="s">
        <v>521</v>
      </c>
      <c r="BS20" s="417">
        <v>3</v>
      </c>
      <c r="BT20" s="417"/>
      <c r="BU20" s="417" t="s">
        <v>1661</v>
      </c>
      <c r="BV20" s="417"/>
      <c r="BW20" s="419" t="s">
        <v>521</v>
      </c>
      <c r="BX20" s="417">
        <v>1</v>
      </c>
      <c r="BY20" s="421"/>
      <c r="BZ20" s="484" t="s">
        <v>1690</v>
      </c>
      <c r="CA20" s="417"/>
      <c r="CB20" s="419" t="s">
        <v>521</v>
      </c>
      <c r="CC20" s="417">
        <v>0</v>
      </c>
      <c r="CD20" s="417"/>
      <c r="CE20" s="417" t="s">
        <v>1692</v>
      </c>
      <c r="CF20" s="417"/>
      <c r="CG20" s="419" t="s">
        <v>521</v>
      </c>
      <c r="CH20" s="417">
        <v>2</v>
      </c>
      <c r="CI20" s="421"/>
      <c r="CJ20" s="375" t="s">
        <v>1690</v>
      </c>
      <c r="CK20" s="375"/>
      <c r="CL20" s="419" t="s">
        <v>521</v>
      </c>
      <c r="CM20" s="417">
        <v>1</v>
      </c>
      <c r="CN20" s="417"/>
      <c r="CO20" s="417" t="s">
        <v>1698</v>
      </c>
      <c r="CP20" s="417"/>
      <c r="CQ20" s="419" t="s">
        <v>521</v>
      </c>
      <c r="CR20" s="417">
        <v>2</v>
      </c>
      <c r="CS20" s="421"/>
      <c r="CT20" s="294"/>
      <c r="CU20" s="294"/>
      <c r="CV20" s="294"/>
      <c r="CW20" s="294"/>
      <c r="CX20" s="487">
        <v>1</v>
      </c>
      <c r="CY20" s="487"/>
      <c r="CZ20" s="488"/>
    </row>
    <row r="21" spans="1:104" ht="10.5" customHeight="1">
      <c r="A21" s="203"/>
      <c r="B21" s="203"/>
      <c r="C21" s="479"/>
      <c r="D21" s="479"/>
      <c r="E21" s="479"/>
      <c r="F21" s="479"/>
      <c r="G21" s="479"/>
      <c r="H21" s="479"/>
      <c r="I21" s="479"/>
      <c r="J21" s="480"/>
      <c r="K21" s="461"/>
      <c r="L21" s="462"/>
      <c r="M21" s="462"/>
      <c r="N21" s="462"/>
      <c r="O21" s="462"/>
      <c r="P21" s="462"/>
      <c r="Q21" s="462"/>
      <c r="R21" s="462"/>
      <c r="S21" s="462"/>
      <c r="T21" s="462"/>
      <c r="U21" s="484"/>
      <c r="V21" s="417"/>
      <c r="W21" s="419"/>
      <c r="X21" s="417"/>
      <c r="Y21" s="417"/>
      <c r="Z21" s="417"/>
      <c r="AA21" s="417"/>
      <c r="AB21" s="419"/>
      <c r="AC21" s="417"/>
      <c r="AD21" s="421"/>
      <c r="AE21" s="467"/>
      <c r="AF21" s="485"/>
      <c r="AG21" s="419"/>
      <c r="AH21" s="486"/>
      <c r="AI21" s="486"/>
      <c r="AJ21" s="486"/>
      <c r="AK21" s="486"/>
      <c r="AL21" s="419"/>
      <c r="AM21" s="417"/>
      <c r="AN21" s="469"/>
      <c r="AO21" s="294"/>
      <c r="AP21" s="294"/>
      <c r="AQ21" s="294"/>
      <c r="AR21" s="294"/>
      <c r="AS21" s="487"/>
      <c r="AT21" s="487"/>
      <c r="AU21" s="488"/>
      <c r="AV21" s="204"/>
      <c r="AW21" s="205"/>
      <c r="AX21" s="479"/>
      <c r="AY21" s="479"/>
      <c r="AZ21" s="479"/>
      <c r="BA21" s="479"/>
      <c r="BB21" s="479"/>
      <c r="BC21" s="479"/>
      <c r="BD21" s="479"/>
      <c r="BE21" s="480"/>
      <c r="BF21" s="461"/>
      <c r="BG21" s="462"/>
      <c r="BH21" s="462"/>
      <c r="BI21" s="462"/>
      <c r="BJ21" s="462"/>
      <c r="BK21" s="462"/>
      <c r="BL21" s="462"/>
      <c r="BM21" s="462"/>
      <c r="BN21" s="462"/>
      <c r="BO21" s="462"/>
      <c r="BP21" s="484"/>
      <c r="BQ21" s="417"/>
      <c r="BR21" s="419"/>
      <c r="BS21" s="417"/>
      <c r="BT21" s="417"/>
      <c r="BU21" s="417"/>
      <c r="BV21" s="417"/>
      <c r="BW21" s="419"/>
      <c r="BX21" s="417"/>
      <c r="BY21" s="421"/>
      <c r="BZ21" s="484"/>
      <c r="CA21" s="417"/>
      <c r="CB21" s="419"/>
      <c r="CC21" s="417"/>
      <c r="CD21" s="417"/>
      <c r="CE21" s="417"/>
      <c r="CF21" s="417"/>
      <c r="CG21" s="419"/>
      <c r="CH21" s="417"/>
      <c r="CI21" s="421"/>
      <c r="CJ21" s="375"/>
      <c r="CK21" s="375"/>
      <c r="CL21" s="419"/>
      <c r="CM21" s="417"/>
      <c r="CN21" s="417"/>
      <c r="CO21" s="417"/>
      <c r="CP21" s="417"/>
      <c r="CQ21" s="419"/>
      <c r="CR21" s="417"/>
      <c r="CS21" s="421"/>
      <c r="CT21" s="294"/>
      <c r="CU21" s="294"/>
      <c r="CV21" s="294"/>
      <c r="CW21" s="294"/>
      <c r="CX21" s="487"/>
      <c r="CY21" s="487"/>
      <c r="CZ21" s="488"/>
    </row>
    <row r="22" spans="2:104" ht="10.5" customHeight="1" hidden="1">
      <c r="B22" s="203"/>
      <c r="C22" s="481"/>
      <c r="D22" s="481"/>
      <c r="E22" s="481"/>
      <c r="F22" s="481"/>
      <c r="G22" s="481"/>
      <c r="H22" s="481"/>
      <c r="I22" s="481"/>
      <c r="J22" s="482"/>
      <c r="K22" s="463"/>
      <c r="L22" s="464"/>
      <c r="M22" s="464"/>
      <c r="N22" s="464"/>
      <c r="O22" s="464"/>
      <c r="P22" s="464"/>
      <c r="Q22" s="464"/>
      <c r="R22" s="464"/>
      <c r="S22" s="464"/>
      <c r="T22" s="464"/>
      <c r="U22" s="284" t="str">
        <f>IF(U20="⑥","6",U20)</f>
        <v>6</v>
      </c>
      <c r="V22" s="285"/>
      <c r="W22" s="285"/>
      <c r="X22" s="285"/>
      <c r="Y22" s="285"/>
      <c r="Z22" s="285" t="str">
        <f>IF(Z20="⑥","6",Z20)</f>
        <v>6</v>
      </c>
      <c r="AA22" s="285"/>
      <c r="AB22" s="285"/>
      <c r="AC22" s="285"/>
      <c r="AD22" s="287"/>
      <c r="AE22" s="289" t="str">
        <f>IF(AE20="⑥","6",AE20)</f>
        <v>6</v>
      </c>
      <c r="AF22" s="295"/>
      <c r="AG22" s="294"/>
      <c r="AH22" s="294"/>
      <c r="AI22" s="294"/>
      <c r="AJ22" s="285" t="str">
        <f>IF(AJ20="⑥","6",AJ20)</f>
        <v>6</v>
      </c>
      <c r="AK22" s="294"/>
      <c r="AL22" s="294"/>
      <c r="AM22" s="294"/>
      <c r="AN22" s="290"/>
      <c r="AO22" s="294"/>
      <c r="AP22" s="294"/>
      <c r="AQ22" s="294"/>
      <c r="AR22" s="294"/>
      <c r="AS22" s="489"/>
      <c r="AT22" s="489"/>
      <c r="AU22" s="490"/>
      <c r="AV22" s="204"/>
      <c r="AW22" s="206"/>
      <c r="AX22" s="481"/>
      <c r="AY22" s="481"/>
      <c r="AZ22" s="481"/>
      <c r="BA22" s="481"/>
      <c r="BB22" s="481"/>
      <c r="BC22" s="481"/>
      <c r="BD22" s="481"/>
      <c r="BE22" s="482"/>
      <c r="BF22" s="463"/>
      <c r="BG22" s="464"/>
      <c r="BH22" s="464"/>
      <c r="BI22" s="464"/>
      <c r="BJ22" s="464"/>
      <c r="BK22" s="464"/>
      <c r="BL22" s="464"/>
      <c r="BM22" s="464"/>
      <c r="BN22" s="464"/>
      <c r="BO22" s="464"/>
      <c r="BP22" s="284" t="str">
        <f>IF(BP20="⑥","6",BP20)</f>
        <v>④</v>
      </c>
      <c r="BQ22" s="285"/>
      <c r="BR22" s="285"/>
      <c r="BS22" s="285"/>
      <c r="BT22" s="285"/>
      <c r="BU22" s="285" t="str">
        <f>IF(BU20="⑥","6",BU20)</f>
        <v>④</v>
      </c>
      <c r="BV22" s="285"/>
      <c r="BW22" s="285"/>
      <c r="BX22" s="285"/>
      <c r="BY22" s="287"/>
      <c r="BZ22" s="285" t="str">
        <f>IF(BZ20="⑥","6",BZ20)</f>
        <v>④</v>
      </c>
      <c r="CA22" s="294"/>
      <c r="CB22" s="294"/>
      <c r="CC22" s="294"/>
      <c r="CD22" s="294"/>
      <c r="CE22" s="285" t="str">
        <f>IF(CE20="⑥","6",CE20)</f>
        <v>④</v>
      </c>
      <c r="CF22" s="294"/>
      <c r="CG22" s="294"/>
      <c r="CH22" s="294"/>
      <c r="CI22" s="303"/>
      <c r="CJ22" s="289"/>
      <c r="CK22" s="289"/>
      <c r="CL22" s="285"/>
      <c r="CM22" s="285"/>
      <c r="CN22" s="285"/>
      <c r="CO22" s="285"/>
      <c r="CP22" s="285"/>
      <c r="CQ22" s="285"/>
      <c r="CR22" s="285"/>
      <c r="CS22" s="303"/>
      <c r="CT22" s="294"/>
      <c r="CU22" s="294"/>
      <c r="CV22" s="294"/>
      <c r="CW22" s="294"/>
      <c r="CX22" s="489"/>
      <c r="CY22" s="489"/>
      <c r="CZ22" s="490"/>
    </row>
    <row r="23" spans="2:104" ht="10.5" customHeight="1">
      <c r="B23" s="455">
        <f>AS29</f>
        <v>2</v>
      </c>
      <c r="C23" s="491" t="s">
        <v>1626</v>
      </c>
      <c r="D23" s="492"/>
      <c r="E23" s="492"/>
      <c r="F23" s="492"/>
      <c r="G23" s="492"/>
      <c r="H23" s="492"/>
      <c r="I23" s="492"/>
      <c r="J23" s="493"/>
      <c r="K23" s="496">
        <f>IF(K25=4,"④",IF(K25=3,"③",K25))</f>
        <v>0</v>
      </c>
      <c r="L23" s="497"/>
      <c r="M23" s="500" t="s">
        <v>521</v>
      </c>
      <c r="N23" s="497">
        <v>5</v>
      </c>
      <c r="O23" s="497"/>
      <c r="P23" s="497">
        <v>1</v>
      </c>
      <c r="Q23" s="497"/>
      <c r="R23" s="500" t="s">
        <v>521</v>
      </c>
      <c r="S23" s="497">
        <v>6</v>
      </c>
      <c r="T23" s="502"/>
      <c r="U23" s="496"/>
      <c r="V23" s="497"/>
      <c r="W23" s="497"/>
      <c r="X23" s="497"/>
      <c r="Y23" s="497"/>
      <c r="Z23" s="497"/>
      <c r="AA23" s="497"/>
      <c r="AB23" s="497"/>
      <c r="AC23" s="497"/>
      <c r="AD23" s="502"/>
      <c r="AE23" s="507" t="s">
        <v>1705</v>
      </c>
      <c r="AF23" s="508"/>
      <c r="AG23" s="500" t="s">
        <v>521</v>
      </c>
      <c r="AH23" s="497">
        <v>1</v>
      </c>
      <c r="AI23" s="497"/>
      <c r="AJ23" s="497" t="s">
        <v>1699</v>
      </c>
      <c r="AK23" s="497"/>
      <c r="AL23" s="500" t="s">
        <v>521</v>
      </c>
      <c r="AM23" s="497">
        <v>3</v>
      </c>
      <c r="AN23" s="511"/>
      <c r="AO23" s="513">
        <v>1</v>
      </c>
      <c r="AP23" s="513"/>
      <c r="AQ23" s="513"/>
      <c r="AR23" s="513"/>
      <c r="AS23" s="515">
        <v>1</v>
      </c>
      <c r="AT23" s="515"/>
      <c r="AU23" s="516"/>
      <c r="AV23" s="190"/>
      <c r="AW23" s="478" t="e">
        <f>#REF!</f>
        <v>#REF!</v>
      </c>
      <c r="AX23" s="519" t="s">
        <v>1640</v>
      </c>
      <c r="AY23" s="520"/>
      <c r="AZ23" s="520"/>
      <c r="BA23" s="520"/>
      <c r="BB23" s="520"/>
      <c r="BC23" s="520"/>
      <c r="BD23" s="520"/>
      <c r="BE23" s="521"/>
      <c r="BF23" s="496">
        <f>IF(BF25=4,"④",IF(BF25=3,"③",BF25))</f>
        <v>0</v>
      </c>
      <c r="BG23" s="497"/>
      <c r="BH23" s="500" t="s">
        <v>521</v>
      </c>
      <c r="BI23" s="497">
        <v>5</v>
      </c>
      <c r="BJ23" s="497"/>
      <c r="BK23" s="497">
        <v>2</v>
      </c>
      <c r="BL23" s="497"/>
      <c r="BM23" s="500" t="s">
        <v>521</v>
      </c>
      <c r="BN23" s="497">
        <v>4</v>
      </c>
      <c r="BO23" s="502"/>
      <c r="BP23" s="496"/>
      <c r="BQ23" s="497"/>
      <c r="BR23" s="497"/>
      <c r="BS23" s="497"/>
      <c r="BT23" s="497"/>
      <c r="BU23" s="497"/>
      <c r="BV23" s="497"/>
      <c r="BW23" s="497"/>
      <c r="BX23" s="497"/>
      <c r="BY23" s="502"/>
      <c r="BZ23" s="496" t="s">
        <v>1693</v>
      </c>
      <c r="CA23" s="497"/>
      <c r="CB23" s="500" t="s">
        <v>521</v>
      </c>
      <c r="CC23" s="497">
        <v>0</v>
      </c>
      <c r="CD23" s="497"/>
      <c r="CE23" s="497" t="s">
        <v>1690</v>
      </c>
      <c r="CF23" s="497"/>
      <c r="CG23" s="500" t="s">
        <v>521</v>
      </c>
      <c r="CH23" s="497">
        <v>0</v>
      </c>
      <c r="CI23" s="502"/>
      <c r="CJ23" s="508" t="s">
        <v>1696</v>
      </c>
      <c r="CK23" s="508"/>
      <c r="CL23" s="500" t="s">
        <v>521</v>
      </c>
      <c r="CM23" s="497">
        <v>2</v>
      </c>
      <c r="CN23" s="497"/>
      <c r="CO23" s="497" t="s">
        <v>1690</v>
      </c>
      <c r="CP23" s="497"/>
      <c r="CQ23" s="500" t="s">
        <v>521</v>
      </c>
      <c r="CR23" s="497">
        <v>3</v>
      </c>
      <c r="CS23" s="502"/>
      <c r="CT23" s="513">
        <v>2</v>
      </c>
      <c r="CU23" s="513"/>
      <c r="CV23" s="513"/>
      <c r="CW23" s="513"/>
      <c r="CX23" s="515">
        <v>1</v>
      </c>
      <c r="CY23" s="515"/>
      <c r="CZ23" s="516"/>
    </row>
    <row r="24" spans="2:104" ht="10.5" customHeight="1">
      <c r="B24" s="455"/>
      <c r="C24" s="494"/>
      <c r="D24" s="386"/>
      <c r="E24" s="386"/>
      <c r="F24" s="386"/>
      <c r="G24" s="386"/>
      <c r="H24" s="386"/>
      <c r="I24" s="386"/>
      <c r="J24" s="495"/>
      <c r="K24" s="498"/>
      <c r="L24" s="499"/>
      <c r="M24" s="501"/>
      <c r="N24" s="499"/>
      <c r="O24" s="499"/>
      <c r="P24" s="499"/>
      <c r="Q24" s="499"/>
      <c r="R24" s="501"/>
      <c r="S24" s="499"/>
      <c r="T24" s="503"/>
      <c r="U24" s="498"/>
      <c r="V24" s="499"/>
      <c r="W24" s="499"/>
      <c r="X24" s="499"/>
      <c r="Y24" s="499"/>
      <c r="Z24" s="499"/>
      <c r="AA24" s="499"/>
      <c r="AB24" s="499"/>
      <c r="AC24" s="499"/>
      <c r="AD24" s="503"/>
      <c r="AE24" s="509"/>
      <c r="AF24" s="510"/>
      <c r="AG24" s="501"/>
      <c r="AH24" s="499"/>
      <c r="AI24" s="499"/>
      <c r="AJ24" s="499"/>
      <c r="AK24" s="499"/>
      <c r="AL24" s="501"/>
      <c r="AM24" s="499"/>
      <c r="AN24" s="512"/>
      <c r="AO24" s="514"/>
      <c r="AP24" s="514"/>
      <c r="AQ24" s="514"/>
      <c r="AR24" s="514"/>
      <c r="AS24" s="517"/>
      <c r="AT24" s="517"/>
      <c r="AU24" s="518"/>
      <c r="AV24" s="190"/>
      <c r="AW24" s="478"/>
      <c r="AX24" s="522"/>
      <c r="AY24" s="523"/>
      <c r="AZ24" s="523"/>
      <c r="BA24" s="523"/>
      <c r="BB24" s="523"/>
      <c r="BC24" s="523"/>
      <c r="BD24" s="523"/>
      <c r="BE24" s="524"/>
      <c r="BF24" s="498"/>
      <c r="BG24" s="499"/>
      <c r="BH24" s="501"/>
      <c r="BI24" s="499"/>
      <c r="BJ24" s="499"/>
      <c r="BK24" s="499"/>
      <c r="BL24" s="499"/>
      <c r="BM24" s="501"/>
      <c r="BN24" s="499"/>
      <c r="BO24" s="503"/>
      <c r="BP24" s="498"/>
      <c r="BQ24" s="499"/>
      <c r="BR24" s="499"/>
      <c r="BS24" s="499"/>
      <c r="BT24" s="499"/>
      <c r="BU24" s="499"/>
      <c r="BV24" s="499"/>
      <c r="BW24" s="499"/>
      <c r="BX24" s="499"/>
      <c r="BY24" s="503"/>
      <c r="BZ24" s="498"/>
      <c r="CA24" s="499"/>
      <c r="CB24" s="501"/>
      <c r="CC24" s="499"/>
      <c r="CD24" s="499"/>
      <c r="CE24" s="499"/>
      <c r="CF24" s="499"/>
      <c r="CG24" s="501"/>
      <c r="CH24" s="499"/>
      <c r="CI24" s="503"/>
      <c r="CJ24" s="510"/>
      <c r="CK24" s="510"/>
      <c r="CL24" s="501"/>
      <c r="CM24" s="499"/>
      <c r="CN24" s="499"/>
      <c r="CO24" s="499"/>
      <c r="CP24" s="499"/>
      <c r="CQ24" s="501"/>
      <c r="CR24" s="499"/>
      <c r="CS24" s="503"/>
      <c r="CT24" s="514"/>
      <c r="CU24" s="514"/>
      <c r="CV24" s="514"/>
      <c r="CW24" s="514"/>
      <c r="CX24" s="517"/>
      <c r="CY24" s="517"/>
      <c r="CZ24" s="518"/>
    </row>
    <row r="25" spans="2:104" ht="10.5" customHeight="1" hidden="1">
      <c r="B25" s="455"/>
      <c r="C25" s="494"/>
      <c r="D25" s="386"/>
      <c r="E25" s="386"/>
      <c r="F25" s="386"/>
      <c r="G25" s="386"/>
      <c r="H25" s="386"/>
      <c r="I25" s="386"/>
      <c r="J25" s="495"/>
      <c r="K25" s="296">
        <f>X14</f>
        <v>0</v>
      </c>
      <c r="L25" s="297"/>
      <c r="M25" s="298"/>
      <c r="N25" s="297"/>
      <c r="O25" s="297"/>
      <c r="P25" s="297">
        <f>AC14</f>
        <v>1</v>
      </c>
      <c r="Q25" s="297"/>
      <c r="R25" s="298"/>
      <c r="S25" s="297"/>
      <c r="T25" s="299"/>
      <c r="U25" s="498"/>
      <c r="V25" s="499"/>
      <c r="W25" s="499"/>
      <c r="X25" s="499"/>
      <c r="Y25" s="499"/>
      <c r="Z25" s="499"/>
      <c r="AA25" s="499"/>
      <c r="AB25" s="499"/>
      <c r="AC25" s="499"/>
      <c r="AD25" s="503"/>
      <c r="AE25" s="296"/>
      <c r="AF25" s="297"/>
      <c r="AG25" s="298"/>
      <c r="AH25" s="297"/>
      <c r="AI25" s="297"/>
      <c r="AJ25" s="297"/>
      <c r="AK25" s="297"/>
      <c r="AL25" s="298"/>
      <c r="AM25" s="297"/>
      <c r="AN25" s="300"/>
      <c r="AO25" s="514"/>
      <c r="AP25" s="514"/>
      <c r="AQ25" s="514"/>
      <c r="AR25" s="514"/>
      <c r="AS25" s="517"/>
      <c r="AT25" s="517"/>
      <c r="AU25" s="518"/>
      <c r="AV25" s="190"/>
      <c r="AW25" s="478"/>
      <c r="AX25" s="522"/>
      <c r="AY25" s="523"/>
      <c r="AZ25" s="523"/>
      <c r="BA25" s="523"/>
      <c r="BB25" s="523"/>
      <c r="BC25" s="523"/>
      <c r="BD25" s="523"/>
      <c r="BE25" s="524"/>
      <c r="BF25" s="296">
        <f>BS14</f>
        <v>0</v>
      </c>
      <c r="BG25" s="297"/>
      <c r="BH25" s="298"/>
      <c r="BI25" s="297"/>
      <c r="BJ25" s="297"/>
      <c r="BK25" s="297">
        <f>BX14</f>
        <v>2</v>
      </c>
      <c r="BL25" s="297"/>
      <c r="BM25" s="298"/>
      <c r="BN25" s="297"/>
      <c r="BO25" s="299"/>
      <c r="BP25" s="498"/>
      <c r="BQ25" s="499"/>
      <c r="BR25" s="499"/>
      <c r="BS25" s="499"/>
      <c r="BT25" s="499"/>
      <c r="BU25" s="499"/>
      <c r="BV25" s="499"/>
      <c r="BW25" s="499"/>
      <c r="BX25" s="499"/>
      <c r="BY25" s="503"/>
      <c r="BZ25" s="296"/>
      <c r="CA25" s="297"/>
      <c r="CB25" s="298"/>
      <c r="CC25" s="297"/>
      <c r="CD25" s="297"/>
      <c r="CE25" s="297"/>
      <c r="CF25" s="297"/>
      <c r="CG25" s="298"/>
      <c r="CH25" s="297"/>
      <c r="CI25" s="304"/>
      <c r="CJ25" s="305"/>
      <c r="CK25" s="305"/>
      <c r="CL25" s="298"/>
      <c r="CM25" s="297"/>
      <c r="CN25" s="297"/>
      <c r="CO25" s="297"/>
      <c r="CP25" s="297"/>
      <c r="CQ25" s="298"/>
      <c r="CR25" s="297"/>
      <c r="CS25" s="304"/>
      <c r="CT25" s="514"/>
      <c r="CU25" s="514"/>
      <c r="CV25" s="514"/>
      <c r="CW25" s="514"/>
      <c r="CX25" s="517"/>
      <c r="CY25" s="517"/>
      <c r="CZ25" s="518"/>
    </row>
    <row r="26" spans="2:104" ht="10.5" customHeight="1">
      <c r="B26" s="207"/>
      <c r="C26" s="494" t="s">
        <v>1627</v>
      </c>
      <c r="D26" s="386"/>
      <c r="E26" s="386"/>
      <c r="F26" s="386"/>
      <c r="G26" s="386"/>
      <c r="H26" s="386"/>
      <c r="I26" s="386"/>
      <c r="J26" s="495"/>
      <c r="K26" s="499">
        <v>0</v>
      </c>
      <c r="L26" s="499"/>
      <c r="M26" s="501" t="s">
        <v>521</v>
      </c>
      <c r="N26" s="499">
        <v>6</v>
      </c>
      <c r="O26" s="499"/>
      <c r="P26" s="499">
        <f>IF(P28=6,"⑥",P28)</f>
        <v>3</v>
      </c>
      <c r="Q26" s="499"/>
      <c r="R26" s="501" t="s">
        <v>521</v>
      </c>
      <c r="S26" s="499">
        <v>6</v>
      </c>
      <c r="T26" s="503"/>
      <c r="U26" s="498"/>
      <c r="V26" s="499"/>
      <c r="W26" s="499"/>
      <c r="X26" s="499"/>
      <c r="Y26" s="499"/>
      <c r="Z26" s="499"/>
      <c r="AA26" s="499"/>
      <c r="AB26" s="499"/>
      <c r="AC26" s="499"/>
      <c r="AD26" s="503"/>
      <c r="AE26" s="498" t="s">
        <v>1699</v>
      </c>
      <c r="AF26" s="499"/>
      <c r="AG26" s="501" t="s">
        <v>521</v>
      </c>
      <c r="AH26" s="499">
        <v>0</v>
      </c>
      <c r="AI26" s="499"/>
      <c r="AJ26" s="499">
        <v>4</v>
      </c>
      <c r="AK26" s="499"/>
      <c r="AL26" s="501" t="s">
        <v>521</v>
      </c>
      <c r="AM26" s="499">
        <v>6</v>
      </c>
      <c r="AN26" s="512"/>
      <c r="AO26" s="514"/>
      <c r="AP26" s="514"/>
      <c r="AQ26" s="514"/>
      <c r="AR26" s="514"/>
      <c r="AS26" s="517"/>
      <c r="AT26" s="517"/>
      <c r="AU26" s="518"/>
      <c r="AV26" s="190"/>
      <c r="AW26" s="478"/>
      <c r="AX26" s="522" t="s">
        <v>1697</v>
      </c>
      <c r="AY26" s="523"/>
      <c r="AZ26" s="523"/>
      <c r="BA26" s="523"/>
      <c r="BB26" s="523"/>
      <c r="BC26" s="523"/>
      <c r="BD26" s="523"/>
      <c r="BE26" s="524"/>
      <c r="BF26" s="499">
        <f>IF(BF28=6,"⑥",BF28)</f>
        <v>1</v>
      </c>
      <c r="BG26" s="499"/>
      <c r="BH26" s="501" t="s">
        <v>521</v>
      </c>
      <c r="BI26" s="499">
        <v>4</v>
      </c>
      <c r="BJ26" s="499"/>
      <c r="BK26" s="499">
        <f>IF(BK28=6,"⑥",BK28)</f>
        <v>2</v>
      </c>
      <c r="BL26" s="499"/>
      <c r="BM26" s="501" t="s">
        <v>521</v>
      </c>
      <c r="BN26" s="499">
        <v>4</v>
      </c>
      <c r="BO26" s="503"/>
      <c r="BP26" s="498"/>
      <c r="BQ26" s="499"/>
      <c r="BR26" s="499"/>
      <c r="BS26" s="499"/>
      <c r="BT26" s="499"/>
      <c r="BU26" s="499"/>
      <c r="BV26" s="499"/>
      <c r="BW26" s="499"/>
      <c r="BX26" s="499"/>
      <c r="BY26" s="503"/>
      <c r="BZ26" s="498" t="s">
        <v>1691</v>
      </c>
      <c r="CA26" s="499"/>
      <c r="CB26" s="501" t="s">
        <v>521</v>
      </c>
      <c r="CC26" s="499">
        <v>3</v>
      </c>
      <c r="CD26" s="499"/>
      <c r="CE26" s="499" t="s">
        <v>1661</v>
      </c>
      <c r="CF26" s="499"/>
      <c r="CG26" s="501" t="s">
        <v>521</v>
      </c>
      <c r="CH26" s="499">
        <v>0</v>
      </c>
      <c r="CI26" s="503"/>
      <c r="CJ26" s="510" t="s">
        <v>1661</v>
      </c>
      <c r="CK26" s="510"/>
      <c r="CL26" s="501" t="s">
        <v>521</v>
      </c>
      <c r="CM26" s="499">
        <v>3</v>
      </c>
      <c r="CN26" s="499"/>
      <c r="CO26" s="499" t="s">
        <v>1691</v>
      </c>
      <c r="CP26" s="499"/>
      <c r="CQ26" s="501" t="s">
        <v>521</v>
      </c>
      <c r="CR26" s="499">
        <v>0</v>
      </c>
      <c r="CS26" s="503"/>
      <c r="CT26" s="514"/>
      <c r="CU26" s="514"/>
      <c r="CV26" s="514"/>
      <c r="CW26" s="514"/>
      <c r="CX26" s="517"/>
      <c r="CY26" s="517"/>
      <c r="CZ26" s="518"/>
    </row>
    <row r="27" spans="2:104" ht="10.5" customHeight="1">
      <c r="B27" s="207"/>
      <c r="C27" s="494"/>
      <c r="D27" s="386"/>
      <c r="E27" s="386"/>
      <c r="F27" s="386"/>
      <c r="G27" s="386"/>
      <c r="H27" s="386"/>
      <c r="I27" s="386"/>
      <c r="J27" s="495"/>
      <c r="K27" s="499"/>
      <c r="L27" s="499"/>
      <c r="M27" s="501"/>
      <c r="N27" s="499"/>
      <c r="O27" s="499"/>
      <c r="P27" s="499"/>
      <c r="Q27" s="499"/>
      <c r="R27" s="501"/>
      <c r="S27" s="499"/>
      <c r="T27" s="503"/>
      <c r="U27" s="498"/>
      <c r="V27" s="499"/>
      <c r="W27" s="499"/>
      <c r="X27" s="499"/>
      <c r="Y27" s="499"/>
      <c r="Z27" s="499"/>
      <c r="AA27" s="499"/>
      <c r="AB27" s="499"/>
      <c r="AC27" s="499"/>
      <c r="AD27" s="503"/>
      <c r="AE27" s="498"/>
      <c r="AF27" s="499"/>
      <c r="AG27" s="501"/>
      <c r="AH27" s="499"/>
      <c r="AI27" s="499"/>
      <c r="AJ27" s="499"/>
      <c r="AK27" s="499"/>
      <c r="AL27" s="501"/>
      <c r="AM27" s="499"/>
      <c r="AN27" s="512"/>
      <c r="AO27" s="514"/>
      <c r="AP27" s="514"/>
      <c r="AQ27" s="514"/>
      <c r="AR27" s="514"/>
      <c r="AS27" s="517"/>
      <c r="AT27" s="517"/>
      <c r="AU27" s="518"/>
      <c r="AV27" s="190"/>
      <c r="AW27" s="201"/>
      <c r="AX27" s="522"/>
      <c r="AY27" s="523"/>
      <c r="AZ27" s="523"/>
      <c r="BA27" s="523"/>
      <c r="BB27" s="523"/>
      <c r="BC27" s="523"/>
      <c r="BD27" s="523"/>
      <c r="BE27" s="524"/>
      <c r="BF27" s="499"/>
      <c r="BG27" s="499"/>
      <c r="BH27" s="501"/>
      <c r="BI27" s="499"/>
      <c r="BJ27" s="499"/>
      <c r="BK27" s="499"/>
      <c r="BL27" s="499"/>
      <c r="BM27" s="501"/>
      <c r="BN27" s="499"/>
      <c r="BO27" s="503"/>
      <c r="BP27" s="498"/>
      <c r="BQ27" s="499"/>
      <c r="BR27" s="499"/>
      <c r="BS27" s="499"/>
      <c r="BT27" s="499"/>
      <c r="BU27" s="499"/>
      <c r="BV27" s="499"/>
      <c r="BW27" s="499"/>
      <c r="BX27" s="499"/>
      <c r="BY27" s="503"/>
      <c r="BZ27" s="498"/>
      <c r="CA27" s="499"/>
      <c r="CB27" s="501"/>
      <c r="CC27" s="499"/>
      <c r="CD27" s="499"/>
      <c r="CE27" s="499"/>
      <c r="CF27" s="499"/>
      <c r="CG27" s="501"/>
      <c r="CH27" s="499"/>
      <c r="CI27" s="503"/>
      <c r="CJ27" s="510"/>
      <c r="CK27" s="510"/>
      <c r="CL27" s="501"/>
      <c r="CM27" s="499"/>
      <c r="CN27" s="499"/>
      <c r="CO27" s="499"/>
      <c r="CP27" s="499"/>
      <c r="CQ27" s="501"/>
      <c r="CR27" s="499"/>
      <c r="CS27" s="503"/>
      <c r="CT27" s="514"/>
      <c r="CU27" s="514"/>
      <c r="CV27" s="514"/>
      <c r="CW27" s="514"/>
      <c r="CX27" s="517"/>
      <c r="CY27" s="517"/>
      <c r="CZ27" s="518"/>
    </row>
    <row r="28" spans="2:104" ht="10.5" customHeight="1" hidden="1">
      <c r="B28" s="207"/>
      <c r="C28" s="494"/>
      <c r="D28" s="386"/>
      <c r="E28" s="386"/>
      <c r="F28" s="386"/>
      <c r="G28" s="386"/>
      <c r="H28" s="386"/>
      <c r="I28" s="386"/>
      <c r="J28" s="495"/>
      <c r="K28" s="297">
        <f>X17</f>
        <v>0</v>
      </c>
      <c r="L28" s="297"/>
      <c r="M28" s="298"/>
      <c r="N28" s="297"/>
      <c r="O28" s="297"/>
      <c r="P28" s="297">
        <f>AC17</f>
        <v>3</v>
      </c>
      <c r="Q28" s="297"/>
      <c r="R28" s="298"/>
      <c r="S28" s="297"/>
      <c r="T28" s="299"/>
      <c r="U28" s="498"/>
      <c r="V28" s="499"/>
      <c r="W28" s="499"/>
      <c r="X28" s="499"/>
      <c r="Y28" s="499"/>
      <c r="Z28" s="499"/>
      <c r="AA28" s="499"/>
      <c r="AB28" s="499"/>
      <c r="AC28" s="499"/>
      <c r="AD28" s="503"/>
      <c r="AE28" s="296"/>
      <c r="AF28" s="297"/>
      <c r="AG28" s="297"/>
      <c r="AH28" s="297"/>
      <c r="AI28" s="297"/>
      <c r="AJ28" s="297"/>
      <c r="AK28" s="297"/>
      <c r="AL28" s="297"/>
      <c r="AM28" s="297"/>
      <c r="AN28" s="300"/>
      <c r="AO28" s="301"/>
      <c r="AP28" s="301"/>
      <c r="AQ28" s="301"/>
      <c r="AR28" s="301"/>
      <c r="AS28" s="301"/>
      <c r="AT28" s="301"/>
      <c r="AU28" s="302"/>
      <c r="AV28" s="203"/>
      <c r="AW28" s="201"/>
      <c r="AX28" s="522"/>
      <c r="AY28" s="523"/>
      <c r="AZ28" s="523"/>
      <c r="BA28" s="523"/>
      <c r="BB28" s="523"/>
      <c r="BC28" s="523"/>
      <c r="BD28" s="523"/>
      <c r="BE28" s="524"/>
      <c r="BF28" s="297">
        <f>BS17</f>
        <v>1</v>
      </c>
      <c r="BG28" s="297"/>
      <c r="BH28" s="298"/>
      <c r="BI28" s="297"/>
      <c r="BJ28" s="297"/>
      <c r="BK28" s="297">
        <f>BX17</f>
        <v>2</v>
      </c>
      <c r="BL28" s="297"/>
      <c r="BM28" s="298"/>
      <c r="BN28" s="297"/>
      <c r="BO28" s="299"/>
      <c r="BP28" s="498"/>
      <c r="BQ28" s="499"/>
      <c r="BR28" s="499"/>
      <c r="BS28" s="499"/>
      <c r="BT28" s="499"/>
      <c r="BU28" s="499"/>
      <c r="BV28" s="499"/>
      <c r="BW28" s="499"/>
      <c r="BX28" s="499"/>
      <c r="BY28" s="503"/>
      <c r="BZ28" s="296"/>
      <c r="CA28" s="297"/>
      <c r="CB28" s="297"/>
      <c r="CC28" s="297"/>
      <c r="CD28" s="297"/>
      <c r="CE28" s="297"/>
      <c r="CF28" s="297"/>
      <c r="CG28" s="297"/>
      <c r="CH28" s="297"/>
      <c r="CI28" s="304"/>
      <c r="CJ28" s="305"/>
      <c r="CK28" s="305"/>
      <c r="CL28" s="297"/>
      <c r="CM28" s="297"/>
      <c r="CN28" s="297"/>
      <c r="CO28" s="297"/>
      <c r="CP28" s="297"/>
      <c r="CQ28" s="297"/>
      <c r="CR28" s="297"/>
      <c r="CS28" s="304"/>
      <c r="CT28" s="301"/>
      <c r="CU28" s="301"/>
      <c r="CV28" s="301"/>
      <c r="CW28" s="301"/>
      <c r="CX28" s="301"/>
      <c r="CY28" s="301"/>
      <c r="CZ28" s="302"/>
    </row>
    <row r="29" spans="2:104" ht="10.5" customHeight="1">
      <c r="B29" s="203"/>
      <c r="C29" s="525" t="s">
        <v>1628</v>
      </c>
      <c r="D29" s="526"/>
      <c r="E29" s="526"/>
      <c r="F29" s="526"/>
      <c r="G29" s="526"/>
      <c r="H29" s="526"/>
      <c r="I29" s="526"/>
      <c r="J29" s="527"/>
      <c r="K29" s="499">
        <f>IF(K31=6,"⑥",K31)</f>
        <v>0</v>
      </c>
      <c r="L29" s="499"/>
      <c r="M29" s="501" t="s">
        <v>521</v>
      </c>
      <c r="N29" s="499" t="str">
        <f>U22</f>
        <v>6</v>
      </c>
      <c r="O29" s="499"/>
      <c r="P29" s="499">
        <f>IF(P31=6,"⑥",P31)</f>
        <v>0</v>
      </c>
      <c r="Q29" s="499"/>
      <c r="R29" s="501" t="s">
        <v>521</v>
      </c>
      <c r="S29" s="499" t="str">
        <f>Z22</f>
        <v>6</v>
      </c>
      <c r="T29" s="503"/>
      <c r="U29" s="498"/>
      <c r="V29" s="499"/>
      <c r="W29" s="499"/>
      <c r="X29" s="499"/>
      <c r="Y29" s="499"/>
      <c r="Z29" s="499"/>
      <c r="AA29" s="499"/>
      <c r="AB29" s="499"/>
      <c r="AC29" s="499"/>
      <c r="AD29" s="503"/>
      <c r="AE29" s="498" t="s">
        <v>1704</v>
      </c>
      <c r="AF29" s="499"/>
      <c r="AG29" s="501" t="s">
        <v>521</v>
      </c>
      <c r="AH29" s="499">
        <v>2</v>
      </c>
      <c r="AI29" s="499"/>
      <c r="AJ29" s="499" t="s">
        <v>1699</v>
      </c>
      <c r="AK29" s="499"/>
      <c r="AL29" s="501" t="s">
        <v>521</v>
      </c>
      <c r="AM29" s="499">
        <v>4</v>
      </c>
      <c r="AN29" s="512"/>
      <c r="AO29" s="301"/>
      <c r="AP29" s="301"/>
      <c r="AQ29" s="301"/>
      <c r="AR29" s="301"/>
      <c r="AS29" s="531">
        <v>2</v>
      </c>
      <c r="AT29" s="531"/>
      <c r="AU29" s="532"/>
      <c r="AV29" s="204"/>
      <c r="AW29" s="206"/>
      <c r="AX29" s="526"/>
      <c r="AY29" s="526"/>
      <c r="AZ29" s="526"/>
      <c r="BA29" s="526"/>
      <c r="BB29" s="526"/>
      <c r="BC29" s="526"/>
      <c r="BD29" s="526"/>
      <c r="BE29" s="527"/>
      <c r="BF29" s="499">
        <f>IF(BF31=6,"⑥",BF31)</f>
        <v>3</v>
      </c>
      <c r="BG29" s="499"/>
      <c r="BH29" s="501" t="s">
        <v>521</v>
      </c>
      <c r="BI29" s="499">
        <v>4</v>
      </c>
      <c r="BJ29" s="499"/>
      <c r="BK29" s="499">
        <f>IF(BK31=6,"⑥",BK31)</f>
        <v>1</v>
      </c>
      <c r="BL29" s="499"/>
      <c r="BM29" s="501" t="s">
        <v>521</v>
      </c>
      <c r="BN29" s="499">
        <v>4</v>
      </c>
      <c r="BO29" s="503"/>
      <c r="BP29" s="498"/>
      <c r="BQ29" s="499"/>
      <c r="BR29" s="499"/>
      <c r="BS29" s="499"/>
      <c r="BT29" s="499"/>
      <c r="BU29" s="499"/>
      <c r="BV29" s="499"/>
      <c r="BW29" s="499"/>
      <c r="BX29" s="499"/>
      <c r="BY29" s="503"/>
      <c r="BZ29" s="498" t="s">
        <v>1661</v>
      </c>
      <c r="CA29" s="499"/>
      <c r="CB29" s="501" t="s">
        <v>521</v>
      </c>
      <c r="CC29" s="499">
        <v>0</v>
      </c>
      <c r="CD29" s="499"/>
      <c r="CE29" s="499" t="s">
        <v>1690</v>
      </c>
      <c r="CF29" s="499"/>
      <c r="CG29" s="501" t="s">
        <v>521</v>
      </c>
      <c r="CH29" s="499">
        <v>2</v>
      </c>
      <c r="CI29" s="503"/>
      <c r="CJ29" s="510">
        <v>1</v>
      </c>
      <c r="CK29" s="510"/>
      <c r="CL29" s="501" t="s">
        <v>521</v>
      </c>
      <c r="CM29" s="499">
        <v>4</v>
      </c>
      <c r="CN29" s="499"/>
      <c r="CO29" s="499">
        <v>2</v>
      </c>
      <c r="CP29" s="499"/>
      <c r="CQ29" s="501" t="s">
        <v>521</v>
      </c>
      <c r="CR29" s="499">
        <v>4</v>
      </c>
      <c r="CS29" s="503"/>
      <c r="CT29" s="301"/>
      <c r="CU29" s="301"/>
      <c r="CV29" s="301"/>
      <c r="CW29" s="301"/>
      <c r="CX29" s="531">
        <v>2</v>
      </c>
      <c r="CY29" s="531"/>
      <c r="CZ29" s="532"/>
    </row>
    <row r="30" spans="2:104" ht="10.5" customHeight="1">
      <c r="B30" s="203"/>
      <c r="C30" s="525"/>
      <c r="D30" s="526"/>
      <c r="E30" s="526"/>
      <c r="F30" s="526"/>
      <c r="G30" s="526"/>
      <c r="H30" s="526"/>
      <c r="I30" s="526"/>
      <c r="J30" s="527"/>
      <c r="K30" s="499"/>
      <c r="L30" s="499"/>
      <c r="M30" s="501"/>
      <c r="N30" s="499"/>
      <c r="O30" s="499"/>
      <c r="P30" s="499"/>
      <c r="Q30" s="499"/>
      <c r="R30" s="501"/>
      <c r="S30" s="499"/>
      <c r="T30" s="503"/>
      <c r="U30" s="498"/>
      <c r="V30" s="499"/>
      <c r="W30" s="499"/>
      <c r="X30" s="499"/>
      <c r="Y30" s="499"/>
      <c r="Z30" s="499"/>
      <c r="AA30" s="499"/>
      <c r="AB30" s="499"/>
      <c r="AC30" s="499"/>
      <c r="AD30" s="503"/>
      <c r="AE30" s="498"/>
      <c r="AF30" s="499"/>
      <c r="AG30" s="501"/>
      <c r="AH30" s="499"/>
      <c r="AI30" s="499"/>
      <c r="AJ30" s="499"/>
      <c r="AK30" s="499"/>
      <c r="AL30" s="501"/>
      <c r="AM30" s="499"/>
      <c r="AN30" s="512"/>
      <c r="AO30" s="301"/>
      <c r="AP30" s="301"/>
      <c r="AQ30" s="301"/>
      <c r="AR30" s="301"/>
      <c r="AS30" s="531"/>
      <c r="AT30" s="531"/>
      <c r="AU30" s="532"/>
      <c r="AV30" s="204"/>
      <c r="AW30" s="206"/>
      <c r="AX30" s="526"/>
      <c r="AY30" s="526"/>
      <c r="AZ30" s="526"/>
      <c r="BA30" s="526"/>
      <c r="BB30" s="526"/>
      <c r="BC30" s="526"/>
      <c r="BD30" s="526"/>
      <c r="BE30" s="527"/>
      <c r="BF30" s="499"/>
      <c r="BG30" s="499"/>
      <c r="BH30" s="501"/>
      <c r="BI30" s="499"/>
      <c r="BJ30" s="499"/>
      <c r="BK30" s="499"/>
      <c r="BL30" s="499"/>
      <c r="BM30" s="501"/>
      <c r="BN30" s="499"/>
      <c r="BO30" s="503"/>
      <c r="BP30" s="498"/>
      <c r="BQ30" s="499"/>
      <c r="BR30" s="499"/>
      <c r="BS30" s="499"/>
      <c r="BT30" s="499"/>
      <c r="BU30" s="499"/>
      <c r="BV30" s="499"/>
      <c r="BW30" s="499"/>
      <c r="BX30" s="499"/>
      <c r="BY30" s="503"/>
      <c r="BZ30" s="498"/>
      <c r="CA30" s="499"/>
      <c r="CB30" s="501"/>
      <c r="CC30" s="499"/>
      <c r="CD30" s="499"/>
      <c r="CE30" s="499"/>
      <c r="CF30" s="499"/>
      <c r="CG30" s="501"/>
      <c r="CH30" s="499"/>
      <c r="CI30" s="503"/>
      <c r="CJ30" s="510"/>
      <c r="CK30" s="510"/>
      <c r="CL30" s="501"/>
      <c r="CM30" s="499"/>
      <c r="CN30" s="499"/>
      <c r="CO30" s="499"/>
      <c r="CP30" s="499"/>
      <c r="CQ30" s="501"/>
      <c r="CR30" s="499"/>
      <c r="CS30" s="503"/>
      <c r="CT30" s="301"/>
      <c r="CU30" s="301"/>
      <c r="CV30" s="301"/>
      <c r="CW30" s="301"/>
      <c r="CX30" s="531"/>
      <c r="CY30" s="531"/>
      <c r="CZ30" s="532"/>
    </row>
    <row r="31" spans="2:104" ht="10.5" customHeight="1" hidden="1">
      <c r="B31" s="203"/>
      <c r="C31" s="528"/>
      <c r="D31" s="529"/>
      <c r="E31" s="529"/>
      <c r="F31" s="529"/>
      <c r="G31" s="529"/>
      <c r="H31" s="529"/>
      <c r="I31" s="529"/>
      <c r="J31" s="530"/>
      <c r="K31" s="297">
        <f>X20</f>
        <v>0</v>
      </c>
      <c r="L31" s="301"/>
      <c r="M31" s="301"/>
      <c r="N31" s="301"/>
      <c r="O31" s="301"/>
      <c r="P31" s="297">
        <f>AC20</f>
        <v>0</v>
      </c>
      <c r="Q31" s="301"/>
      <c r="R31" s="301"/>
      <c r="S31" s="301"/>
      <c r="T31" s="299"/>
      <c r="U31" s="504"/>
      <c r="V31" s="505"/>
      <c r="W31" s="505"/>
      <c r="X31" s="505"/>
      <c r="Y31" s="505"/>
      <c r="Z31" s="505"/>
      <c r="AA31" s="505"/>
      <c r="AB31" s="505"/>
      <c r="AC31" s="505"/>
      <c r="AD31" s="506"/>
      <c r="AE31" s="296" t="str">
        <f>IF(AE29="⑥","6",AE29)</f>
        <v>6</v>
      </c>
      <c r="AF31" s="297"/>
      <c r="AG31" s="297"/>
      <c r="AH31" s="297"/>
      <c r="AI31" s="297"/>
      <c r="AJ31" s="297" t="str">
        <f>IF(AJ29="⑥","6",AJ29)</f>
        <v>6</v>
      </c>
      <c r="AK31" s="297"/>
      <c r="AL31" s="297"/>
      <c r="AM31" s="297"/>
      <c r="AN31" s="300"/>
      <c r="AO31" s="301"/>
      <c r="AP31" s="301"/>
      <c r="AQ31" s="301"/>
      <c r="AR31" s="301"/>
      <c r="AS31" s="533"/>
      <c r="AT31" s="533"/>
      <c r="AU31" s="534"/>
      <c r="AV31" s="204"/>
      <c r="AW31" s="206"/>
      <c r="AX31" s="529"/>
      <c r="AY31" s="529"/>
      <c r="AZ31" s="529"/>
      <c r="BA31" s="529"/>
      <c r="BB31" s="529"/>
      <c r="BC31" s="529"/>
      <c r="BD31" s="529"/>
      <c r="BE31" s="530"/>
      <c r="BF31" s="297">
        <f>BS20</f>
        <v>3</v>
      </c>
      <c r="BG31" s="301"/>
      <c r="BH31" s="301"/>
      <c r="BI31" s="301"/>
      <c r="BJ31" s="301"/>
      <c r="BK31" s="297">
        <f>BX20</f>
        <v>1</v>
      </c>
      <c r="BL31" s="301"/>
      <c r="BM31" s="301"/>
      <c r="BN31" s="301"/>
      <c r="BO31" s="299"/>
      <c r="BP31" s="504"/>
      <c r="BQ31" s="505"/>
      <c r="BR31" s="505"/>
      <c r="BS31" s="505"/>
      <c r="BT31" s="505"/>
      <c r="BU31" s="505"/>
      <c r="BV31" s="505"/>
      <c r="BW31" s="505"/>
      <c r="BX31" s="505"/>
      <c r="BY31" s="506"/>
      <c r="BZ31" s="296" t="str">
        <f>IF(BZ29="⑥","6",BZ29)</f>
        <v>④</v>
      </c>
      <c r="CA31" s="297"/>
      <c r="CB31" s="297"/>
      <c r="CC31" s="297"/>
      <c r="CD31" s="297"/>
      <c r="CE31" s="297" t="str">
        <f>IF(CE29="⑥","6",CE29)</f>
        <v>④</v>
      </c>
      <c r="CF31" s="297"/>
      <c r="CG31" s="297"/>
      <c r="CH31" s="297"/>
      <c r="CI31" s="304"/>
      <c r="CJ31" s="305"/>
      <c r="CK31" s="305"/>
      <c r="CL31" s="297"/>
      <c r="CM31" s="297"/>
      <c r="CN31" s="297"/>
      <c r="CO31" s="297"/>
      <c r="CP31" s="297"/>
      <c r="CQ31" s="297"/>
      <c r="CR31" s="297"/>
      <c r="CS31" s="304"/>
      <c r="CT31" s="301"/>
      <c r="CU31" s="301"/>
      <c r="CV31" s="301"/>
      <c r="CW31" s="301"/>
      <c r="CX31" s="533"/>
      <c r="CY31" s="533"/>
      <c r="CZ31" s="534"/>
    </row>
    <row r="32" spans="2:104" ht="10.5" customHeight="1">
      <c r="B32" s="455">
        <f>AS38</f>
        <v>3</v>
      </c>
      <c r="C32" s="536" t="s">
        <v>1629</v>
      </c>
      <c r="D32" s="537"/>
      <c r="E32" s="537"/>
      <c r="F32" s="537"/>
      <c r="G32" s="537"/>
      <c r="H32" s="537"/>
      <c r="I32" s="537"/>
      <c r="J32" s="538"/>
      <c r="K32" s="394">
        <v>0</v>
      </c>
      <c r="L32" s="394"/>
      <c r="M32" s="398" t="s">
        <v>521</v>
      </c>
      <c r="N32" s="394">
        <v>5</v>
      </c>
      <c r="O32" s="394"/>
      <c r="P32" s="394">
        <v>0</v>
      </c>
      <c r="Q32" s="394"/>
      <c r="R32" s="398" t="s">
        <v>521</v>
      </c>
      <c r="S32" s="394">
        <v>6</v>
      </c>
      <c r="T32" s="412"/>
      <c r="U32" s="394">
        <f>IF(U34=4,"④",IF(U34=3,"③",U34))</f>
        <v>1</v>
      </c>
      <c r="V32" s="394"/>
      <c r="W32" s="398" t="s">
        <v>521</v>
      </c>
      <c r="X32" s="394">
        <v>4</v>
      </c>
      <c r="Y32" s="394"/>
      <c r="Z32" s="394">
        <v>0</v>
      </c>
      <c r="AA32" s="394"/>
      <c r="AB32" s="398" t="s">
        <v>521</v>
      </c>
      <c r="AC32" s="394">
        <f>AJ25</f>
        <v>0</v>
      </c>
      <c r="AD32" s="412"/>
      <c r="AE32" s="413"/>
      <c r="AF32" s="394"/>
      <c r="AG32" s="394"/>
      <c r="AH32" s="394"/>
      <c r="AI32" s="394"/>
      <c r="AJ32" s="394"/>
      <c r="AK32" s="394"/>
      <c r="AL32" s="394"/>
      <c r="AM32" s="394"/>
      <c r="AN32" s="549"/>
      <c r="AO32" s="542">
        <v>0</v>
      </c>
      <c r="AP32" s="542"/>
      <c r="AQ32" s="542"/>
      <c r="AR32" s="542"/>
      <c r="AS32" s="544">
        <v>2</v>
      </c>
      <c r="AT32" s="544"/>
      <c r="AU32" s="545"/>
      <c r="AV32" s="190"/>
      <c r="AW32" s="478" t="e">
        <f>#REF!</f>
        <v>#REF!</v>
      </c>
      <c r="AX32" s="558" t="s">
        <v>1638</v>
      </c>
      <c r="AY32" s="442"/>
      <c r="AZ32" s="442"/>
      <c r="BA32" s="442"/>
      <c r="BB32" s="442"/>
      <c r="BC32" s="442"/>
      <c r="BD32" s="442"/>
      <c r="BE32" s="443"/>
      <c r="BF32" s="413">
        <f>IF(BF34=4,"④",IF(BF34=3,"③",BF34))</f>
        <v>0</v>
      </c>
      <c r="BG32" s="394"/>
      <c r="BH32" s="398" t="s">
        <v>521</v>
      </c>
      <c r="BI32" s="394">
        <v>5</v>
      </c>
      <c r="BJ32" s="394"/>
      <c r="BK32" s="394">
        <v>0</v>
      </c>
      <c r="BL32" s="394"/>
      <c r="BM32" s="398" t="s">
        <v>521</v>
      </c>
      <c r="BN32" s="394">
        <v>6</v>
      </c>
      <c r="BO32" s="412"/>
      <c r="BP32" s="394">
        <f>IF(BP34=4,"④",IF(BP34=3,"③",BP34))</f>
        <v>0</v>
      </c>
      <c r="BQ32" s="394"/>
      <c r="BR32" s="398" t="s">
        <v>521</v>
      </c>
      <c r="BS32" s="394">
        <v>5</v>
      </c>
      <c r="BT32" s="394"/>
      <c r="BU32" s="394">
        <v>0</v>
      </c>
      <c r="BV32" s="394"/>
      <c r="BW32" s="398" t="s">
        <v>521</v>
      </c>
      <c r="BX32" s="394">
        <f>CE25</f>
        <v>0</v>
      </c>
      <c r="BY32" s="412"/>
      <c r="BZ32" s="413"/>
      <c r="CA32" s="394"/>
      <c r="CB32" s="394"/>
      <c r="CC32" s="394"/>
      <c r="CD32" s="394"/>
      <c r="CE32" s="394"/>
      <c r="CF32" s="394"/>
      <c r="CG32" s="394"/>
      <c r="CH32" s="394"/>
      <c r="CI32" s="412"/>
      <c r="CJ32" s="562">
        <v>2</v>
      </c>
      <c r="CK32" s="562"/>
      <c r="CL32" s="398" t="s">
        <v>521</v>
      </c>
      <c r="CM32" s="394">
        <v>3</v>
      </c>
      <c r="CN32" s="394"/>
      <c r="CO32" s="394" t="s">
        <v>1661</v>
      </c>
      <c r="CP32" s="394"/>
      <c r="CQ32" s="398" t="s">
        <v>521</v>
      </c>
      <c r="CR32" s="394">
        <v>3</v>
      </c>
      <c r="CS32" s="412"/>
      <c r="CT32" s="542">
        <v>0</v>
      </c>
      <c r="CU32" s="542"/>
      <c r="CV32" s="542"/>
      <c r="CW32" s="542"/>
      <c r="CX32" s="544">
        <v>3</v>
      </c>
      <c r="CY32" s="544"/>
      <c r="CZ32" s="545"/>
    </row>
    <row r="33" spans="2:104" ht="10.5" customHeight="1">
      <c r="B33" s="455"/>
      <c r="C33" s="539"/>
      <c r="D33" s="540"/>
      <c r="E33" s="540"/>
      <c r="F33" s="540"/>
      <c r="G33" s="540"/>
      <c r="H33" s="540"/>
      <c r="I33" s="540"/>
      <c r="J33" s="541"/>
      <c r="K33" s="341"/>
      <c r="L33" s="341"/>
      <c r="M33" s="399"/>
      <c r="N33" s="341"/>
      <c r="O33" s="341"/>
      <c r="P33" s="341"/>
      <c r="Q33" s="341"/>
      <c r="R33" s="399"/>
      <c r="S33" s="341"/>
      <c r="T33" s="380"/>
      <c r="U33" s="341"/>
      <c r="V33" s="341"/>
      <c r="W33" s="399"/>
      <c r="X33" s="341"/>
      <c r="Y33" s="341"/>
      <c r="Z33" s="341"/>
      <c r="AA33" s="341"/>
      <c r="AB33" s="399"/>
      <c r="AC33" s="341"/>
      <c r="AD33" s="380"/>
      <c r="AE33" s="396"/>
      <c r="AF33" s="341"/>
      <c r="AG33" s="341"/>
      <c r="AH33" s="341"/>
      <c r="AI33" s="341"/>
      <c r="AJ33" s="341"/>
      <c r="AK33" s="341"/>
      <c r="AL33" s="341"/>
      <c r="AM33" s="341"/>
      <c r="AN33" s="550"/>
      <c r="AO33" s="543"/>
      <c r="AP33" s="543"/>
      <c r="AQ33" s="543"/>
      <c r="AR33" s="543"/>
      <c r="AS33" s="546"/>
      <c r="AT33" s="546"/>
      <c r="AU33" s="547"/>
      <c r="AV33" s="190"/>
      <c r="AW33" s="478"/>
      <c r="AX33" s="548"/>
      <c r="AY33" s="384"/>
      <c r="AZ33" s="384"/>
      <c r="BA33" s="384"/>
      <c r="BB33" s="384"/>
      <c r="BC33" s="384"/>
      <c r="BD33" s="384"/>
      <c r="BE33" s="415"/>
      <c r="BF33" s="396"/>
      <c r="BG33" s="341"/>
      <c r="BH33" s="399"/>
      <c r="BI33" s="341"/>
      <c r="BJ33" s="341"/>
      <c r="BK33" s="341"/>
      <c r="BL33" s="341"/>
      <c r="BM33" s="399"/>
      <c r="BN33" s="341"/>
      <c r="BO33" s="380"/>
      <c r="BP33" s="341"/>
      <c r="BQ33" s="341"/>
      <c r="BR33" s="399"/>
      <c r="BS33" s="341"/>
      <c r="BT33" s="341"/>
      <c r="BU33" s="341"/>
      <c r="BV33" s="341"/>
      <c r="BW33" s="399"/>
      <c r="BX33" s="341"/>
      <c r="BY33" s="380"/>
      <c r="BZ33" s="396"/>
      <c r="CA33" s="341"/>
      <c r="CB33" s="341"/>
      <c r="CC33" s="341"/>
      <c r="CD33" s="341"/>
      <c r="CE33" s="341"/>
      <c r="CF33" s="341"/>
      <c r="CG33" s="341"/>
      <c r="CH33" s="341"/>
      <c r="CI33" s="380"/>
      <c r="CJ33" s="374"/>
      <c r="CK33" s="374"/>
      <c r="CL33" s="399"/>
      <c r="CM33" s="341"/>
      <c r="CN33" s="341"/>
      <c r="CO33" s="341"/>
      <c r="CP33" s="341"/>
      <c r="CQ33" s="399"/>
      <c r="CR33" s="341"/>
      <c r="CS33" s="380"/>
      <c r="CT33" s="543"/>
      <c r="CU33" s="543"/>
      <c r="CV33" s="543"/>
      <c r="CW33" s="543"/>
      <c r="CX33" s="546"/>
      <c r="CY33" s="546"/>
      <c r="CZ33" s="547"/>
    </row>
    <row r="34" spans="2:104" ht="12.75" customHeight="1" hidden="1">
      <c r="B34" s="535"/>
      <c r="C34" s="539"/>
      <c r="D34" s="540"/>
      <c r="E34" s="540"/>
      <c r="F34" s="540"/>
      <c r="G34" s="540"/>
      <c r="H34" s="540"/>
      <c r="I34" s="540"/>
      <c r="J34" s="541"/>
      <c r="K34" s="192"/>
      <c r="L34" s="193"/>
      <c r="M34" s="194"/>
      <c r="N34" s="193"/>
      <c r="O34" s="193"/>
      <c r="P34" s="193">
        <f>AM14</f>
        <v>0</v>
      </c>
      <c r="Q34" s="193"/>
      <c r="R34" s="194"/>
      <c r="S34" s="193"/>
      <c r="T34" s="195"/>
      <c r="U34" s="193">
        <f>AH23</f>
        <v>1</v>
      </c>
      <c r="V34" s="193"/>
      <c r="W34" s="194"/>
      <c r="X34" s="193"/>
      <c r="Y34" s="193"/>
      <c r="Z34" s="193">
        <f>AM23</f>
        <v>3</v>
      </c>
      <c r="AA34" s="193"/>
      <c r="AB34" s="194"/>
      <c r="AC34" s="193"/>
      <c r="AD34" s="193"/>
      <c r="AE34" s="396"/>
      <c r="AF34" s="341"/>
      <c r="AG34" s="341"/>
      <c r="AH34" s="341"/>
      <c r="AI34" s="341"/>
      <c r="AJ34" s="341"/>
      <c r="AK34" s="341"/>
      <c r="AL34" s="341"/>
      <c r="AM34" s="341"/>
      <c r="AN34" s="550"/>
      <c r="AO34" s="543"/>
      <c r="AP34" s="543"/>
      <c r="AQ34" s="543"/>
      <c r="AR34" s="543"/>
      <c r="AS34" s="546"/>
      <c r="AT34" s="546"/>
      <c r="AU34" s="547"/>
      <c r="AV34" s="190"/>
      <c r="AW34" s="197"/>
      <c r="AX34" s="548"/>
      <c r="AY34" s="384"/>
      <c r="AZ34" s="384"/>
      <c r="BA34" s="384"/>
      <c r="BB34" s="384"/>
      <c r="BC34" s="384"/>
      <c r="BD34" s="384"/>
      <c r="BE34" s="415"/>
      <c r="BF34" s="192">
        <f>BS23</f>
        <v>0</v>
      </c>
      <c r="BG34" s="193"/>
      <c r="BH34" s="194"/>
      <c r="BI34" s="193"/>
      <c r="BJ34" s="193"/>
      <c r="BK34" s="193">
        <f>BX23</f>
        <v>0</v>
      </c>
      <c r="BL34" s="193"/>
      <c r="BM34" s="194"/>
      <c r="BN34" s="193"/>
      <c r="BO34" s="193"/>
      <c r="BP34" s="193">
        <f>CC23</f>
        <v>0</v>
      </c>
      <c r="BQ34" s="193"/>
      <c r="BR34" s="194"/>
      <c r="BS34" s="193"/>
      <c r="BT34" s="193"/>
      <c r="BU34" s="193">
        <f>CH23</f>
        <v>0</v>
      </c>
      <c r="BV34" s="193"/>
      <c r="BW34" s="194"/>
      <c r="BX34" s="193"/>
      <c r="BY34" s="193"/>
      <c r="BZ34" s="396"/>
      <c r="CA34" s="341"/>
      <c r="CB34" s="341"/>
      <c r="CC34" s="341"/>
      <c r="CD34" s="341"/>
      <c r="CE34" s="341"/>
      <c r="CF34" s="341"/>
      <c r="CG34" s="341"/>
      <c r="CH34" s="341"/>
      <c r="CI34" s="380"/>
      <c r="CJ34" s="193"/>
      <c r="CK34" s="193"/>
      <c r="CL34" s="194"/>
      <c r="CM34" s="193"/>
      <c r="CN34" s="193"/>
      <c r="CO34" s="193"/>
      <c r="CP34" s="193"/>
      <c r="CQ34" s="194"/>
      <c r="CR34" s="193"/>
      <c r="CS34" s="199"/>
      <c r="CT34" s="543"/>
      <c r="CU34" s="543"/>
      <c r="CV34" s="543"/>
      <c r="CW34" s="543"/>
      <c r="CX34" s="546"/>
      <c r="CY34" s="546"/>
      <c r="CZ34" s="547"/>
    </row>
    <row r="35" spans="2:104" ht="10.5" customHeight="1">
      <c r="B35" s="208"/>
      <c r="C35" s="539" t="s">
        <v>1630</v>
      </c>
      <c r="D35" s="540"/>
      <c r="E35" s="540"/>
      <c r="F35" s="540"/>
      <c r="G35" s="540"/>
      <c r="H35" s="540"/>
      <c r="I35" s="540"/>
      <c r="J35" s="541"/>
      <c r="K35" s="341">
        <f>IF(K37=6,"⑥",K37)</f>
        <v>2</v>
      </c>
      <c r="L35" s="341"/>
      <c r="M35" s="399" t="s">
        <v>521</v>
      </c>
      <c r="N35" s="341">
        <v>6</v>
      </c>
      <c r="O35" s="341"/>
      <c r="P35" s="341">
        <v>2</v>
      </c>
      <c r="Q35" s="341"/>
      <c r="R35" s="399" t="s">
        <v>521</v>
      </c>
      <c r="S35" s="341">
        <v>6</v>
      </c>
      <c r="T35" s="380"/>
      <c r="U35" s="341">
        <f>IF(U37=6,"⑥",U37)</f>
        <v>0</v>
      </c>
      <c r="V35" s="341"/>
      <c r="W35" s="399" t="s">
        <v>521</v>
      </c>
      <c r="X35" s="341">
        <v>6</v>
      </c>
      <c r="Y35" s="341"/>
      <c r="Z35" s="341" t="str">
        <f>IF(Z37=6,"⑥",Z37)</f>
        <v>⑥</v>
      </c>
      <c r="AA35" s="341"/>
      <c r="AB35" s="399" t="s">
        <v>521</v>
      </c>
      <c r="AC35" s="341">
        <v>4</v>
      </c>
      <c r="AD35" s="341"/>
      <c r="AE35" s="396"/>
      <c r="AF35" s="341"/>
      <c r="AG35" s="341"/>
      <c r="AH35" s="341"/>
      <c r="AI35" s="341"/>
      <c r="AJ35" s="341"/>
      <c r="AK35" s="341"/>
      <c r="AL35" s="341"/>
      <c r="AM35" s="341"/>
      <c r="AN35" s="550"/>
      <c r="AO35" s="543"/>
      <c r="AP35" s="543"/>
      <c r="AQ35" s="543"/>
      <c r="AR35" s="543"/>
      <c r="AS35" s="546"/>
      <c r="AT35" s="546"/>
      <c r="AU35" s="547"/>
      <c r="AV35" s="190"/>
      <c r="AW35" s="201"/>
      <c r="AX35" s="548" t="s">
        <v>1639</v>
      </c>
      <c r="AY35" s="384"/>
      <c r="AZ35" s="384"/>
      <c r="BA35" s="384"/>
      <c r="BB35" s="384"/>
      <c r="BC35" s="384"/>
      <c r="BD35" s="384"/>
      <c r="BE35" s="415"/>
      <c r="BF35" s="396">
        <f>IF(BF37=6,"⑥",BF37)</f>
        <v>0</v>
      </c>
      <c r="BG35" s="341"/>
      <c r="BH35" s="399" t="s">
        <v>521</v>
      </c>
      <c r="BI35" s="341">
        <v>6</v>
      </c>
      <c r="BJ35" s="341"/>
      <c r="BK35" s="341">
        <f>IF(BK37=6,"⑥",BK37)</f>
        <v>0</v>
      </c>
      <c r="BL35" s="341"/>
      <c r="BM35" s="399" t="s">
        <v>521</v>
      </c>
      <c r="BN35" s="341">
        <v>6</v>
      </c>
      <c r="BO35" s="341"/>
      <c r="BP35" s="341">
        <f>IF(BP37=6,"⑥",BP37)</f>
        <v>3</v>
      </c>
      <c r="BQ35" s="341"/>
      <c r="BR35" s="399" t="s">
        <v>521</v>
      </c>
      <c r="BS35" s="341">
        <v>0</v>
      </c>
      <c r="BT35" s="341"/>
      <c r="BU35" s="341">
        <f>IF(BU37=6,"⑥",BU37)</f>
        <v>0</v>
      </c>
      <c r="BV35" s="341"/>
      <c r="BW35" s="399" t="s">
        <v>521</v>
      </c>
      <c r="BX35" s="341">
        <f>CE28</f>
        <v>0</v>
      </c>
      <c r="BY35" s="341"/>
      <c r="BZ35" s="396"/>
      <c r="CA35" s="341"/>
      <c r="CB35" s="341"/>
      <c r="CC35" s="341"/>
      <c r="CD35" s="341"/>
      <c r="CE35" s="341"/>
      <c r="CF35" s="341"/>
      <c r="CG35" s="341"/>
      <c r="CH35" s="341"/>
      <c r="CI35" s="380"/>
      <c r="CJ35" s="341">
        <v>1</v>
      </c>
      <c r="CK35" s="341"/>
      <c r="CL35" s="399" t="s">
        <v>521</v>
      </c>
      <c r="CM35" s="341">
        <v>4</v>
      </c>
      <c r="CN35" s="341"/>
      <c r="CO35" s="341">
        <v>3</v>
      </c>
      <c r="CP35" s="341"/>
      <c r="CQ35" s="399" t="s">
        <v>521</v>
      </c>
      <c r="CR35" s="341">
        <v>4</v>
      </c>
      <c r="CS35" s="380"/>
      <c r="CT35" s="543"/>
      <c r="CU35" s="543"/>
      <c r="CV35" s="543"/>
      <c r="CW35" s="543"/>
      <c r="CX35" s="546"/>
      <c r="CY35" s="546"/>
      <c r="CZ35" s="547"/>
    </row>
    <row r="36" spans="2:104" ht="10.5" customHeight="1">
      <c r="B36" s="208"/>
      <c r="C36" s="539"/>
      <c r="D36" s="540"/>
      <c r="E36" s="540"/>
      <c r="F36" s="540"/>
      <c r="G36" s="540"/>
      <c r="H36" s="540"/>
      <c r="I36" s="540"/>
      <c r="J36" s="541"/>
      <c r="K36" s="341"/>
      <c r="L36" s="341"/>
      <c r="M36" s="399"/>
      <c r="N36" s="341"/>
      <c r="O36" s="341"/>
      <c r="P36" s="341"/>
      <c r="Q36" s="341"/>
      <c r="R36" s="399"/>
      <c r="S36" s="341"/>
      <c r="T36" s="380"/>
      <c r="U36" s="341"/>
      <c r="V36" s="341"/>
      <c r="W36" s="399"/>
      <c r="X36" s="341"/>
      <c r="Y36" s="341"/>
      <c r="Z36" s="341"/>
      <c r="AA36" s="341"/>
      <c r="AB36" s="399"/>
      <c r="AC36" s="341"/>
      <c r="AD36" s="341"/>
      <c r="AE36" s="396"/>
      <c r="AF36" s="341"/>
      <c r="AG36" s="341"/>
      <c r="AH36" s="341"/>
      <c r="AI36" s="341"/>
      <c r="AJ36" s="341"/>
      <c r="AK36" s="341"/>
      <c r="AL36" s="341"/>
      <c r="AM36" s="341"/>
      <c r="AN36" s="550"/>
      <c r="AO36" s="543"/>
      <c r="AP36" s="543"/>
      <c r="AQ36" s="543"/>
      <c r="AR36" s="543"/>
      <c r="AS36" s="546"/>
      <c r="AT36" s="546"/>
      <c r="AU36" s="547"/>
      <c r="AV36" s="190"/>
      <c r="AW36" s="201"/>
      <c r="AX36" s="548"/>
      <c r="AY36" s="384"/>
      <c r="AZ36" s="384"/>
      <c r="BA36" s="384"/>
      <c r="BB36" s="384"/>
      <c r="BC36" s="384"/>
      <c r="BD36" s="384"/>
      <c r="BE36" s="415"/>
      <c r="BF36" s="396"/>
      <c r="BG36" s="341"/>
      <c r="BH36" s="399"/>
      <c r="BI36" s="341"/>
      <c r="BJ36" s="341"/>
      <c r="BK36" s="341"/>
      <c r="BL36" s="341"/>
      <c r="BM36" s="399"/>
      <c r="BN36" s="341"/>
      <c r="BO36" s="341"/>
      <c r="BP36" s="341"/>
      <c r="BQ36" s="341"/>
      <c r="BR36" s="399"/>
      <c r="BS36" s="341"/>
      <c r="BT36" s="341"/>
      <c r="BU36" s="341"/>
      <c r="BV36" s="341"/>
      <c r="BW36" s="399"/>
      <c r="BX36" s="341"/>
      <c r="BY36" s="341"/>
      <c r="BZ36" s="396"/>
      <c r="CA36" s="341"/>
      <c r="CB36" s="341"/>
      <c r="CC36" s="341"/>
      <c r="CD36" s="341"/>
      <c r="CE36" s="341"/>
      <c r="CF36" s="341"/>
      <c r="CG36" s="341"/>
      <c r="CH36" s="341"/>
      <c r="CI36" s="380"/>
      <c r="CJ36" s="341"/>
      <c r="CK36" s="341"/>
      <c r="CL36" s="399"/>
      <c r="CM36" s="341"/>
      <c r="CN36" s="341"/>
      <c r="CO36" s="341"/>
      <c r="CP36" s="341"/>
      <c r="CQ36" s="399"/>
      <c r="CR36" s="341"/>
      <c r="CS36" s="380"/>
      <c r="CT36" s="543"/>
      <c r="CU36" s="543"/>
      <c r="CV36" s="543"/>
      <c r="CW36" s="543"/>
      <c r="CX36" s="546"/>
      <c r="CY36" s="546"/>
      <c r="CZ36" s="547"/>
    </row>
    <row r="37" spans="2:104" ht="10.5" customHeight="1" hidden="1">
      <c r="B37" s="208"/>
      <c r="C37" s="539"/>
      <c r="D37" s="540"/>
      <c r="E37" s="540"/>
      <c r="F37" s="540"/>
      <c r="G37" s="540"/>
      <c r="H37" s="540"/>
      <c r="I37" s="540"/>
      <c r="J37" s="541"/>
      <c r="K37" s="193">
        <f>AH17</f>
        <v>2</v>
      </c>
      <c r="L37" s="193"/>
      <c r="M37" s="194"/>
      <c r="N37" s="193"/>
      <c r="O37" s="193"/>
      <c r="P37" s="193">
        <f>AM17</f>
        <v>2</v>
      </c>
      <c r="Q37" s="193"/>
      <c r="R37" s="194"/>
      <c r="S37" s="193"/>
      <c r="T37" s="195"/>
      <c r="U37" s="193">
        <f>AH26</f>
        <v>0</v>
      </c>
      <c r="V37" s="193"/>
      <c r="W37" s="194"/>
      <c r="X37" s="193"/>
      <c r="Y37" s="193"/>
      <c r="Z37" s="193">
        <f>AM26</f>
        <v>6</v>
      </c>
      <c r="AA37" s="193"/>
      <c r="AB37" s="194"/>
      <c r="AC37" s="193"/>
      <c r="AD37" s="193"/>
      <c r="AE37" s="396"/>
      <c r="AF37" s="341"/>
      <c r="AG37" s="341"/>
      <c r="AH37" s="341"/>
      <c r="AI37" s="341"/>
      <c r="AJ37" s="341"/>
      <c r="AK37" s="341"/>
      <c r="AL37" s="341"/>
      <c r="AM37" s="341"/>
      <c r="AN37" s="550"/>
      <c r="AU37" s="203"/>
      <c r="AV37" s="203"/>
      <c r="AW37" s="201"/>
      <c r="AX37" s="548"/>
      <c r="AY37" s="384"/>
      <c r="AZ37" s="384"/>
      <c r="BA37" s="384"/>
      <c r="BB37" s="384"/>
      <c r="BC37" s="384"/>
      <c r="BD37" s="384"/>
      <c r="BE37" s="415"/>
      <c r="BF37" s="192">
        <f>BS26</f>
        <v>0</v>
      </c>
      <c r="BG37" s="193"/>
      <c r="BH37" s="194"/>
      <c r="BI37" s="193"/>
      <c r="BJ37" s="193"/>
      <c r="BK37" s="193">
        <f>BX26</f>
        <v>0</v>
      </c>
      <c r="BL37" s="193"/>
      <c r="BM37" s="194"/>
      <c r="BN37" s="193"/>
      <c r="BO37" s="193"/>
      <c r="BP37" s="193">
        <f>CC26</f>
        <v>3</v>
      </c>
      <c r="BQ37" s="193"/>
      <c r="BR37" s="194"/>
      <c r="BS37" s="193"/>
      <c r="BT37" s="193"/>
      <c r="BU37" s="193">
        <f>CH26</f>
        <v>0</v>
      </c>
      <c r="BV37" s="193"/>
      <c r="BW37" s="194"/>
      <c r="BX37" s="193"/>
      <c r="BY37" s="193"/>
      <c r="BZ37" s="396"/>
      <c r="CA37" s="341"/>
      <c r="CB37" s="341"/>
      <c r="CC37" s="341"/>
      <c r="CD37" s="341"/>
      <c r="CE37" s="341"/>
      <c r="CF37" s="341"/>
      <c r="CG37" s="341"/>
      <c r="CH37" s="341"/>
      <c r="CI37" s="380"/>
      <c r="CJ37" s="193"/>
      <c r="CK37" s="193"/>
      <c r="CL37" s="193"/>
      <c r="CM37" s="193"/>
      <c r="CN37" s="193"/>
      <c r="CO37" s="193"/>
      <c r="CP37" s="193"/>
      <c r="CQ37" s="193"/>
      <c r="CR37" s="193"/>
      <c r="CS37" s="199"/>
      <c r="CT37" s="193"/>
      <c r="CU37" s="193"/>
      <c r="CV37" s="193"/>
      <c r="CW37" s="193"/>
      <c r="CX37" s="193"/>
      <c r="CY37" s="193"/>
      <c r="CZ37" s="203"/>
    </row>
    <row r="38" spans="2:104" ht="10.5" customHeight="1">
      <c r="B38" s="203"/>
      <c r="C38" s="552"/>
      <c r="D38" s="553"/>
      <c r="E38" s="553"/>
      <c r="F38" s="553"/>
      <c r="G38" s="553"/>
      <c r="H38" s="553"/>
      <c r="I38" s="553"/>
      <c r="J38" s="554"/>
      <c r="K38" s="341">
        <f>IF(K40=6,"⑥",K40)</f>
        <v>2</v>
      </c>
      <c r="L38" s="341"/>
      <c r="M38" s="399" t="s">
        <v>521</v>
      </c>
      <c r="N38" s="341">
        <v>6</v>
      </c>
      <c r="O38" s="341"/>
      <c r="P38" s="341">
        <f>IF(P40=6,"⑥",P40)</f>
        <v>2</v>
      </c>
      <c r="Q38" s="341"/>
      <c r="R38" s="399" t="s">
        <v>521</v>
      </c>
      <c r="S38" s="341">
        <v>6</v>
      </c>
      <c r="T38" s="380"/>
      <c r="U38" s="341">
        <f>IF(U40=6,"⑥",U40)</f>
        <v>2</v>
      </c>
      <c r="V38" s="341"/>
      <c r="W38" s="399" t="s">
        <v>521</v>
      </c>
      <c r="X38" s="341" t="str">
        <f>AE31</f>
        <v>6</v>
      </c>
      <c r="Y38" s="341"/>
      <c r="Z38" s="341">
        <f>IF(Z40=6,"⑥",Z40)</f>
        <v>4</v>
      </c>
      <c r="AA38" s="341"/>
      <c r="AB38" s="399" t="s">
        <v>521</v>
      </c>
      <c r="AC38" s="341" t="str">
        <f>AJ31</f>
        <v>6</v>
      </c>
      <c r="AD38" s="341"/>
      <c r="AE38" s="396"/>
      <c r="AF38" s="341"/>
      <c r="AG38" s="341"/>
      <c r="AH38" s="341"/>
      <c r="AI38" s="341"/>
      <c r="AJ38" s="341"/>
      <c r="AK38" s="341"/>
      <c r="AL38" s="341"/>
      <c r="AM38" s="341"/>
      <c r="AN38" s="550"/>
      <c r="AP38" s="202"/>
      <c r="AQ38" s="202"/>
      <c r="AR38" s="202"/>
      <c r="AS38" s="566">
        <v>3</v>
      </c>
      <c r="AT38" s="566"/>
      <c r="AU38" s="567"/>
      <c r="AV38" s="204"/>
      <c r="AW38" s="206"/>
      <c r="AX38" s="552"/>
      <c r="AY38" s="553"/>
      <c r="AZ38" s="553"/>
      <c r="BA38" s="553"/>
      <c r="BB38" s="553"/>
      <c r="BC38" s="553"/>
      <c r="BD38" s="553"/>
      <c r="BE38" s="554"/>
      <c r="BF38" s="396">
        <f>IF(BF40=6,"⑥",BF40)</f>
        <v>0</v>
      </c>
      <c r="BG38" s="341"/>
      <c r="BH38" s="399" t="s">
        <v>521</v>
      </c>
      <c r="BI38" s="341">
        <v>6</v>
      </c>
      <c r="BJ38" s="341"/>
      <c r="BK38" s="341">
        <v>2</v>
      </c>
      <c r="BL38" s="341"/>
      <c r="BM38" s="399" t="s">
        <v>521</v>
      </c>
      <c r="BN38" s="341">
        <v>6</v>
      </c>
      <c r="BO38" s="341"/>
      <c r="BP38" s="341">
        <f>IF(BP40=6,"⑥",BP40)</f>
        <v>0</v>
      </c>
      <c r="BQ38" s="341"/>
      <c r="BR38" s="399" t="s">
        <v>521</v>
      </c>
      <c r="BS38" s="341">
        <v>4</v>
      </c>
      <c r="BT38" s="341"/>
      <c r="BU38" s="341">
        <f>IF(BU40=6,"⑥",BU40)</f>
        <v>2</v>
      </c>
      <c r="BV38" s="341"/>
      <c r="BW38" s="399" t="s">
        <v>521</v>
      </c>
      <c r="BX38" s="341">
        <v>4</v>
      </c>
      <c r="BY38" s="341"/>
      <c r="BZ38" s="396"/>
      <c r="CA38" s="341"/>
      <c r="CB38" s="341"/>
      <c r="CC38" s="341"/>
      <c r="CD38" s="341"/>
      <c r="CE38" s="341"/>
      <c r="CF38" s="341"/>
      <c r="CG38" s="341"/>
      <c r="CH38" s="341"/>
      <c r="CI38" s="380"/>
      <c r="CJ38" s="341">
        <v>1</v>
      </c>
      <c r="CK38" s="341"/>
      <c r="CL38" s="399" t="s">
        <v>521</v>
      </c>
      <c r="CM38" s="341">
        <v>4</v>
      </c>
      <c r="CN38" s="341"/>
      <c r="CO38" s="341" t="s">
        <v>1661</v>
      </c>
      <c r="CP38" s="341"/>
      <c r="CQ38" s="399" t="s">
        <v>521</v>
      </c>
      <c r="CR38" s="341">
        <v>3</v>
      </c>
      <c r="CS38" s="380"/>
      <c r="CT38" s="193"/>
      <c r="CU38" s="202"/>
      <c r="CV38" s="202"/>
      <c r="CW38" s="202"/>
      <c r="CX38" s="566">
        <v>4</v>
      </c>
      <c r="CY38" s="566"/>
      <c r="CZ38" s="567"/>
    </row>
    <row r="39" spans="2:104" ht="10.5" customHeight="1" thickBot="1">
      <c r="B39" s="203"/>
      <c r="C39" s="552"/>
      <c r="D39" s="553"/>
      <c r="E39" s="553"/>
      <c r="F39" s="553"/>
      <c r="G39" s="553"/>
      <c r="H39" s="553"/>
      <c r="I39" s="553"/>
      <c r="J39" s="554"/>
      <c r="K39" s="341"/>
      <c r="L39" s="341"/>
      <c r="M39" s="399"/>
      <c r="N39" s="341"/>
      <c r="O39" s="341"/>
      <c r="P39" s="341"/>
      <c r="Q39" s="341"/>
      <c r="R39" s="399"/>
      <c r="S39" s="341"/>
      <c r="T39" s="380"/>
      <c r="U39" s="341"/>
      <c r="V39" s="341"/>
      <c r="W39" s="399"/>
      <c r="X39" s="341"/>
      <c r="Y39" s="341"/>
      <c r="Z39" s="341"/>
      <c r="AA39" s="341"/>
      <c r="AB39" s="399"/>
      <c r="AC39" s="341"/>
      <c r="AD39" s="341"/>
      <c r="AE39" s="396"/>
      <c r="AF39" s="341"/>
      <c r="AG39" s="341"/>
      <c r="AH39" s="341"/>
      <c r="AI39" s="341"/>
      <c r="AJ39" s="341"/>
      <c r="AK39" s="341"/>
      <c r="AL39" s="341"/>
      <c r="AM39" s="341"/>
      <c r="AN39" s="550"/>
      <c r="AO39" s="202"/>
      <c r="AP39" s="202"/>
      <c r="AQ39" s="202"/>
      <c r="AR39" s="202"/>
      <c r="AS39" s="566"/>
      <c r="AT39" s="566"/>
      <c r="AU39" s="567"/>
      <c r="AV39" s="204"/>
      <c r="AW39" s="206"/>
      <c r="AX39" s="552"/>
      <c r="AY39" s="553"/>
      <c r="AZ39" s="553"/>
      <c r="BA39" s="553"/>
      <c r="BB39" s="553"/>
      <c r="BC39" s="553"/>
      <c r="BD39" s="553"/>
      <c r="BE39" s="554"/>
      <c r="BF39" s="396"/>
      <c r="BG39" s="341"/>
      <c r="BH39" s="399"/>
      <c r="BI39" s="341"/>
      <c r="BJ39" s="341"/>
      <c r="BK39" s="341"/>
      <c r="BL39" s="341"/>
      <c r="BM39" s="399"/>
      <c r="BN39" s="341"/>
      <c r="BO39" s="341"/>
      <c r="BP39" s="341"/>
      <c r="BQ39" s="341"/>
      <c r="BR39" s="399"/>
      <c r="BS39" s="341"/>
      <c r="BT39" s="341"/>
      <c r="BU39" s="341"/>
      <c r="BV39" s="341"/>
      <c r="BW39" s="399"/>
      <c r="BX39" s="341"/>
      <c r="BY39" s="341"/>
      <c r="BZ39" s="396"/>
      <c r="CA39" s="341"/>
      <c r="CB39" s="341"/>
      <c r="CC39" s="341"/>
      <c r="CD39" s="341"/>
      <c r="CE39" s="341"/>
      <c r="CF39" s="341"/>
      <c r="CG39" s="341"/>
      <c r="CH39" s="341"/>
      <c r="CI39" s="380"/>
      <c r="CJ39" s="341"/>
      <c r="CK39" s="341"/>
      <c r="CL39" s="399"/>
      <c r="CM39" s="341"/>
      <c r="CN39" s="341"/>
      <c r="CO39" s="341"/>
      <c r="CP39" s="341"/>
      <c r="CQ39" s="399"/>
      <c r="CR39" s="341"/>
      <c r="CS39" s="380"/>
      <c r="CT39" s="202"/>
      <c r="CU39" s="202"/>
      <c r="CV39" s="202"/>
      <c r="CW39" s="202"/>
      <c r="CX39" s="566"/>
      <c r="CY39" s="566"/>
      <c r="CZ39" s="567"/>
    </row>
    <row r="40" spans="2:104" ht="3.75" customHeight="1" hidden="1" thickBot="1">
      <c r="B40" s="203"/>
      <c r="C40" s="563"/>
      <c r="D40" s="564"/>
      <c r="E40" s="564"/>
      <c r="F40" s="564"/>
      <c r="G40" s="564"/>
      <c r="H40" s="564"/>
      <c r="I40" s="564"/>
      <c r="J40" s="565"/>
      <c r="K40" s="209">
        <f>AH20</f>
        <v>2</v>
      </c>
      <c r="L40" s="209"/>
      <c r="M40" s="209"/>
      <c r="N40" s="209"/>
      <c r="O40" s="209"/>
      <c r="P40" s="209">
        <f>AM20</f>
        <v>2</v>
      </c>
      <c r="Q40" s="209"/>
      <c r="R40" s="209"/>
      <c r="S40" s="209"/>
      <c r="T40" s="209"/>
      <c r="U40" s="210">
        <f>AH29</f>
        <v>2</v>
      </c>
      <c r="V40" s="209"/>
      <c r="W40" s="209"/>
      <c r="X40" s="209"/>
      <c r="Y40" s="209"/>
      <c r="Z40" s="209">
        <f>AM29</f>
        <v>4</v>
      </c>
      <c r="AA40" s="209"/>
      <c r="AB40" s="209"/>
      <c r="AC40" s="209"/>
      <c r="AD40" s="209"/>
      <c r="AE40" s="404"/>
      <c r="AF40" s="405"/>
      <c r="AG40" s="405"/>
      <c r="AH40" s="405"/>
      <c r="AI40" s="405"/>
      <c r="AJ40" s="405"/>
      <c r="AK40" s="405"/>
      <c r="AL40" s="405"/>
      <c r="AM40" s="405"/>
      <c r="AN40" s="551"/>
      <c r="AO40" s="211"/>
      <c r="AP40" s="211"/>
      <c r="AQ40" s="211"/>
      <c r="AR40" s="211"/>
      <c r="AS40" s="568"/>
      <c r="AT40" s="568"/>
      <c r="AU40" s="569"/>
      <c r="AV40" s="204"/>
      <c r="AW40" s="206"/>
      <c r="AX40" s="555"/>
      <c r="AY40" s="556"/>
      <c r="AZ40" s="556"/>
      <c r="BA40" s="556"/>
      <c r="BB40" s="556"/>
      <c r="BC40" s="556"/>
      <c r="BD40" s="556"/>
      <c r="BE40" s="557"/>
      <c r="BF40" s="262">
        <f>CC20</f>
        <v>0</v>
      </c>
      <c r="BG40" s="259"/>
      <c r="BH40" s="259"/>
      <c r="BI40" s="259"/>
      <c r="BJ40" s="259"/>
      <c r="BK40" s="259">
        <f>CH20</f>
        <v>2</v>
      </c>
      <c r="BL40" s="259"/>
      <c r="BM40" s="259"/>
      <c r="BN40" s="259"/>
      <c r="BO40" s="259"/>
      <c r="BP40" s="262">
        <f>CC29</f>
        <v>0</v>
      </c>
      <c r="BQ40" s="259"/>
      <c r="BR40" s="259"/>
      <c r="BS40" s="259"/>
      <c r="BT40" s="259"/>
      <c r="BU40" s="259">
        <f>CH29</f>
        <v>2</v>
      </c>
      <c r="BV40" s="259"/>
      <c r="BW40" s="259"/>
      <c r="BX40" s="259"/>
      <c r="BY40" s="259"/>
      <c r="BZ40" s="559"/>
      <c r="CA40" s="560"/>
      <c r="CB40" s="560"/>
      <c r="CC40" s="560"/>
      <c r="CD40" s="560"/>
      <c r="CE40" s="560"/>
      <c r="CF40" s="560"/>
      <c r="CG40" s="560"/>
      <c r="CH40" s="560"/>
      <c r="CI40" s="561"/>
      <c r="CJ40" s="259"/>
      <c r="CK40" s="259"/>
      <c r="CL40" s="259"/>
      <c r="CM40" s="259"/>
      <c r="CN40" s="259"/>
      <c r="CO40" s="259"/>
      <c r="CP40" s="259"/>
      <c r="CQ40" s="259"/>
      <c r="CR40" s="259"/>
      <c r="CS40" s="260"/>
      <c r="CT40" s="265"/>
      <c r="CU40" s="265"/>
      <c r="CV40" s="265"/>
      <c r="CW40" s="265"/>
      <c r="CX40" s="584"/>
      <c r="CY40" s="584"/>
      <c r="CZ40" s="585"/>
    </row>
    <row r="41" spans="3:104" ht="23.25" customHeight="1">
      <c r="C41" s="646" t="s">
        <v>1685</v>
      </c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46"/>
      <c r="R41" s="646"/>
      <c r="S41" s="646"/>
      <c r="T41" s="646"/>
      <c r="U41" s="646"/>
      <c r="V41" s="646"/>
      <c r="W41" s="646"/>
      <c r="X41" s="646"/>
      <c r="Y41" s="646"/>
      <c r="Z41" s="646"/>
      <c r="AA41" s="646"/>
      <c r="AB41" s="646"/>
      <c r="AC41" s="646"/>
      <c r="AD41" s="646"/>
      <c r="AE41" s="646"/>
      <c r="AF41" s="646"/>
      <c r="AG41" s="646"/>
      <c r="AH41" s="646"/>
      <c r="AI41" s="646"/>
      <c r="AJ41" s="646"/>
      <c r="AK41" s="646"/>
      <c r="AL41" s="646"/>
      <c r="AM41" s="646"/>
      <c r="AN41" s="646"/>
      <c r="AO41" s="646"/>
      <c r="AP41" s="646"/>
      <c r="AQ41" s="646"/>
      <c r="AR41" s="646"/>
      <c r="AS41" s="646"/>
      <c r="AT41" s="646"/>
      <c r="AU41" s="646"/>
      <c r="AV41" s="189"/>
      <c r="AW41" s="187"/>
      <c r="AX41" s="536" t="s">
        <v>1636</v>
      </c>
      <c r="AY41" s="537"/>
      <c r="AZ41" s="537"/>
      <c r="BA41" s="537"/>
      <c r="BB41" s="537"/>
      <c r="BC41" s="537"/>
      <c r="BD41" s="537"/>
      <c r="BE41" s="538"/>
      <c r="BF41" s="413">
        <f>CM14</f>
        <v>0</v>
      </c>
      <c r="BG41" s="394"/>
      <c r="BH41" s="398" t="s">
        <v>521</v>
      </c>
      <c r="BI41" s="394">
        <v>5</v>
      </c>
      <c r="BJ41" s="394"/>
      <c r="BK41" s="394">
        <f>CR14</f>
        <v>1</v>
      </c>
      <c r="BL41" s="394"/>
      <c r="BM41" s="398" t="s">
        <v>521</v>
      </c>
      <c r="BN41" s="394">
        <v>4</v>
      </c>
      <c r="BO41" s="412"/>
      <c r="BP41" s="413">
        <v>2</v>
      </c>
      <c r="BQ41" s="394"/>
      <c r="BR41" s="398" t="s">
        <v>521</v>
      </c>
      <c r="BS41" s="394">
        <v>3</v>
      </c>
      <c r="BT41" s="394"/>
      <c r="BU41" s="394">
        <f>CR23</f>
        <v>3</v>
      </c>
      <c r="BV41" s="394"/>
      <c r="BW41" s="398" t="s">
        <v>521</v>
      </c>
      <c r="BX41" s="394">
        <v>4</v>
      </c>
      <c r="BY41" s="412"/>
      <c r="BZ41" s="413" t="s">
        <v>1708</v>
      </c>
      <c r="CA41" s="394"/>
      <c r="CB41" s="398" t="s">
        <v>521</v>
      </c>
      <c r="CC41" s="394">
        <v>2</v>
      </c>
      <c r="CD41" s="394"/>
      <c r="CE41" s="394">
        <v>3</v>
      </c>
      <c r="CF41" s="394"/>
      <c r="CG41" s="398" t="s">
        <v>521</v>
      </c>
      <c r="CH41" s="394">
        <v>4</v>
      </c>
      <c r="CI41" s="412"/>
      <c r="CJ41" s="413"/>
      <c r="CK41" s="394"/>
      <c r="CL41" s="394"/>
      <c r="CM41" s="394"/>
      <c r="CN41" s="394"/>
      <c r="CO41" s="394"/>
      <c r="CP41" s="394"/>
      <c r="CQ41" s="394"/>
      <c r="CR41" s="394"/>
      <c r="CS41" s="412"/>
      <c r="CT41" s="644" t="s">
        <v>1724</v>
      </c>
      <c r="CU41" s="542"/>
      <c r="CV41" s="542"/>
      <c r="CW41" s="542"/>
      <c r="CX41" s="544" t="s">
        <v>1723</v>
      </c>
      <c r="CY41" s="544"/>
      <c r="CZ41" s="545"/>
    </row>
    <row r="42" spans="3:109" ht="2.25" customHeight="1" thickBot="1">
      <c r="C42" s="647"/>
      <c r="D42" s="647"/>
      <c r="E42" s="647"/>
      <c r="F42" s="647"/>
      <c r="G42" s="647"/>
      <c r="H42" s="647"/>
      <c r="I42" s="647"/>
      <c r="J42" s="647"/>
      <c r="K42" s="647"/>
      <c r="L42" s="647"/>
      <c r="M42" s="647"/>
      <c r="N42" s="647"/>
      <c r="O42" s="647"/>
      <c r="P42" s="647"/>
      <c r="Q42" s="647"/>
      <c r="R42" s="647"/>
      <c r="S42" s="647"/>
      <c r="T42" s="647"/>
      <c r="U42" s="647"/>
      <c r="V42" s="647"/>
      <c r="W42" s="647"/>
      <c r="X42" s="647"/>
      <c r="Y42" s="647"/>
      <c r="Z42" s="647"/>
      <c r="AA42" s="647"/>
      <c r="AB42" s="647"/>
      <c r="AC42" s="647"/>
      <c r="AD42" s="647"/>
      <c r="AE42" s="647"/>
      <c r="AF42" s="647"/>
      <c r="AG42" s="647"/>
      <c r="AH42" s="647"/>
      <c r="AI42" s="647"/>
      <c r="AJ42" s="647"/>
      <c r="AK42" s="647"/>
      <c r="AL42" s="647"/>
      <c r="AM42" s="647"/>
      <c r="AN42" s="647"/>
      <c r="AO42" s="647"/>
      <c r="AP42" s="647"/>
      <c r="AQ42" s="647"/>
      <c r="AR42" s="647"/>
      <c r="AS42" s="647"/>
      <c r="AT42" s="647"/>
      <c r="AU42" s="647"/>
      <c r="AV42" s="189"/>
      <c r="AW42" s="187"/>
      <c r="AX42" s="539"/>
      <c r="AY42" s="540"/>
      <c r="AZ42" s="540"/>
      <c r="BA42" s="540"/>
      <c r="BB42" s="540"/>
      <c r="BC42" s="540"/>
      <c r="BD42" s="540"/>
      <c r="BE42" s="541"/>
      <c r="BF42" s="396"/>
      <c r="BG42" s="341"/>
      <c r="BH42" s="399"/>
      <c r="BI42" s="341"/>
      <c r="BJ42" s="341"/>
      <c r="BK42" s="341"/>
      <c r="BL42" s="341"/>
      <c r="BM42" s="399"/>
      <c r="BN42" s="341"/>
      <c r="BO42" s="380"/>
      <c r="BP42" s="396"/>
      <c r="BQ42" s="341"/>
      <c r="BR42" s="399"/>
      <c r="BS42" s="341"/>
      <c r="BT42" s="341"/>
      <c r="BU42" s="341"/>
      <c r="BV42" s="341"/>
      <c r="BW42" s="399"/>
      <c r="BX42" s="341"/>
      <c r="BY42" s="380"/>
      <c r="BZ42" s="396"/>
      <c r="CA42" s="341"/>
      <c r="CB42" s="399"/>
      <c r="CC42" s="341"/>
      <c r="CD42" s="341"/>
      <c r="CE42" s="341"/>
      <c r="CF42" s="341"/>
      <c r="CG42" s="399"/>
      <c r="CH42" s="341"/>
      <c r="CI42" s="380"/>
      <c r="CJ42" s="396"/>
      <c r="CK42" s="341"/>
      <c r="CL42" s="341"/>
      <c r="CM42" s="341"/>
      <c r="CN42" s="341"/>
      <c r="CO42" s="341"/>
      <c r="CP42" s="341"/>
      <c r="CQ42" s="341"/>
      <c r="CR42" s="341"/>
      <c r="CS42" s="380"/>
      <c r="CT42" s="583"/>
      <c r="CU42" s="543"/>
      <c r="CV42" s="543"/>
      <c r="CW42" s="543"/>
      <c r="CX42" s="546"/>
      <c r="CY42" s="546"/>
      <c r="CZ42" s="547"/>
      <c r="DB42" s="191"/>
      <c r="DC42" s="191"/>
      <c r="DD42" s="191"/>
      <c r="DE42" s="191"/>
    </row>
    <row r="43" spans="3:109" ht="10.5" customHeight="1">
      <c r="C43" s="424" t="s">
        <v>1651</v>
      </c>
      <c r="D43" s="425"/>
      <c r="E43" s="425"/>
      <c r="F43" s="425"/>
      <c r="G43" s="425"/>
      <c r="H43" s="425"/>
      <c r="I43" s="425"/>
      <c r="J43" s="426"/>
      <c r="K43" s="429" t="str">
        <f>C49</f>
        <v>ぼんズ</v>
      </c>
      <c r="L43" s="430"/>
      <c r="M43" s="430"/>
      <c r="N43" s="430"/>
      <c r="O43" s="430"/>
      <c r="P43" s="430"/>
      <c r="Q43" s="430"/>
      <c r="R43" s="430"/>
      <c r="S43" s="430"/>
      <c r="T43" s="431"/>
      <c r="U43" s="429" t="str">
        <f>C58</f>
        <v>うさぎと</v>
      </c>
      <c r="V43" s="430"/>
      <c r="W43" s="430"/>
      <c r="X43" s="430"/>
      <c r="Y43" s="430"/>
      <c r="Z43" s="430"/>
      <c r="AA43" s="430"/>
      <c r="AB43" s="430"/>
      <c r="AC43" s="430"/>
      <c r="AD43" s="431"/>
      <c r="AE43" s="429" t="str">
        <f>C67</f>
        <v>ＴＤＣ</v>
      </c>
      <c r="AF43" s="430"/>
      <c r="AG43" s="430"/>
      <c r="AH43" s="430"/>
      <c r="AI43" s="430"/>
      <c r="AJ43" s="430"/>
      <c r="AK43" s="430"/>
      <c r="AL43" s="430"/>
      <c r="AM43" s="430"/>
      <c r="AN43" s="432"/>
      <c r="AO43" s="434" t="s">
        <v>739</v>
      </c>
      <c r="AP43" s="435"/>
      <c r="AQ43" s="435"/>
      <c r="AR43" s="435"/>
      <c r="AS43" s="435"/>
      <c r="AT43" s="435"/>
      <c r="AU43" s="436"/>
      <c r="AV43" s="188"/>
      <c r="AW43" s="187"/>
      <c r="AX43" s="539"/>
      <c r="AY43" s="540"/>
      <c r="AZ43" s="540"/>
      <c r="BA43" s="540"/>
      <c r="BB43" s="540"/>
      <c r="BC43" s="540"/>
      <c r="BD43" s="540"/>
      <c r="BE43" s="541"/>
      <c r="BF43" s="396"/>
      <c r="BG43" s="341"/>
      <c r="BH43" s="399"/>
      <c r="BI43" s="341"/>
      <c r="BJ43" s="341"/>
      <c r="BK43" s="341"/>
      <c r="BL43" s="341"/>
      <c r="BM43" s="399"/>
      <c r="BN43" s="341"/>
      <c r="BO43" s="380"/>
      <c r="BP43" s="396"/>
      <c r="BQ43" s="341"/>
      <c r="BR43" s="399"/>
      <c r="BS43" s="341"/>
      <c r="BT43" s="341"/>
      <c r="BU43" s="341"/>
      <c r="BV43" s="341"/>
      <c r="BW43" s="399"/>
      <c r="BX43" s="341"/>
      <c r="BY43" s="380"/>
      <c r="BZ43" s="396"/>
      <c r="CA43" s="341"/>
      <c r="CB43" s="399"/>
      <c r="CC43" s="341"/>
      <c r="CD43" s="341"/>
      <c r="CE43" s="341"/>
      <c r="CF43" s="341"/>
      <c r="CG43" s="399"/>
      <c r="CH43" s="341"/>
      <c r="CI43" s="380"/>
      <c r="CJ43" s="396"/>
      <c r="CK43" s="341"/>
      <c r="CL43" s="341"/>
      <c r="CM43" s="341"/>
      <c r="CN43" s="341"/>
      <c r="CO43" s="341"/>
      <c r="CP43" s="341"/>
      <c r="CQ43" s="341"/>
      <c r="CR43" s="341"/>
      <c r="CS43" s="380"/>
      <c r="CT43" s="583"/>
      <c r="CU43" s="543"/>
      <c r="CV43" s="543"/>
      <c r="CW43" s="543"/>
      <c r="CX43" s="546"/>
      <c r="CY43" s="546"/>
      <c r="CZ43" s="547"/>
      <c r="DB43" s="191"/>
      <c r="DC43" s="191"/>
      <c r="DD43" s="191"/>
      <c r="DE43" s="191"/>
    </row>
    <row r="44" spans="3:104" ht="10.5" customHeight="1">
      <c r="C44" s="427"/>
      <c r="D44" s="389"/>
      <c r="E44" s="389"/>
      <c r="F44" s="389"/>
      <c r="G44" s="389"/>
      <c r="H44" s="389"/>
      <c r="I44" s="389"/>
      <c r="J44" s="428"/>
      <c r="K44" s="414"/>
      <c r="L44" s="384"/>
      <c r="M44" s="384"/>
      <c r="N44" s="384"/>
      <c r="O44" s="384"/>
      <c r="P44" s="384"/>
      <c r="Q44" s="384"/>
      <c r="R44" s="384"/>
      <c r="S44" s="384"/>
      <c r="T44" s="415"/>
      <c r="U44" s="414"/>
      <c r="V44" s="384"/>
      <c r="W44" s="384"/>
      <c r="X44" s="384"/>
      <c r="Y44" s="384"/>
      <c r="Z44" s="384"/>
      <c r="AA44" s="384"/>
      <c r="AB44" s="384"/>
      <c r="AC44" s="384"/>
      <c r="AD44" s="415"/>
      <c r="AE44" s="414"/>
      <c r="AF44" s="384"/>
      <c r="AG44" s="384"/>
      <c r="AH44" s="384"/>
      <c r="AI44" s="384"/>
      <c r="AJ44" s="384"/>
      <c r="AK44" s="384"/>
      <c r="AL44" s="384"/>
      <c r="AM44" s="384"/>
      <c r="AN44" s="433"/>
      <c r="AO44" s="437"/>
      <c r="AP44" s="350"/>
      <c r="AQ44" s="350"/>
      <c r="AR44" s="350"/>
      <c r="AS44" s="350"/>
      <c r="AT44" s="350"/>
      <c r="AU44" s="438"/>
      <c r="AV44" s="188"/>
      <c r="AW44" s="187"/>
      <c r="AX44" s="539" t="s">
        <v>1637</v>
      </c>
      <c r="AY44" s="540"/>
      <c r="AZ44" s="540"/>
      <c r="BA44" s="540"/>
      <c r="BB44" s="540"/>
      <c r="BC44" s="540"/>
      <c r="BD44" s="540"/>
      <c r="BE44" s="541"/>
      <c r="BF44" s="396">
        <f>CM17</f>
        <v>0</v>
      </c>
      <c r="BG44" s="341"/>
      <c r="BH44" s="399" t="s">
        <v>521</v>
      </c>
      <c r="BI44" s="341">
        <v>4</v>
      </c>
      <c r="BJ44" s="341"/>
      <c r="BK44" s="341">
        <f>CR17</f>
        <v>0</v>
      </c>
      <c r="BL44" s="341"/>
      <c r="BM44" s="399" t="s">
        <v>521</v>
      </c>
      <c r="BN44" s="341">
        <v>4</v>
      </c>
      <c r="BO44" s="380"/>
      <c r="BP44" s="396">
        <v>3</v>
      </c>
      <c r="BQ44" s="341"/>
      <c r="BR44" s="399" t="s">
        <v>521</v>
      </c>
      <c r="BS44" s="341">
        <v>4</v>
      </c>
      <c r="BT44" s="341"/>
      <c r="BU44" s="341">
        <v>0</v>
      </c>
      <c r="BV44" s="341"/>
      <c r="BW44" s="399" t="s">
        <v>521</v>
      </c>
      <c r="BX44" s="341">
        <v>4</v>
      </c>
      <c r="BY44" s="380"/>
      <c r="BZ44" s="396" t="s">
        <v>1690</v>
      </c>
      <c r="CA44" s="341"/>
      <c r="CB44" s="399" t="s">
        <v>521</v>
      </c>
      <c r="CC44" s="341">
        <v>1</v>
      </c>
      <c r="CD44" s="341"/>
      <c r="CE44" s="341" t="s">
        <v>1690</v>
      </c>
      <c r="CF44" s="341"/>
      <c r="CG44" s="399" t="s">
        <v>521</v>
      </c>
      <c r="CH44" s="341">
        <v>3</v>
      </c>
      <c r="CI44" s="380"/>
      <c r="CJ44" s="396"/>
      <c r="CK44" s="341"/>
      <c r="CL44" s="341"/>
      <c r="CM44" s="341"/>
      <c r="CN44" s="341"/>
      <c r="CO44" s="341"/>
      <c r="CP44" s="341"/>
      <c r="CQ44" s="341"/>
      <c r="CR44" s="341"/>
      <c r="CS44" s="380"/>
      <c r="CT44" s="583"/>
      <c r="CU44" s="543"/>
      <c r="CV44" s="543"/>
      <c r="CW44" s="543"/>
      <c r="CX44" s="546"/>
      <c r="CY44" s="546"/>
      <c r="CZ44" s="547"/>
    </row>
    <row r="45" spans="3:104" ht="10.5" customHeight="1">
      <c r="C45" s="427"/>
      <c r="D45" s="389"/>
      <c r="E45" s="389"/>
      <c r="F45" s="389"/>
      <c r="G45" s="389"/>
      <c r="H45" s="389"/>
      <c r="I45" s="389"/>
      <c r="J45" s="428"/>
      <c r="K45" s="414"/>
      <c r="L45" s="384"/>
      <c r="M45" s="384"/>
      <c r="N45" s="384"/>
      <c r="O45" s="384"/>
      <c r="P45" s="384"/>
      <c r="Q45" s="384"/>
      <c r="R45" s="384"/>
      <c r="S45" s="384"/>
      <c r="T45" s="415"/>
      <c r="U45" s="414" t="str">
        <f>C61</f>
        <v>亀の集い</v>
      </c>
      <c r="V45" s="384"/>
      <c r="W45" s="384"/>
      <c r="X45" s="384"/>
      <c r="Y45" s="384"/>
      <c r="Z45" s="384"/>
      <c r="AA45" s="384"/>
      <c r="AB45" s="384"/>
      <c r="AC45" s="384"/>
      <c r="AD45" s="415"/>
      <c r="AE45" s="414" t="s">
        <v>1628</v>
      </c>
      <c r="AF45" s="384"/>
      <c r="AG45" s="384"/>
      <c r="AH45" s="384"/>
      <c r="AI45" s="384"/>
      <c r="AJ45" s="384"/>
      <c r="AK45" s="384"/>
      <c r="AL45" s="384"/>
      <c r="AM45" s="384"/>
      <c r="AN45" s="433"/>
      <c r="AO45" s="439" t="s">
        <v>741</v>
      </c>
      <c r="AP45" s="352"/>
      <c r="AQ45" s="352"/>
      <c r="AR45" s="352"/>
      <c r="AS45" s="352"/>
      <c r="AT45" s="352"/>
      <c r="AU45" s="440"/>
      <c r="AV45" s="189"/>
      <c r="AW45" s="187"/>
      <c r="AX45" s="539"/>
      <c r="AY45" s="540"/>
      <c r="AZ45" s="540"/>
      <c r="BA45" s="540"/>
      <c r="BB45" s="540"/>
      <c r="BC45" s="540"/>
      <c r="BD45" s="540"/>
      <c r="BE45" s="541"/>
      <c r="BF45" s="396"/>
      <c r="BG45" s="341"/>
      <c r="BH45" s="399"/>
      <c r="BI45" s="341"/>
      <c r="BJ45" s="341"/>
      <c r="BK45" s="341"/>
      <c r="BL45" s="341"/>
      <c r="BM45" s="399"/>
      <c r="BN45" s="341"/>
      <c r="BO45" s="380"/>
      <c r="BP45" s="396"/>
      <c r="BQ45" s="341"/>
      <c r="BR45" s="399"/>
      <c r="BS45" s="341"/>
      <c r="BT45" s="341"/>
      <c r="BU45" s="341"/>
      <c r="BV45" s="341"/>
      <c r="BW45" s="399"/>
      <c r="BX45" s="341"/>
      <c r="BY45" s="380"/>
      <c r="BZ45" s="396"/>
      <c r="CA45" s="341"/>
      <c r="CB45" s="399"/>
      <c r="CC45" s="341"/>
      <c r="CD45" s="341"/>
      <c r="CE45" s="341"/>
      <c r="CF45" s="341"/>
      <c r="CG45" s="399"/>
      <c r="CH45" s="341"/>
      <c r="CI45" s="380"/>
      <c r="CJ45" s="396"/>
      <c r="CK45" s="341"/>
      <c r="CL45" s="341"/>
      <c r="CM45" s="341"/>
      <c r="CN45" s="341"/>
      <c r="CO45" s="341"/>
      <c r="CP45" s="341"/>
      <c r="CQ45" s="341"/>
      <c r="CR45" s="341"/>
      <c r="CS45" s="380"/>
      <c r="CT45" s="583"/>
      <c r="CU45" s="543"/>
      <c r="CV45" s="543"/>
      <c r="CW45" s="543"/>
      <c r="CX45" s="546"/>
      <c r="CY45" s="546"/>
      <c r="CZ45" s="547"/>
    </row>
    <row r="46" spans="3:104" ht="10.5" customHeight="1">
      <c r="C46" s="427"/>
      <c r="D46" s="389"/>
      <c r="E46" s="389"/>
      <c r="F46" s="389"/>
      <c r="G46" s="389"/>
      <c r="H46" s="389"/>
      <c r="I46" s="389"/>
      <c r="J46" s="428"/>
      <c r="K46" s="414"/>
      <c r="L46" s="384"/>
      <c r="M46" s="384"/>
      <c r="N46" s="384"/>
      <c r="O46" s="384"/>
      <c r="P46" s="384"/>
      <c r="Q46" s="384"/>
      <c r="R46" s="384"/>
      <c r="S46" s="384"/>
      <c r="T46" s="415"/>
      <c r="U46" s="414"/>
      <c r="V46" s="384"/>
      <c r="W46" s="384"/>
      <c r="X46" s="384"/>
      <c r="Y46" s="384"/>
      <c r="Z46" s="384"/>
      <c r="AA46" s="384"/>
      <c r="AB46" s="384"/>
      <c r="AC46" s="384"/>
      <c r="AD46" s="415"/>
      <c r="AE46" s="414"/>
      <c r="AF46" s="384"/>
      <c r="AG46" s="384"/>
      <c r="AH46" s="384"/>
      <c r="AI46" s="384"/>
      <c r="AJ46" s="384"/>
      <c r="AK46" s="384"/>
      <c r="AL46" s="384"/>
      <c r="AM46" s="384"/>
      <c r="AN46" s="433"/>
      <c r="AO46" s="439"/>
      <c r="AP46" s="352"/>
      <c r="AQ46" s="352"/>
      <c r="AR46" s="352"/>
      <c r="AS46" s="352"/>
      <c r="AT46" s="352"/>
      <c r="AU46" s="440"/>
      <c r="AV46" s="189"/>
      <c r="AW46" s="187"/>
      <c r="AX46" s="539"/>
      <c r="AY46" s="540"/>
      <c r="AZ46" s="540"/>
      <c r="BA46" s="540"/>
      <c r="BB46" s="540"/>
      <c r="BC46" s="540"/>
      <c r="BD46" s="540"/>
      <c r="BE46" s="541"/>
      <c r="BF46" s="396"/>
      <c r="BG46" s="341"/>
      <c r="BH46" s="399"/>
      <c r="BI46" s="341"/>
      <c r="BJ46" s="341"/>
      <c r="BK46" s="341"/>
      <c r="BL46" s="341"/>
      <c r="BM46" s="399"/>
      <c r="BN46" s="341"/>
      <c r="BO46" s="380"/>
      <c r="BP46" s="396"/>
      <c r="BQ46" s="341"/>
      <c r="BR46" s="399"/>
      <c r="BS46" s="341"/>
      <c r="BT46" s="341"/>
      <c r="BU46" s="341"/>
      <c r="BV46" s="341"/>
      <c r="BW46" s="399"/>
      <c r="BX46" s="341"/>
      <c r="BY46" s="380"/>
      <c r="BZ46" s="396"/>
      <c r="CA46" s="341"/>
      <c r="CB46" s="399"/>
      <c r="CC46" s="341"/>
      <c r="CD46" s="341"/>
      <c r="CE46" s="341"/>
      <c r="CF46" s="341"/>
      <c r="CG46" s="399"/>
      <c r="CH46" s="341"/>
      <c r="CI46" s="380"/>
      <c r="CJ46" s="396"/>
      <c r="CK46" s="341"/>
      <c r="CL46" s="341"/>
      <c r="CM46" s="341"/>
      <c r="CN46" s="341"/>
      <c r="CO46" s="341"/>
      <c r="CP46" s="341"/>
      <c r="CQ46" s="341"/>
      <c r="CR46" s="341"/>
      <c r="CS46" s="380"/>
      <c r="CT46" s="193"/>
      <c r="CU46" s="193"/>
      <c r="CV46" s="193"/>
      <c r="CW46" s="193"/>
      <c r="CX46" s="566">
        <v>3</v>
      </c>
      <c r="CY46" s="566"/>
      <c r="CZ46" s="567"/>
    </row>
    <row r="47" spans="3:108" s="191" customFormat="1" ht="10.5" customHeight="1">
      <c r="C47" s="427"/>
      <c r="D47" s="389"/>
      <c r="E47" s="389"/>
      <c r="F47" s="389"/>
      <c r="G47" s="389"/>
      <c r="H47" s="389"/>
      <c r="I47" s="389"/>
      <c r="J47" s="428"/>
      <c r="K47" s="444" t="s">
        <v>1687</v>
      </c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641"/>
      <c r="AO47" s="439"/>
      <c r="AP47" s="352"/>
      <c r="AQ47" s="352"/>
      <c r="AR47" s="352"/>
      <c r="AS47" s="352"/>
      <c r="AT47" s="352"/>
      <c r="AU47" s="440"/>
      <c r="AV47" s="189"/>
      <c r="AW47" s="633"/>
      <c r="AX47" s="552" t="s">
        <v>1625</v>
      </c>
      <c r="AY47" s="553"/>
      <c r="AZ47" s="553"/>
      <c r="BA47" s="553"/>
      <c r="BB47" s="553"/>
      <c r="BC47" s="553"/>
      <c r="BD47" s="553"/>
      <c r="BE47" s="554"/>
      <c r="BF47" s="396">
        <f>CM20</f>
        <v>1</v>
      </c>
      <c r="BG47" s="341"/>
      <c r="BH47" s="399" t="s">
        <v>521</v>
      </c>
      <c r="BI47" s="341">
        <v>4</v>
      </c>
      <c r="BJ47" s="341"/>
      <c r="BK47" s="341">
        <f>CR20</f>
        <v>2</v>
      </c>
      <c r="BL47" s="341"/>
      <c r="BM47" s="399" t="s">
        <v>521</v>
      </c>
      <c r="BN47" s="341">
        <v>4</v>
      </c>
      <c r="BO47" s="380"/>
      <c r="BP47" s="396">
        <v>4</v>
      </c>
      <c r="BQ47" s="341"/>
      <c r="BR47" s="399" t="s">
        <v>521</v>
      </c>
      <c r="BS47" s="341">
        <v>1</v>
      </c>
      <c r="BT47" s="341"/>
      <c r="BU47" s="341" t="s">
        <v>1690</v>
      </c>
      <c r="BV47" s="341"/>
      <c r="BW47" s="399" t="s">
        <v>521</v>
      </c>
      <c r="BX47" s="341">
        <v>2</v>
      </c>
      <c r="BY47" s="380"/>
      <c r="BZ47" s="396" t="s">
        <v>1661</v>
      </c>
      <c r="CA47" s="341"/>
      <c r="CB47" s="399" t="s">
        <v>521</v>
      </c>
      <c r="CC47" s="341">
        <v>1</v>
      </c>
      <c r="CD47" s="341"/>
      <c r="CE47" s="341">
        <v>3</v>
      </c>
      <c r="CF47" s="341"/>
      <c r="CG47" s="399" t="s">
        <v>521</v>
      </c>
      <c r="CH47" s="341">
        <v>4</v>
      </c>
      <c r="CI47" s="380"/>
      <c r="CJ47" s="396"/>
      <c r="CK47" s="341"/>
      <c r="CL47" s="341"/>
      <c r="CM47" s="341"/>
      <c r="CN47" s="341"/>
      <c r="CO47" s="341"/>
      <c r="CP47" s="341"/>
      <c r="CQ47" s="341"/>
      <c r="CR47" s="341"/>
      <c r="CS47" s="380"/>
      <c r="CT47" s="193"/>
      <c r="CU47" s="202"/>
      <c r="CV47" s="202"/>
      <c r="CW47" s="202"/>
      <c r="CX47" s="566"/>
      <c r="CY47" s="566"/>
      <c r="CZ47" s="567"/>
      <c r="DA47" s="184"/>
      <c r="DB47" s="184"/>
      <c r="DC47" s="184"/>
      <c r="DD47" s="184"/>
    </row>
    <row r="48" spans="2:108" s="191" customFormat="1" ht="7.5" customHeight="1">
      <c r="B48" s="212"/>
      <c r="C48" s="590"/>
      <c r="D48" s="591"/>
      <c r="E48" s="591"/>
      <c r="F48" s="591"/>
      <c r="G48" s="591"/>
      <c r="H48" s="591"/>
      <c r="I48" s="591"/>
      <c r="J48" s="592"/>
      <c r="K48" s="573"/>
      <c r="L48" s="574"/>
      <c r="M48" s="574"/>
      <c r="N48" s="574"/>
      <c r="O48" s="574"/>
      <c r="P48" s="574"/>
      <c r="Q48" s="574"/>
      <c r="R48" s="574"/>
      <c r="S48" s="574"/>
      <c r="T48" s="574"/>
      <c r="U48" s="574"/>
      <c r="V48" s="574"/>
      <c r="W48" s="574"/>
      <c r="X48" s="574"/>
      <c r="Y48" s="574"/>
      <c r="Z48" s="574"/>
      <c r="AA48" s="574"/>
      <c r="AB48" s="574"/>
      <c r="AC48" s="574"/>
      <c r="AD48" s="574"/>
      <c r="AE48" s="574"/>
      <c r="AF48" s="574"/>
      <c r="AG48" s="574"/>
      <c r="AH48" s="574"/>
      <c r="AI48" s="574"/>
      <c r="AJ48" s="574"/>
      <c r="AK48" s="574"/>
      <c r="AL48" s="574"/>
      <c r="AM48" s="574"/>
      <c r="AN48" s="642"/>
      <c r="AO48" s="643"/>
      <c r="AP48" s="578"/>
      <c r="AQ48" s="578"/>
      <c r="AR48" s="578"/>
      <c r="AS48" s="578"/>
      <c r="AT48" s="578"/>
      <c r="AU48" s="579"/>
      <c r="AV48" s="189"/>
      <c r="AW48" s="633"/>
      <c r="AX48" s="552"/>
      <c r="AY48" s="553"/>
      <c r="AZ48" s="553"/>
      <c r="BA48" s="553"/>
      <c r="BB48" s="553"/>
      <c r="BC48" s="553"/>
      <c r="BD48" s="553"/>
      <c r="BE48" s="554"/>
      <c r="BF48" s="396"/>
      <c r="BG48" s="341"/>
      <c r="BH48" s="399"/>
      <c r="BI48" s="341"/>
      <c r="BJ48" s="341"/>
      <c r="BK48" s="341"/>
      <c r="BL48" s="341"/>
      <c r="BM48" s="399"/>
      <c r="BN48" s="341"/>
      <c r="BO48" s="380"/>
      <c r="BP48" s="396"/>
      <c r="BQ48" s="341"/>
      <c r="BR48" s="399"/>
      <c r="BS48" s="341"/>
      <c r="BT48" s="341"/>
      <c r="BU48" s="341"/>
      <c r="BV48" s="341"/>
      <c r="BW48" s="399"/>
      <c r="BX48" s="341"/>
      <c r="BY48" s="380"/>
      <c r="BZ48" s="396"/>
      <c r="CA48" s="341"/>
      <c r="CB48" s="399"/>
      <c r="CC48" s="341"/>
      <c r="CD48" s="341"/>
      <c r="CE48" s="341"/>
      <c r="CF48" s="341"/>
      <c r="CG48" s="399"/>
      <c r="CH48" s="341"/>
      <c r="CI48" s="380"/>
      <c r="CJ48" s="396"/>
      <c r="CK48" s="341"/>
      <c r="CL48" s="341"/>
      <c r="CM48" s="341"/>
      <c r="CN48" s="341"/>
      <c r="CO48" s="341"/>
      <c r="CP48" s="341"/>
      <c r="CQ48" s="341"/>
      <c r="CR48" s="341"/>
      <c r="CS48" s="380"/>
      <c r="CT48" s="202"/>
      <c r="CU48" s="202"/>
      <c r="CV48" s="202"/>
      <c r="CW48" s="202"/>
      <c r="CX48" s="566"/>
      <c r="CY48" s="566"/>
      <c r="CZ48" s="567"/>
      <c r="DA48" s="184"/>
      <c r="DB48" s="184"/>
      <c r="DC48" s="184"/>
      <c r="DD48" s="184"/>
    </row>
    <row r="49" spans="2:108" s="191" customFormat="1" ht="10.5" customHeight="1" thickBot="1">
      <c r="B49" s="455">
        <f>AS55</f>
        <v>1</v>
      </c>
      <c r="C49" s="456" t="s">
        <v>531</v>
      </c>
      <c r="D49" s="457"/>
      <c r="E49" s="457"/>
      <c r="F49" s="457"/>
      <c r="G49" s="457"/>
      <c r="H49" s="457"/>
      <c r="I49" s="457"/>
      <c r="J49" s="458"/>
      <c r="K49" s="459">
        <f>IF(U49="","丸付数字は試合順序","")</f>
      </c>
      <c r="L49" s="460"/>
      <c r="M49" s="460"/>
      <c r="N49" s="460"/>
      <c r="O49" s="460"/>
      <c r="P49" s="460"/>
      <c r="Q49" s="460"/>
      <c r="R49" s="460"/>
      <c r="S49" s="460"/>
      <c r="T49" s="460"/>
      <c r="U49" s="465" t="s">
        <v>1662</v>
      </c>
      <c r="V49" s="466"/>
      <c r="W49" s="418" t="s">
        <v>521</v>
      </c>
      <c r="X49" s="416">
        <v>0</v>
      </c>
      <c r="Y49" s="416"/>
      <c r="Z49" s="416" t="s">
        <v>1663</v>
      </c>
      <c r="AA49" s="416"/>
      <c r="AB49" s="418" t="s">
        <v>521</v>
      </c>
      <c r="AC49" s="416">
        <v>3</v>
      </c>
      <c r="AD49" s="420"/>
      <c r="AE49" s="465" t="s">
        <v>1691</v>
      </c>
      <c r="AF49" s="466"/>
      <c r="AG49" s="418" t="s">
        <v>521</v>
      </c>
      <c r="AH49" s="416">
        <v>1</v>
      </c>
      <c r="AI49" s="416"/>
      <c r="AJ49" s="416" t="s">
        <v>1709</v>
      </c>
      <c r="AK49" s="416"/>
      <c r="AL49" s="418" t="s">
        <v>521</v>
      </c>
      <c r="AM49" s="416">
        <v>2</v>
      </c>
      <c r="AN49" s="468"/>
      <c r="AO49" s="470">
        <v>2</v>
      </c>
      <c r="AP49" s="471"/>
      <c r="AQ49" s="471"/>
      <c r="AR49" s="471"/>
      <c r="AS49" s="474">
        <v>0</v>
      </c>
      <c r="AT49" s="474"/>
      <c r="AU49" s="475"/>
      <c r="AV49" s="213"/>
      <c r="AW49" s="633"/>
      <c r="AX49" s="563"/>
      <c r="AY49" s="564"/>
      <c r="AZ49" s="564"/>
      <c r="BA49" s="564"/>
      <c r="BB49" s="564"/>
      <c r="BC49" s="564"/>
      <c r="BD49" s="564"/>
      <c r="BE49" s="565"/>
      <c r="BF49" s="404"/>
      <c r="BG49" s="405"/>
      <c r="BH49" s="403"/>
      <c r="BI49" s="405"/>
      <c r="BJ49" s="405"/>
      <c r="BK49" s="405"/>
      <c r="BL49" s="405"/>
      <c r="BM49" s="403"/>
      <c r="BN49" s="405"/>
      <c r="BO49" s="589"/>
      <c r="BP49" s="404"/>
      <c r="BQ49" s="405"/>
      <c r="BR49" s="403"/>
      <c r="BS49" s="405"/>
      <c r="BT49" s="405"/>
      <c r="BU49" s="405"/>
      <c r="BV49" s="405"/>
      <c r="BW49" s="403"/>
      <c r="BX49" s="405"/>
      <c r="BY49" s="589"/>
      <c r="BZ49" s="404"/>
      <c r="CA49" s="405"/>
      <c r="CB49" s="403"/>
      <c r="CC49" s="405"/>
      <c r="CD49" s="405"/>
      <c r="CE49" s="405"/>
      <c r="CF49" s="405"/>
      <c r="CG49" s="403"/>
      <c r="CH49" s="405"/>
      <c r="CI49" s="589"/>
      <c r="CJ49" s="404"/>
      <c r="CK49" s="405"/>
      <c r="CL49" s="405"/>
      <c r="CM49" s="405"/>
      <c r="CN49" s="405"/>
      <c r="CO49" s="405"/>
      <c r="CP49" s="405"/>
      <c r="CQ49" s="405"/>
      <c r="CR49" s="405"/>
      <c r="CS49" s="589"/>
      <c r="CT49" s="211"/>
      <c r="CU49" s="211"/>
      <c r="CV49" s="211"/>
      <c r="CW49" s="211"/>
      <c r="CX49" s="568"/>
      <c r="CY49" s="568"/>
      <c r="CZ49" s="569"/>
      <c r="DA49" s="184"/>
      <c r="DB49" s="184"/>
      <c r="DC49" s="184"/>
      <c r="DD49" s="184"/>
    </row>
    <row r="50" spans="2:97" ht="10.5" customHeight="1">
      <c r="B50" s="455"/>
      <c r="C50" s="427"/>
      <c r="D50" s="389"/>
      <c r="E50" s="389"/>
      <c r="F50" s="389"/>
      <c r="G50" s="389"/>
      <c r="H50" s="389"/>
      <c r="I50" s="389"/>
      <c r="J50" s="428"/>
      <c r="K50" s="461"/>
      <c r="L50" s="462"/>
      <c r="M50" s="462"/>
      <c r="N50" s="462"/>
      <c r="O50" s="462"/>
      <c r="P50" s="462"/>
      <c r="Q50" s="462"/>
      <c r="R50" s="462"/>
      <c r="S50" s="462"/>
      <c r="T50" s="462"/>
      <c r="U50" s="467"/>
      <c r="V50" s="375"/>
      <c r="W50" s="419"/>
      <c r="X50" s="417"/>
      <c r="Y50" s="417"/>
      <c r="Z50" s="417"/>
      <c r="AA50" s="417"/>
      <c r="AB50" s="419"/>
      <c r="AC50" s="417"/>
      <c r="AD50" s="421"/>
      <c r="AE50" s="467"/>
      <c r="AF50" s="375"/>
      <c r="AG50" s="419"/>
      <c r="AH50" s="417"/>
      <c r="AI50" s="417"/>
      <c r="AJ50" s="417"/>
      <c r="AK50" s="417"/>
      <c r="AL50" s="419"/>
      <c r="AM50" s="417"/>
      <c r="AN50" s="469"/>
      <c r="AO50" s="472"/>
      <c r="AP50" s="473"/>
      <c r="AQ50" s="473"/>
      <c r="AR50" s="473"/>
      <c r="AS50" s="476"/>
      <c r="AT50" s="476"/>
      <c r="AU50" s="477"/>
      <c r="AV50" s="213"/>
      <c r="AW50" s="214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</row>
    <row r="51" spans="2:49" ht="10.5" customHeight="1" hidden="1">
      <c r="B51" s="455"/>
      <c r="C51" s="427"/>
      <c r="D51" s="389"/>
      <c r="E51" s="389"/>
      <c r="F51" s="389"/>
      <c r="G51" s="389"/>
      <c r="H51" s="389"/>
      <c r="I51" s="389"/>
      <c r="J51" s="428"/>
      <c r="K51" s="461"/>
      <c r="L51" s="462"/>
      <c r="M51" s="462"/>
      <c r="N51" s="462"/>
      <c r="O51" s="462"/>
      <c r="P51" s="462"/>
      <c r="Q51" s="462"/>
      <c r="R51" s="462"/>
      <c r="S51" s="462"/>
      <c r="T51" s="462"/>
      <c r="U51" s="284"/>
      <c r="V51" s="285"/>
      <c r="W51" s="286"/>
      <c r="X51" s="285"/>
      <c r="Y51" s="285"/>
      <c r="Z51" s="285"/>
      <c r="AA51" s="285"/>
      <c r="AB51" s="286"/>
      <c r="AC51" s="285"/>
      <c r="AD51" s="287"/>
      <c r="AE51" s="288"/>
      <c r="AF51" s="289"/>
      <c r="AG51" s="286"/>
      <c r="AH51" s="285"/>
      <c r="AI51" s="285"/>
      <c r="AJ51" s="285"/>
      <c r="AK51" s="285"/>
      <c r="AL51" s="286"/>
      <c r="AM51" s="285"/>
      <c r="AN51" s="290"/>
      <c r="AO51" s="472"/>
      <c r="AP51" s="473"/>
      <c r="AQ51" s="473"/>
      <c r="AR51" s="473"/>
      <c r="AS51" s="476"/>
      <c r="AT51" s="476"/>
      <c r="AU51" s="477"/>
      <c r="AV51" s="213"/>
      <c r="AW51" s="214"/>
    </row>
    <row r="52" spans="2:104" ht="10.5" customHeight="1">
      <c r="B52" s="200"/>
      <c r="C52" s="427"/>
      <c r="D52" s="389"/>
      <c r="E52" s="389"/>
      <c r="F52" s="389"/>
      <c r="G52" s="389"/>
      <c r="H52" s="389"/>
      <c r="I52" s="389"/>
      <c r="J52" s="428"/>
      <c r="K52" s="461"/>
      <c r="L52" s="462"/>
      <c r="M52" s="462"/>
      <c r="N52" s="462"/>
      <c r="O52" s="462"/>
      <c r="P52" s="462"/>
      <c r="Q52" s="462"/>
      <c r="R52" s="462"/>
      <c r="S52" s="462"/>
      <c r="T52" s="462"/>
      <c r="U52" s="484" t="s">
        <v>1699</v>
      </c>
      <c r="V52" s="417"/>
      <c r="W52" s="419" t="s">
        <v>521</v>
      </c>
      <c r="X52" s="417">
        <v>2</v>
      </c>
      <c r="Y52" s="417"/>
      <c r="Z52" s="417" t="s">
        <v>1663</v>
      </c>
      <c r="AA52" s="417"/>
      <c r="AB52" s="419" t="s">
        <v>521</v>
      </c>
      <c r="AC52" s="417">
        <v>3</v>
      </c>
      <c r="AD52" s="421"/>
      <c r="AE52" s="467" t="s">
        <v>1709</v>
      </c>
      <c r="AF52" s="375"/>
      <c r="AG52" s="419" t="s">
        <v>521</v>
      </c>
      <c r="AH52" s="417">
        <v>3</v>
      </c>
      <c r="AI52" s="417"/>
      <c r="AJ52" s="417" t="s">
        <v>1699</v>
      </c>
      <c r="AK52" s="417"/>
      <c r="AL52" s="419" t="s">
        <v>521</v>
      </c>
      <c r="AM52" s="417">
        <v>2</v>
      </c>
      <c r="AN52" s="469"/>
      <c r="AO52" s="472"/>
      <c r="AP52" s="473"/>
      <c r="AQ52" s="473"/>
      <c r="AR52" s="473"/>
      <c r="AS52" s="476"/>
      <c r="AT52" s="476"/>
      <c r="AU52" s="477"/>
      <c r="AV52" s="213"/>
      <c r="AW52" s="214"/>
      <c r="AX52" s="422" t="s">
        <v>1660</v>
      </c>
      <c r="AY52" s="422"/>
      <c r="AZ52" s="422"/>
      <c r="BA52" s="422"/>
      <c r="BB52" s="422"/>
      <c r="BC52" s="422"/>
      <c r="BD52" s="422"/>
      <c r="BE52" s="422"/>
      <c r="BF52" s="422"/>
      <c r="BG52" s="422"/>
      <c r="BH52" s="422"/>
      <c r="BI52" s="422"/>
      <c r="BJ52" s="422"/>
      <c r="BK52" s="422"/>
      <c r="BL52" s="422"/>
      <c r="BM52" s="422"/>
      <c r="BN52" s="422"/>
      <c r="BO52" s="422"/>
      <c r="BP52" s="422"/>
      <c r="BQ52" s="422"/>
      <c r="BR52" s="422"/>
      <c r="BS52" s="422"/>
      <c r="BT52" s="422"/>
      <c r="BU52" s="422"/>
      <c r="BV52" s="422"/>
      <c r="BW52" s="422"/>
      <c r="BX52" s="422"/>
      <c r="BY52" s="422"/>
      <c r="BZ52" s="422"/>
      <c r="CA52" s="422"/>
      <c r="CB52" s="422"/>
      <c r="CC52" s="422"/>
      <c r="CD52" s="422"/>
      <c r="CE52" s="422"/>
      <c r="CF52" s="422"/>
      <c r="CG52" s="422"/>
      <c r="CH52" s="422"/>
      <c r="CI52" s="422"/>
      <c r="CJ52" s="422"/>
      <c r="CK52" s="422"/>
      <c r="CL52" s="422"/>
      <c r="CM52" s="422"/>
      <c r="CN52" s="422"/>
      <c r="CO52" s="422"/>
      <c r="CP52" s="422"/>
      <c r="CQ52" s="422"/>
      <c r="CR52" s="422"/>
      <c r="CS52" s="422"/>
      <c r="CT52" s="422"/>
      <c r="CU52" s="422"/>
      <c r="CV52" s="422"/>
      <c r="CW52" s="422"/>
      <c r="CX52" s="422"/>
      <c r="CY52" s="422"/>
      <c r="CZ52" s="422"/>
    </row>
    <row r="53" spans="3:104" ht="10.5" customHeight="1" thickBot="1">
      <c r="C53" s="427"/>
      <c r="D53" s="389"/>
      <c r="E53" s="389"/>
      <c r="F53" s="389"/>
      <c r="G53" s="389"/>
      <c r="H53" s="389"/>
      <c r="I53" s="389"/>
      <c r="J53" s="428"/>
      <c r="K53" s="461"/>
      <c r="L53" s="462"/>
      <c r="M53" s="462"/>
      <c r="N53" s="462"/>
      <c r="O53" s="462"/>
      <c r="P53" s="462"/>
      <c r="Q53" s="462"/>
      <c r="R53" s="462"/>
      <c r="S53" s="462"/>
      <c r="T53" s="462"/>
      <c r="U53" s="484"/>
      <c r="V53" s="417"/>
      <c r="W53" s="419"/>
      <c r="X53" s="417"/>
      <c r="Y53" s="417"/>
      <c r="Z53" s="417"/>
      <c r="AA53" s="417"/>
      <c r="AB53" s="419"/>
      <c r="AC53" s="417"/>
      <c r="AD53" s="421"/>
      <c r="AE53" s="467"/>
      <c r="AF53" s="375"/>
      <c r="AG53" s="419"/>
      <c r="AH53" s="417"/>
      <c r="AI53" s="417"/>
      <c r="AJ53" s="417"/>
      <c r="AK53" s="417"/>
      <c r="AL53" s="419"/>
      <c r="AM53" s="417"/>
      <c r="AN53" s="469"/>
      <c r="AO53" s="472"/>
      <c r="AP53" s="473"/>
      <c r="AQ53" s="473"/>
      <c r="AR53" s="473"/>
      <c r="AS53" s="476"/>
      <c r="AT53" s="476"/>
      <c r="AU53" s="477"/>
      <c r="AV53" s="213"/>
      <c r="AW53" s="640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</row>
    <row r="54" spans="3:104" ht="10.5" customHeight="1" hidden="1" thickBot="1">
      <c r="C54" s="427"/>
      <c r="D54" s="389"/>
      <c r="E54" s="389"/>
      <c r="F54" s="389"/>
      <c r="G54" s="389"/>
      <c r="H54" s="389"/>
      <c r="I54" s="389"/>
      <c r="J54" s="428"/>
      <c r="K54" s="461"/>
      <c r="L54" s="462"/>
      <c r="M54" s="462"/>
      <c r="N54" s="462"/>
      <c r="O54" s="462"/>
      <c r="P54" s="462"/>
      <c r="Q54" s="462"/>
      <c r="R54" s="462"/>
      <c r="S54" s="462"/>
      <c r="T54" s="462"/>
      <c r="U54" s="284"/>
      <c r="V54" s="285"/>
      <c r="W54" s="285"/>
      <c r="X54" s="285"/>
      <c r="Y54" s="285"/>
      <c r="Z54" s="285"/>
      <c r="AA54" s="285"/>
      <c r="AB54" s="285"/>
      <c r="AC54" s="285"/>
      <c r="AD54" s="287"/>
      <c r="AE54" s="289"/>
      <c r="AF54" s="289"/>
      <c r="AG54" s="286"/>
      <c r="AH54" s="285"/>
      <c r="AI54" s="285"/>
      <c r="AJ54" s="285"/>
      <c r="AK54" s="285"/>
      <c r="AL54" s="286"/>
      <c r="AM54" s="285"/>
      <c r="AN54" s="290"/>
      <c r="AO54" s="291"/>
      <c r="AP54" s="291"/>
      <c r="AQ54" s="291"/>
      <c r="AR54" s="291"/>
      <c r="AS54" s="292"/>
      <c r="AT54" s="292"/>
      <c r="AU54" s="293"/>
      <c r="AV54" s="202"/>
      <c r="AW54" s="640"/>
      <c r="AX54" s="422"/>
      <c r="AY54" s="422"/>
      <c r="AZ54" s="422"/>
      <c r="BA54" s="422"/>
      <c r="BB54" s="422"/>
      <c r="BC54" s="422"/>
      <c r="BD54" s="422"/>
      <c r="BE54" s="422"/>
      <c r="BF54" s="422"/>
      <c r="BG54" s="422"/>
      <c r="BH54" s="422"/>
      <c r="BI54" s="422"/>
      <c r="BJ54" s="422"/>
      <c r="BK54" s="422"/>
      <c r="BL54" s="422"/>
      <c r="BM54" s="422"/>
      <c r="BN54" s="422"/>
      <c r="BO54" s="422"/>
      <c r="BP54" s="422"/>
      <c r="BQ54" s="422"/>
      <c r="BR54" s="422"/>
      <c r="BS54" s="422"/>
      <c r="BT54" s="422"/>
      <c r="BU54" s="422"/>
      <c r="BV54" s="422"/>
      <c r="BW54" s="422"/>
      <c r="BX54" s="422"/>
      <c r="BY54" s="422"/>
      <c r="BZ54" s="422"/>
      <c r="CA54" s="422"/>
      <c r="CB54" s="422"/>
      <c r="CC54" s="422"/>
      <c r="CD54" s="422"/>
      <c r="CE54" s="422"/>
      <c r="CF54" s="422"/>
      <c r="CG54" s="422"/>
      <c r="CH54" s="422"/>
      <c r="CI54" s="422"/>
      <c r="CJ54" s="422"/>
      <c r="CK54" s="422"/>
      <c r="CL54" s="422"/>
      <c r="CM54" s="422"/>
      <c r="CN54" s="422"/>
      <c r="CO54" s="422"/>
      <c r="CP54" s="422"/>
      <c r="CQ54" s="422"/>
      <c r="CR54" s="422"/>
      <c r="CS54" s="422"/>
      <c r="CT54" s="422"/>
      <c r="CU54" s="422"/>
      <c r="CV54" s="422"/>
      <c r="CW54" s="422"/>
      <c r="CX54" s="422"/>
      <c r="CY54" s="422"/>
      <c r="CZ54" s="422"/>
    </row>
    <row r="55" spans="3:104" ht="10.5" customHeight="1">
      <c r="C55" s="638"/>
      <c r="D55" s="479"/>
      <c r="E55" s="479"/>
      <c r="F55" s="479"/>
      <c r="G55" s="479"/>
      <c r="H55" s="479"/>
      <c r="I55" s="479"/>
      <c r="J55" s="480"/>
      <c r="K55" s="461"/>
      <c r="L55" s="462"/>
      <c r="M55" s="462"/>
      <c r="N55" s="462"/>
      <c r="O55" s="462"/>
      <c r="P55" s="462"/>
      <c r="Q55" s="462"/>
      <c r="R55" s="462"/>
      <c r="S55" s="462"/>
      <c r="T55" s="462"/>
      <c r="U55" s="484" t="s">
        <v>1699</v>
      </c>
      <c r="V55" s="417"/>
      <c r="W55" s="419" t="s">
        <v>521</v>
      </c>
      <c r="X55" s="417">
        <v>2</v>
      </c>
      <c r="Y55" s="417"/>
      <c r="Z55" s="417" t="s">
        <v>1709</v>
      </c>
      <c r="AA55" s="417"/>
      <c r="AB55" s="419" t="s">
        <v>521</v>
      </c>
      <c r="AC55" s="417">
        <v>2</v>
      </c>
      <c r="AD55" s="421"/>
      <c r="AE55" s="467" t="s">
        <v>1699</v>
      </c>
      <c r="AF55" s="485"/>
      <c r="AG55" s="419" t="s">
        <v>521</v>
      </c>
      <c r="AH55" s="486">
        <v>1</v>
      </c>
      <c r="AI55" s="486"/>
      <c r="AJ55" s="486">
        <v>2</v>
      </c>
      <c r="AK55" s="486"/>
      <c r="AL55" s="419" t="s">
        <v>521</v>
      </c>
      <c r="AM55" s="417">
        <v>6</v>
      </c>
      <c r="AN55" s="469"/>
      <c r="AO55" s="294"/>
      <c r="AP55" s="294"/>
      <c r="AQ55" s="294"/>
      <c r="AR55" s="294"/>
      <c r="AS55" s="487">
        <v>1</v>
      </c>
      <c r="AT55" s="487"/>
      <c r="AU55" s="488"/>
      <c r="AV55" s="215"/>
      <c r="AW55" s="640"/>
      <c r="AX55" s="424" t="s">
        <v>740</v>
      </c>
      <c r="AY55" s="425"/>
      <c r="AZ55" s="425"/>
      <c r="BA55" s="425"/>
      <c r="BB55" s="425"/>
      <c r="BC55" s="425"/>
      <c r="BD55" s="425"/>
      <c r="BE55" s="426"/>
      <c r="BF55" s="429" t="str">
        <f>AX61</f>
        <v>フレンズ</v>
      </c>
      <c r="BG55" s="430"/>
      <c r="BH55" s="430"/>
      <c r="BI55" s="430"/>
      <c r="BJ55" s="430"/>
      <c r="BK55" s="430"/>
      <c r="BL55" s="430"/>
      <c r="BM55" s="430"/>
      <c r="BN55" s="430"/>
      <c r="BO55" s="431"/>
      <c r="BP55" s="429" t="str">
        <f>AX70</f>
        <v>Ｋテニス</v>
      </c>
      <c r="BQ55" s="430"/>
      <c r="BR55" s="430"/>
      <c r="BS55" s="430"/>
      <c r="BT55" s="430"/>
      <c r="BU55" s="430"/>
      <c r="BV55" s="430"/>
      <c r="BW55" s="430"/>
      <c r="BX55" s="430"/>
      <c r="BY55" s="431"/>
      <c r="BZ55" s="429" t="str">
        <f>AX79</f>
        <v>村田</v>
      </c>
      <c r="CA55" s="430"/>
      <c r="CB55" s="430"/>
      <c r="CC55" s="430"/>
      <c r="CD55" s="430"/>
      <c r="CE55" s="430"/>
      <c r="CF55" s="430"/>
      <c r="CG55" s="430"/>
      <c r="CH55" s="430"/>
      <c r="CI55" s="431"/>
      <c r="CJ55" s="441" t="str">
        <f>AX88</f>
        <v>ＴＤＣ</v>
      </c>
      <c r="CK55" s="442"/>
      <c r="CL55" s="442"/>
      <c r="CM55" s="442"/>
      <c r="CN55" s="442"/>
      <c r="CO55" s="442"/>
      <c r="CP55" s="442"/>
      <c r="CQ55" s="442"/>
      <c r="CR55" s="442"/>
      <c r="CS55" s="443"/>
      <c r="CT55" s="571" t="s">
        <v>739</v>
      </c>
      <c r="CU55" s="435"/>
      <c r="CV55" s="435"/>
      <c r="CW55" s="435"/>
      <c r="CX55" s="435"/>
      <c r="CY55" s="435"/>
      <c r="CZ55" s="436"/>
    </row>
    <row r="56" spans="3:104" ht="10.5" customHeight="1">
      <c r="C56" s="638"/>
      <c r="D56" s="479"/>
      <c r="E56" s="479"/>
      <c r="F56" s="479"/>
      <c r="G56" s="479"/>
      <c r="H56" s="479"/>
      <c r="I56" s="479"/>
      <c r="J56" s="480"/>
      <c r="K56" s="461"/>
      <c r="L56" s="462"/>
      <c r="M56" s="462"/>
      <c r="N56" s="462"/>
      <c r="O56" s="462"/>
      <c r="P56" s="462"/>
      <c r="Q56" s="462"/>
      <c r="R56" s="462"/>
      <c r="S56" s="462"/>
      <c r="T56" s="462"/>
      <c r="U56" s="484"/>
      <c r="V56" s="417"/>
      <c r="W56" s="419"/>
      <c r="X56" s="417"/>
      <c r="Y56" s="417"/>
      <c r="Z56" s="417"/>
      <c r="AA56" s="417"/>
      <c r="AB56" s="419"/>
      <c r="AC56" s="417"/>
      <c r="AD56" s="421"/>
      <c r="AE56" s="467"/>
      <c r="AF56" s="485"/>
      <c r="AG56" s="419"/>
      <c r="AH56" s="486"/>
      <c r="AI56" s="486"/>
      <c r="AJ56" s="486"/>
      <c r="AK56" s="486"/>
      <c r="AL56" s="419"/>
      <c r="AM56" s="417"/>
      <c r="AN56" s="469"/>
      <c r="AO56" s="294"/>
      <c r="AP56" s="294"/>
      <c r="AQ56" s="294"/>
      <c r="AR56" s="294"/>
      <c r="AS56" s="487"/>
      <c r="AT56" s="487"/>
      <c r="AU56" s="488"/>
      <c r="AV56" s="215"/>
      <c r="AW56" s="214"/>
      <c r="AX56" s="427"/>
      <c r="AY56" s="389"/>
      <c r="AZ56" s="389"/>
      <c r="BA56" s="389"/>
      <c r="BB56" s="389"/>
      <c r="BC56" s="389"/>
      <c r="BD56" s="389"/>
      <c r="BE56" s="428"/>
      <c r="BF56" s="414"/>
      <c r="BG56" s="384"/>
      <c r="BH56" s="384"/>
      <c r="BI56" s="384"/>
      <c r="BJ56" s="384"/>
      <c r="BK56" s="384"/>
      <c r="BL56" s="384"/>
      <c r="BM56" s="384"/>
      <c r="BN56" s="384"/>
      <c r="BO56" s="415"/>
      <c r="BP56" s="414"/>
      <c r="BQ56" s="384"/>
      <c r="BR56" s="384"/>
      <c r="BS56" s="384"/>
      <c r="BT56" s="384"/>
      <c r="BU56" s="384"/>
      <c r="BV56" s="384"/>
      <c r="BW56" s="384"/>
      <c r="BX56" s="384"/>
      <c r="BY56" s="415"/>
      <c r="BZ56" s="414"/>
      <c r="CA56" s="384"/>
      <c r="CB56" s="384"/>
      <c r="CC56" s="384"/>
      <c r="CD56" s="384"/>
      <c r="CE56" s="384"/>
      <c r="CF56" s="384"/>
      <c r="CG56" s="384"/>
      <c r="CH56" s="384"/>
      <c r="CI56" s="415"/>
      <c r="CJ56" s="414"/>
      <c r="CK56" s="384"/>
      <c r="CL56" s="384"/>
      <c r="CM56" s="384"/>
      <c r="CN56" s="384"/>
      <c r="CO56" s="384"/>
      <c r="CP56" s="384"/>
      <c r="CQ56" s="384"/>
      <c r="CR56" s="384"/>
      <c r="CS56" s="415"/>
      <c r="CT56" s="572"/>
      <c r="CU56" s="350"/>
      <c r="CV56" s="350"/>
      <c r="CW56" s="350"/>
      <c r="CX56" s="350"/>
      <c r="CY56" s="350"/>
      <c r="CZ56" s="438"/>
    </row>
    <row r="57" spans="3:104" ht="10.5" customHeight="1" hidden="1">
      <c r="C57" s="639"/>
      <c r="D57" s="481"/>
      <c r="E57" s="481"/>
      <c r="F57" s="481"/>
      <c r="G57" s="481"/>
      <c r="H57" s="481"/>
      <c r="I57" s="481"/>
      <c r="J57" s="482"/>
      <c r="K57" s="463"/>
      <c r="L57" s="464"/>
      <c r="M57" s="464"/>
      <c r="N57" s="464"/>
      <c r="O57" s="464"/>
      <c r="P57" s="464"/>
      <c r="Q57" s="464"/>
      <c r="R57" s="464"/>
      <c r="S57" s="464"/>
      <c r="T57" s="464"/>
      <c r="U57" s="284" t="str">
        <f>IF(U55="⑥","6",U55)</f>
        <v>6</v>
      </c>
      <c r="V57" s="285"/>
      <c r="W57" s="285"/>
      <c r="X57" s="285"/>
      <c r="Y57" s="285"/>
      <c r="Z57" s="285" t="str">
        <f>IF(Z55="⑥","6",Z55)</f>
        <v>6</v>
      </c>
      <c r="AA57" s="285"/>
      <c r="AB57" s="285"/>
      <c r="AC57" s="285"/>
      <c r="AD57" s="287"/>
      <c r="AE57" s="289" t="str">
        <f>IF(AE55="⑥","6",AE55)</f>
        <v>6</v>
      </c>
      <c r="AF57" s="295"/>
      <c r="AG57" s="294"/>
      <c r="AH57" s="294"/>
      <c r="AI57" s="294"/>
      <c r="AJ57" s="285">
        <f>IF(AJ55="⑥","6",AJ55)</f>
        <v>2</v>
      </c>
      <c r="AK57" s="294"/>
      <c r="AL57" s="294"/>
      <c r="AM57" s="294"/>
      <c r="AN57" s="290"/>
      <c r="AO57" s="294"/>
      <c r="AP57" s="294"/>
      <c r="AQ57" s="294"/>
      <c r="AR57" s="294"/>
      <c r="AS57" s="489"/>
      <c r="AT57" s="489"/>
      <c r="AU57" s="490"/>
      <c r="AV57" s="215"/>
      <c r="AW57" s="214"/>
      <c r="AX57" s="427"/>
      <c r="AY57" s="389"/>
      <c r="AZ57" s="389"/>
      <c r="BA57" s="389"/>
      <c r="BB57" s="389"/>
      <c r="BC57" s="389"/>
      <c r="BD57" s="389"/>
      <c r="BE57" s="428"/>
      <c r="BF57" s="414"/>
      <c r="BG57" s="384"/>
      <c r="BH57" s="384"/>
      <c r="BI57" s="384"/>
      <c r="BJ57" s="384"/>
      <c r="BK57" s="384"/>
      <c r="BL57" s="384"/>
      <c r="BM57" s="384"/>
      <c r="BN57" s="384"/>
      <c r="BO57" s="415"/>
      <c r="BP57" s="414" t="str">
        <f>AX73</f>
        <v>カレッジ</v>
      </c>
      <c r="BQ57" s="384"/>
      <c r="BR57" s="384"/>
      <c r="BS57" s="384"/>
      <c r="BT57" s="384"/>
      <c r="BU57" s="384"/>
      <c r="BV57" s="384"/>
      <c r="BW57" s="384"/>
      <c r="BX57" s="384"/>
      <c r="BY57" s="415"/>
      <c r="BZ57" s="414" t="str">
        <f>AX82</f>
        <v>八日市</v>
      </c>
      <c r="CA57" s="384"/>
      <c r="CB57" s="384"/>
      <c r="CC57" s="384"/>
      <c r="CD57" s="384"/>
      <c r="CE57" s="384"/>
      <c r="CF57" s="384"/>
      <c r="CG57" s="384"/>
      <c r="CH57" s="384"/>
      <c r="CI57" s="415"/>
      <c r="CJ57" s="414" t="s">
        <v>1625</v>
      </c>
      <c r="CK57" s="384"/>
      <c r="CL57" s="384"/>
      <c r="CM57" s="384"/>
      <c r="CN57" s="384"/>
      <c r="CO57" s="384"/>
      <c r="CP57" s="384"/>
      <c r="CQ57" s="384"/>
      <c r="CR57" s="384"/>
      <c r="CS57" s="415"/>
      <c r="CT57" s="576" t="s">
        <v>741</v>
      </c>
      <c r="CU57" s="352"/>
      <c r="CV57" s="352"/>
      <c r="CW57" s="352"/>
      <c r="CX57" s="352"/>
      <c r="CY57" s="352"/>
      <c r="CZ57" s="440"/>
    </row>
    <row r="58" spans="2:104" ht="17.25" customHeight="1">
      <c r="B58" s="455">
        <f>AS64</f>
        <v>3</v>
      </c>
      <c r="C58" s="536" t="s">
        <v>1631</v>
      </c>
      <c r="D58" s="537"/>
      <c r="E58" s="537"/>
      <c r="F58" s="537"/>
      <c r="G58" s="537"/>
      <c r="H58" s="537"/>
      <c r="I58" s="537"/>
      <c r="J58" s="538"/>
      <c r="K58" s="413">
        <v>0</v>
      </c>
      <c r="L58" s="394"/>
      <c r="M58" s="398" t="s">
        <v>521</v>
      </c>
      <c r="N58" s="394">
        <v>5</v>
      </c>
      <c r="O58" s="394"/>
      <c r="P58" s="394">
        <v>3</v>
      </c>
      <c r="Q58" s="394"/>
      <c r="R58" s="398" t="s">
        <v>521</v>
      </c>
      <c r="S58" s="394">
        <v>6</v>
      </c>
      <c r="T58" s="412"/>
      <c r="U58" s="413"/>
      <c r="V58" s="394"/>
      <c r="W58" s="394"/>
      <c r="X58" s="394"/>
      <c r="Y58" s="394"/>
      <c r="Z58" s="394"/>
      <c r="AA58" s="394"/>
      <c r="AB58" s="394"/>
      <c r="AC58" s="394"/>
      <c r="AD58" s="412"/>
      <c r="AE58" s="636">
        <v>1</v>
      </c>
      <c r="AF58" s="562"/>
      <c r="AG58" s="398" t="s">
        <v>521</v>
      </c>
      <c r="AH58" s="394">
        <v>4</v>
      </c>
      <c r="AI58" s="394"/>
      <c r="AJ58" s="394">
        <v>0</v>
      </c>
      <c r="AK58" s="394"/>
      <c r="AL58" s="398" t="s">
        <v>521</v>
      </c>
      <c r="AM58" s="394">
        <v>6</v>
      </c>
      <c r="AN58" s="549"/>
      <c r="AO58" s="634">
        <v>0</v>
      </c>
      <c r="AP58" s="542"/>
      <c r="AQ58" s="542"/>
      <c r="AR58" s="542"/>
      <c r="AS58" s="544">
        <v>2</v>
      </c>
      <c r="AT58" s="544"/>
      <c r="AU58" s="545"/>
      <c r="AV58" s="213"/>
      <c r="AW58" s="214"/>
      <c r="AX58" s="427"/>
      <c r="AY58" s="389"/>
      <c r="AZ58" s="389"/>
      <c r="BA58" s="389"/>
      <c r="BB58" s="389"/>
      <c r="BC58" s="389"/>
      <c r="BD58" s="389"/>
      <c r="BE58" s="428"/>
      <c r="BF58" s="414"/>
      <c r="BG58" s="384"/>
      <c r="BH58" s="384"/>
      <c r="BI58" s="384"/>
      <c r="BJ58" s="384"/>
      <c r="BK58" s="384"/>
      <c r="BL58" s="384"/>
      <c r="BM58" s="384"/>
      <c r="BN58" s="384"/>
      <c r="BO58" s="415"/>
      <c r="BP58" s="414"/>
      <c r="BQ58" s="384"/>
      <c r="BR58" s="384"/>
      <c r="BS58" s="384"/>
      <c r="BT58" s="384"/>
      <c r="BU58" s="384"/>
      <c r="BV58" s="384"/>
      <c r="BW58" s="384"/>
      <c r="BX58" s="384"/>
      <c r="BY58" s="415"/>
      <c r="BZ58" s="414"/>
      <c r="CA58" s="384"/>
      <c r="CB58" s="384"/>
      <c r="CC58" s="384"/>
      <c r="CD58" s="384"/>
      <c r="CE58" s="384"/>
      <c r="CF58" s="384"/>
      <c r="CG58" s="384"/>
      <c r="CH58" s="384"/>
      <c r="CI58" s="415"/>
      <c r="CJ58" s="414"/>
      <c r="CK58" s="384"/>
      <c r="CL58" s="384"/>
      <c r="CM58" s="384"/>
      <c r="CN58" s="384"/>
      <c r="CO58" s="384"/>
      <c r="CP58" s="384"/>
      <c r="CQ58" s="384"/>
      <c r="CR58" s="384"/>
      <c r="CS58" s="415"/>
      <c r="CT58" s="576"/>
      <c r="CU58" s="352"/>
      <c r="CV58" s="352"/>
      <c r="CW58" s="352"/>
      <c r="CX58" s="352"/>
      <c r="CY58" s="352"/>
      <c r="CZ58" s="440"/>
    </row>
    <row r="59" spans="2:104" ht="10.5" customHeight="1">
      <c r="B59" s="455"/>
      <c r="C59" s="539"/>
      <c r="D59" s="540"/>
      <c r="E59" s="540"/>
      <c r="F59" s="540"/>
      <c r="G59" s="540"/>
      <c r="H59" s="540"/>
      <c r="I59" s="540"/>
      <c r="J59" s="541"/>
      <c r="K59" s="396"/>
      <c r="L59" s="341"/>
      <c r="M59" s="399"/>
      <c r="N59" s="341"/>
      <c r="O59" s="341"/>
      <c r="P59" s="341"/>
      <c r="Q59" s="341"/>
      <c r="R59" s="399"/>
      <c r="S59" s="341"/>
      <c r="T59" s="380"/>
      <c r="U59" s="396"/>
      <c r="V59" s="341"/>
      <c r="W59" s="341"/>
      <c r="X59" s="341"/>
      <c r="Y59" s="341"/>
      <c r="Z59" s="341"/>
      <c r="AA59" s="341"/>
      <c r="AB59" s="341"/>
      <c r="AC59" s="341"/>
      <c r="AD59" s="380"/>
      <c r="AE59" s="637"/>
      <c r="AF59" s="374"/>
      <c r="AG59" s="399"/>
      <c r="AH59" s="341"/>
      <c r="AI59" s="341"/>
      <c r="AJ59" s="341"/>
      <c r="AK59" s="341"/>
      <c r="AL59" s="399"/>
      <c r="AM59" s="341"/>
      <c r="AN59" s="550"/>
      <c r="AO59" s="635"/>
      <c r="AP59" s="543"/>
      <c r="AQ59" s="543"/>
      <c r="AR59" s="543"/>
      <c r="AS59" s="546"/>
      <c r="AT59" s="546"/>
      <c r="AU59" s="547"/>
      <c r="AV59" s="213"/>
      <c r="AW59" s="633"/>
      <c r="AX59" s="427"/>
      <c r="AY59" s="389"/>
      <c r="AZ59" s="389"/>
      <c r="BA59" s="389"/>
      <c r="BB59" s="389"/>
      <c r="BC59" s="389"/>
      <c r="BD59" s="389"/>
      <c r="BE59" s="428"/>
      <c r="BF59" s="444"/>
      <c r="BG59" s="445"/>
      <c r="BH59" s="445"/>
      <c r="BI59" s="445"/>
      <c r="BJ59" s="445"/>
      <c r="BK59" s="445"/>
      <c r="BL59" s="445"/>
      <c r="BM59" s="445"/>
      <c r="BN59" s="445"/>
      <c r="BO59" s="446"/>
      <c r="BP59" s="444" t="s">
        <v>1628</v>
      </c>
      <c r="BQ59" s="445"/>
      <c r="BR59" s="445"/>
      <c r="BS59" s="445"/>
      <c r="BT59" s="445"/>
      <c r="BU59" s="445"/>
      <c r="BV59" s="445"/>
      <c r="BW59" s="445"/>
      <c r="BX59" s="445"/>
      <c r="BY59" s="446"/>
      <c r="BZ59" s="444" t="str">
        <f>AX85</f>
        <v>Ｂ</v>
      </c>
      <c r="CA59" s="445"/>
      <c r="CB59" s="445"/>
      <c r="CC59" s="445"/>
      <c r="CD59" s="445"/>
      <c r="CE59" s="445"/>
      <c r="CF59" s="445"/>
      <c r="CG59" s="445"/>
      <c r="CH59" s="445"/>
      <c r="CI59" s="446"/>
      <c r="CJ59" s="444"/>
      <c r="CK59" s="445"/>
      <c r="CL59" s="445"/>
      <c r="CM59" s="445"/>
      <c r="CN59" s="445"/>
      <c r="CO59" s="445"/>
      <c r="CP59" s="445"/>
      <c r="CQ59" s="445"/>
      <c r="CR59" s="445"/>
      <c r="CS59" s="446"/>
      <c r="CT59" s="576"/>
      <c r="CU59" s="352"/>
      <c r="CV59" s="352"/>
      <c r="CW59" s="352"/>
      <c r="CX59" s="352"/>
      <c r="CY59" s="352"/>
      <c r="CZ59" s="440"/>
    </row>
    <row r="60" spans="2:104" s="245" customFormat="1" ht="2.25" customHeight="1">
      <c r="B60" s="455"/>
      <c r="C60" s="539"/>
      <c r="D60" s="540"/>
      <c r="E60" s="540"/>
      <c r="F60" s="540"/>
      <c r="G60" s="540"/>
      <c r="H60" s="540"/>
      <c r="I60" s="540"/>
      <c r="J60" s="541"/>
      <c r="K60" s="192">
        <f>X49</f>
        <v>0</v>
      </c>
      <c r="L60" s="193"/>
      <c r="M60" s="194"/>
      <c r="N60" s="193"/>
      <c r="O60" s="193"/>
      <c r="P60" s="193">
        <f>AC49</f>
        <v>3</v>
      </c>
      <c r="Q60" s="193"/>
      <c r="R60" s="194"/>
      <c r="S60" s="193"/>
      <c r="T60" s="195"/>
      <c r="U60" s="396"/>
      <c r="V60" s="341"/>
      <c r="W60" s="341"/>
      <c r="X60" s="341"/>
      <c r="Y60" s="341"/>
      <c r="Z60" s="341"/>
      <c r="AA60" s="341"/>
      <c r="AB60" s="341"/>
      <c r="AC60" s="341"/>
      <c r="AD60" s="380"/>
      <c r="AE60" s="192"/>
      <c r="AF60" s="193"/>
      <c r="AG60" s="194"/>
      <c r="AH60" s="193"/>
      <c r="AI60" s="193"/>
      <c r="AJ60" s="193"/>
      <c r="AK60" s="193"/>
      <c r="AL60" s="194"/>
      <c r="AM60" s="193"/>
      <c r="AN60" s="196"/>
      <c r="AO60" s="635"/>
      <c r="AP60" s="543"/>
      <c r="AQ60" s="543"/>
      <c r="AR60" s="543"/>
      <c r="AS60" s="546"/>
      <c r="AT60" s="546"/>
      <c r="AU60" s="547"/>
      <c r="AV60" s="246"/>
      <c r="AW60" s="633"/>
      <c r="AX60" s="590"/>
      <c r="AY60" s="591"/>
      <c r="AZ60" s="591"/>
      <c r="BA60" s="591"/>
      <c r="BB60" s="591"/>
      <c r="BC60" s="591"/>
      <c r="BD60" s="591"/>
      <c r="BE60" s="592"/>
      <c r="BF60" s="573"/>
      <c r="BG60" s="574"/>
      <c r="BH60" s="574"/>
      <c r="BI60" s="574"/>
      <c r="BJ60" s="574"/>
      <c r="BK60" s="574"/>
      <c r="BL60" s="574"/>
      <c r="BM60" s="574"/>
      <c r="BN60" s="574"/>
      <c r="BO60" s="575"/>
      <c r="BP60" s="573"/>
      <c r="BQ60" s="574"/>
      <c r="BR60" s="574"/>
      <c r="BS60" s="574"/>
      <c r="BT60" s="574"/>
      <c r="BU60" s="574"/>
      <c r="BV60" s="574"/>
      <c r="BW60" s="574"/>
      <c r="BX60" s="574"/>
      <c r="BY60" s="575"/>
      <c r="BZ60" s="573"/>
      <c r="CA60" s="574"/>
      <c r="CB60" s="574"/>
      <c r="CC60" s="574"/>
      <c r="CD60" s="574"/>
      <c r="CE60" s="574"/>
      <c r="CF60" s="574"/>
      <c r="CG60" s="574"/>
      <c r="CH60" s="574"/>
      <c r="CI60" s="575"/>
      <c r="CJ60" s="573"/>
      <c r="CK60" s="574"/>
      <c r="CL60" s="574"/>
      <c r="CM60" s="574"/>
      <c r="CN60" s="574"/>
      <c r="CO60" s="574"/>
      <c r="CP60" s="574"/>
      <c r="CQ60" s="574"/>
      <c r="CR60" s="574"/>
      <c r="CS60" s="575"/>
      <c r="CT60" s="577"/>
      <c r="CU60" s="578"/>
      <c r="CV60" s="578"/>
      <c r="CW60" s="578"/>
      <c r="CX60" s="578"/>
      <c r="CY60" s="578"/>
      <c r="CZ60" s="579"/>
    </row>
    <row r="61" spans="2:104" ht="10.5" customHeight="1">
      <c r="B61" s="455"/>
      <c r="C61" s="539" t="s">
        <v>1632</v>
      </c>
      <c r="D61" s="540"/>
      <c r="E61" s="540"/>
      <c r="F61" s="540"/>
      <c r="G61" s="540"/>
      <c r="H61" s="540"/>
      <c r="I61" s="540"/>
      <c r="J61" s="541"/>
      <c r="K61" s="341">
        <v>2</v>
      </c>
      <c r="L61" s="341"/>
      <c r="M61" s="399" t="s">
        <v>521</v>
      </c>
      <c r="N61" s="341">
        <v>6</v>
      </c>
      <c r="O61" s="341"/>
      <c r="P61" s="341">
        <v>3</v>
      </c>
      <c r="Q61" s="341"/>
      <c r="R61" s="399" t="s">
        <v>521</v>
      </c>
      <c r="S61" s="341">
        <v>6</v>
      </c>
      <c r="T61" s="380"/>
      <c r="U61" s="396"/>
      <c r="V61" s="341"/>
      <c r="W61" s="341"/>
      <c r="X61" s="341"/>
      <c r="Y61" s="341"/>
      <c r="Z61" s="341"/>
      <c r="AA61" s="341"/>
      <c r="AB61" s="341"/>
      <c r="AC61" s="341"/>
      <c r="AD61" s="380"/>
      <c r="AE61" s="396" t="s">
        <v>1699</v>
      </c>
      <c r="AF61" s="341"/>
      <c r="AG61" s="399" t="s">
        <v>521</v>
      </c>
      <c r="AH61" s="341">
        <v>2</v>
      </c>
      <c r="AI61" s="341"/>
      <c r="AJ61" s="341">
        <v>3</v>
      </c>
      <c r="AK61" s="341"/>
      <c r="AL61" s="399" t="s">
        <v>521</v>
      </c>
      <c r="AM61" s="341">
        <v>6</v>
      </c>
      <c r="AN61" s="550"/>
      <c r="AO61" s="635"/>
      <c r="AP61" s="543"/>
      <c r="AQ61" s="543"/>
      <c r="AR61" s="543"/>
      <c r="AS61" s="546"/>
      <c r="AT61" s="546"/>
      <c r="AU61" s="547"/>
      <c r="AV61" s="213"/>
      <c r="AW61" s="633"/>
      <c r="AX61" s="456" t="s">
        <v>1642</v>
      </c>
      <c r="AY61" s="457"/>
      <c r="AZ61" s="457"/>
      <c r="BA61" s="457"/>
      <c r="BB61" s="457"/>
      <c r="BC61" s="457"/>
      <c r="BD61" s="457"/>
      <c r="BE61" s="458"/>
      <c r="BF61" s="459">
        <f>IF(BP61="","丸付数字は試合順序","")</f>
      </c>
      <c r="BG61" s="460"/>
      <c r="BH61" s="460"/>
      <c r="BI61" s="460"/>
      <c r="BJ61" s="460"/>
      <c r="BK61" s="460"/>
      <c r="BL61" s="460"/>
      <c r="BM61" s="460"/>
      <c r="BN61" s="460"/>
      <c r="BO61" s="460"/>
      <c r="BP61" s="483" t="s">
        <v>1663</v>
      </c>
      <c r="BQ61" s="416"/>
      <c r="BR61" s="418" t="s">
        <v>521</v>
      </c>
      <c r="BS61" s="416">
        <v>0</v>
      </c>
      <c r="BT61" s="416"/>
      <c r="BU61" s="416" t="s">
        <v>1690</v>
      </c>
      <c r="BV61" s="416"/>
      <c r="BW61" s="418" t="s">
        <v>521</v>
      </c>
      <c r="BX61" s="416">
        <v>1</v>
      </c>
      <c r="BY61" s="420"/>
      <c r="BZ61" s="483" t="s">
        <v>1693</v>
      </c>
      <c r="CA61" s="416"/>
      <c r="CB61" s="418" t="s">
        <v>521</v>
      </c>
      <c r="CC61" s="416">
        <v>0</v>
      </c>
      <c r="CD61" s="416"/>
      <c r="CE61" s="416" t="s">
        <v>1661</v>
      </c>
      <c r="CF61" s="416"/>
      <c r="CG61" s="418" t="s">
        <v>521</v>
      </c>
      <c r="CH61" s="416">
        <v>2</v>
      </c>
      <c r="CI61" s="420"/>
      <c r="CJ61" s="466" t="s">
        <v>1662</v>
      </c>
      <c r="CK61" s="466"/>
      <c r="CL61" s="418" t="s">
        <v>521</v>
      </c>
      <c r="CM61" s="416">
        <v>0</v>
      </c>
      <c r="CN61" s="416"/>
      <c r="CO61" s="416" t="s">
        <v>1698</v>
      </c>
      <c r="CP61" s="416"/>
      <c r="CQ61" s="418" t="s">
        <v>521</v>
      </c>
      <c r="CR61" s="416">
        <v>3</v>
      </c>
      <c r="CS61" s="420"/>
      <c r="CT61" s="471">
        <v>3</v>
      </c>
      <c r="CU61" s="471"/>
      <c r="CV61" s="471"/>
      <c r="CW61" s="471"/>
      <c r="CX61" s="474">
        <v>0</v>
      </c>
      <c r="CY61" s="474"/>
      <c r="CZ61" s="475"/>
    </row>
    <row r="62" spans="2:104" ht="10.5" customHeight="1">
      <c r="B62" s="203"/>
      <c r="C62" s="539"/>
      <c r="D62" s="540"/>
      <c r="E62" s="540"/>
      <c r="F62" s="540"/>
      <c r="G62" s="540"/>
      <c r="H62" s="540"/>
      <c r="I62" s="540"/>
      <c r="J62" s="541"/>
      <c r="K62" s="341"/>
      <c r="L62" s="341"/>
      <c r="M62" s="399"/>
      <c r="N62" s="341"/>
      <c r="O62" s="341"/>
      <c r="P62" s="341"/>
      <c r="Q62" s="341"/>
      <c r="R62" s="399"/>
      <c r="S62" s="341"/>
      <c r="T62" s="380"/>
      <c r="U62" s="396"/>
      <c r="V62" s="341"/>
      <c r="W62" s="341"/>
      <c r="X62" s="341"/>
      <c r="Y62" s="341"/>
      <c r="Z62" s="341"/>
      <c r="AA62" s="341"/>
      <c r="AB62" s="341"/>
      <c r="AC62" s="341"/>
      <c r="AD62" s="380"/>
      <c r="AE62" s="396"/>
      <c r="AF62" s="341"/>
      <c r="AG62" s="399"/>
      <c r="AH62" s="341"/>
      <c r="AI62" s="341"/>
      <c r="AJ62" s="341"/>
      <c r="AK62" s="341"/>
      <c r="AL62" s="399"/>
      <c r="AM62" s="341"/>
      <c r="AN62" s="550"/>
      <c r="AO62" s="635"/>
      <c r="AP62" s="543"/>
      <c r="AQ62" s="543"/>
      <c r="AR62" s="543"/>
      <c r="AS62" s="546"/>
      <c r="AT62" s="546"/>
      <c r="AU62" s="547"/>
      <c r="AV62" s="213"/>
      <c r="AW62" s="214"/>
      <c r="AX62" s="427"/>
      <c r="AY62" s="389"/>
      <c r="AZ62" s="389"/>
      <c r="BA62" s="389"/>
      <c r="BB62" s="389"/>
      <c r="BC62" s="389"/>
      <c r="BD62" s="389"/>
      <c r="BE62" s="428"/>
      <c r="BF62" s="461"/>
      <c r="BG62" s="462"/>
      <c r="BH62" s="462"/>
      <c r="BI62" s="462"/>
      <c r="BJ62" s="462"/>
      <c r="BK62" s="462"/>
      <c r="BL62" s="462"/>
      <c r="BM62" s="462"/>
      <c r="BN62" s="462"/>
      <c r="BO62" s="462"/>
      <c r="BP62" s="484"/>
      <c r="BQ62" s="417"/>
      <c r="BR62" s="419"/>
      <c r="BS62" s="417"/>
      <c r="BT62" s="417"/>
      <c r="BU62" s="417"/>
      <c r="BV62" s="417"/>
      <c r="BW62" s="419"/>
      <c r="BX62" s="417"/>
      <c r="BY62" s="421"/>
      <c r="BZ62" s="484"/>
      <c r="CA62" s="417"/>
      <c r="CB62" s="419"/>
      <c r="CC62" s="417"/>
      <c r="CD62" s="417"/>
      <c r="CE62" s="417"/>
      <c r="CF62" s="417"/>
      <c r="CG62" s="419"/>
      <c r="CH62" s="417"/>
      <c r="CI62" s="421"/>
      <c r="CJ62" s="375"/>
      <c r="CK62" s="375"/>
      <c r="CL62" s="419"/>
      <c r="CM62" s="417"/>
      <c r="CN62" s="417"/>
      <c r="CO62" s="417"/>
      <c r="CP62" s="417"/>
      <c r="CQ62" s="419"/>
      <c r="CR62" s="417"/>
      <c r="CS62" s="421"/>
      <c r="CT62" s="473"/>
      <c r="CU62" s="473"/>
      <c r="CV62" s="473"/>
      <c r="CW62" s="473"/>
      <c r="CX62" s="476"/>
      <c r="CY62" s="476"/>
      <c r="CZ62" s="477"/>
    </row>
    <row r="63" spans="2:104" ht="10.5" customHeight="1" hidden="1">
      <c r="B63" s="203"/>
      <c r="C63" s="539"/>
      <c r="D63" s="540"/>
      <c r="E63" s="540"/>
      <c r="F63" s="540"/>
      <c r="G63" s="540"/>
      <c r="H63" s="540"/>
      <c r="I63" s="540"/>
      <c r="J63" s="541"/>
      <c r="K63" s="193">
        <f>X52</f>
        <v>2</v>
      </c>
      <c r="L63" s="193"/>
      <c r="M63" s="194"/>
      <c r="N63" s="193"/>
      <c r="O63" s="193"/>
      <c r="P63" s="193">
        <f>AC52</f>
        <v>3</v>
      </c>
      <c r="Q63" s="193"/>
      <c r="R63" s="194"/>
      <c r="S63" s="193"/>
      <c r="T63" s="195"/>
      <c r="U63" s="396"/>
      <c r="V63" s="341"/>
      <c r="W63" s="341"/>
      <c r="X63" s="341"/>
      <c r="Y63" s="341"/>
      <c r="Z63" s="341"/>
      <c r="AA63" s="341"/>
      <c r="AB63" s="341"/>
      <c r="AC63" s="341"/>
      <c r="AD63" s="380"/>
      <c r="AE63" s="192"/>
      <c r="AF63" s="193"/>
      <c r="AG63" s="193"/>
      <c r="AH63" s="193"/>
      <c r="AI63" s="193"/>
      <c r="AJ63" s="193"/>
      <c r="AK63" s="193"/>
      <c r="AL63" s="193"/>
      <c r="AM63" s="193"/>
      <c r="AN63" s="196"/>
      <c r="AU63" s="203"/>
      <c r="AV63" s="193"/>
      <c r="AW63" s="214"/>
      <c r="AX63" s="427"/>
      <c r="AY63" s="389"/>
      <c r="AZ63" s="389"/>
      <c r="BA63" s="389"/>
      <c r="BB63" s="389"/>
      <c r="BC63" s="389"/>
      <c r="BD63" s="389"/>
      <c r="BE63" s="428"/>
      <c r="BF63" s="461"/>
      <c r="BG63" s="462"/>
      <c r="BH63" s="462"/>
      <c r="BI63" s="462"/>
      <c r="BJ63" s="462"/>
      <c r="BK63" s="462"/>
      <c r="BL63" s="462"/>
      <c r="BM63" s="462"/>
      <c r="BN63" s="462"/>
      <c r="BO63" s="462"/>
      <c r="BP63" s="284"/>
      <c r="BQ63" s="285"/>
      <c r="BR63" s="286"/>
      <c r="BS63" s="285"/>
      <c r="BT63" s="285"/>
      <c r="BU63" s="285"/>
      <c r="BV63" s="285"/>
      <c r="BW63" s="286"/>
      <c r="BX63" s="285"/>
      <c r="BY63" s="287"/>
      <c r="BZ63" s="284"/>
      <c r="CA63" s="285"/>
      <c r="CB63" s="286"/>
      <c r="CC63" s="285"/>
      <c r="CD63" s="285"/>
      <c r="CE63" s="285"/>
      <c r="CF63" s="285"/>
      <c r="CG63" s="286"/>
      <c r="CH63" s="285"/>
      <c r="CI63" s="303"/>
      <c r="CJ63" s="289"/>
      <c r="CK63" s="289"/>
      <c r="CL63" s="286"/>
      <c r="CM63" s="285"/>
      <c r="CN63" s="285"/>
      <c r="CO63" s="285"/>
      <c r="CP63" s="285"/>
      <c r="CQ63" s="286"/>
      <c r="CR63" s="285"/>
      <c r="CS63" s="303"/>
      <c r="CT63" s="473"/>
      <c r="CU63" s="473"/>
      <c r="CV63" s="473"/>
      <c r="CW63" s="473"/>
      <c r="CX63" s="476"/>
      <c r="CY63" s="476"/>
      <c r="CZ63" s="477"/>
    </row>
    <row r="64" spans="2:104" ht="10.5" customHeight="1">
      <c r="B64" s="203"/>
      <c r="C64" s="552"/>
      <c r="D64" s="553"/>
      <c r="E64" s="553"/>
      <c r="F64" s="553"/>
      <c r="G64" s="553"/>
      <c r="H64" s="553"/>
      <c r="I64" s="553"/>
      <c r="J64" s="554"/>
      <c r="K64" s="341">
        <v>2</v>
      </c>
      <c r="L64" s="341"/>
      <c r="M64" s="399" t="s">
        <v>521</v>
      </c>
      <c r="N64" s="341">
        <v>6</v>
      </c>
      <c r="O64" s="341"/>
      <c r="P64" s="341">
        <v>2</v>
      </c>
      <c r="Q64" s="341"/>
      <c r="R64" s="399" t="s">
        <v>521</v>
      </c>
      <c r="S64" s="341" t="str">
        <f>Z57</f>
        <v>6</v>
      </c>
      <c r="T64" s="380"/>
      <c r="U64" s="396"/>
      <c r="V64" s="341"/>
      <c r="W64" s="341"/>
      <c r="X64" s="341"/>
      <c r="Y64" s="341"/>
      <c r="Z64" s="341"/>
      <c r="AA64" s="341"/>
      <c r="AB64" s="341"/>
      <c r="AC64" s="341"/>
      <c r="AD64" s="380"/>
      <c r="AE64" s="396">
        <v>1</v>
      </c>
      <c r="AF64" s="341"/>
      <c r="AG64" s="399" t="s">
        <v>521</v>
      </c>
      <c r="AH64" s="341">
        <v>6</v>
      </c>
      <c r="AI64" s="341"/>
      <c r="AJ64" s="341">
        <v>5</v>
      </c>
      <c r="AK64" s="341"/>
      <c r="AL64" s="399" t="s">
        <v>521</v>
      </c>
      <c r="AM64" s="341">
        <v>6</v>
      </c>
      <c r="AN64" s="550"/>
      <c r="AS64" s="566">
        <v>3</v>
      </c>
      <c r="AT64" s="566"/>
      <c r="AU64" s="567"/>
      <c r="AV64" s="215"/>
      <c r="AW64" s="214"/>
      <c r="AX64" s="427"/>
      <c r="AY64" s="389"/>
      <c r="AZ64" s="389"/>
      <c r="BA64" s="389"/>
      <c r="BB64" s="389"/>
      <c r="BC64" s="389"/>
      <c r="BD64" s="389"/>
      <c r="BE64" s="428"/>
      <c r="BF64" s="461"/>
      <c r="BG64" s="462"/>
      <c r="BH64" s="462"/>
      <c r="BI64" s="462"/>
      <c r="BJ64" s="462"/>
      <c r="BK64" s="462"/>
      <c r="BL64" s="462"/>
      <c r="BM64" s="462"/>
      <c r="BN64" s="462"/>
      <c r="BO64" s="462"/>
      <c r="BP64" s="484" t="s">
        <v>1690</v>
      </c>
      <c r="BQ64" s="417"/>
      <c r="BR64" s="419" t="s">
        <v>521</v>
      </c>
      <c r="BS64" s="417">
        <v>0</v>
      </c>
      <c r="BT64" s="417"/>
      <c r="BU64" s="417" t="s">
        <v>1698</v>
      </c>
      <c r="BV64" s="417"/>
      <c r="BW64" s="419" t="s">
        <v>521</v>
      </c>
      <c r="BX64" s="417">
        <v>1</v>
      </c>
      <c r="BY64" s="421"/>
      <c r="BZ64" s="484" t="s">
        <v>1692</v>
      </c>
      <c r="CA64" s="417"/>
      <c r="CB64" s="419" t="s">
        <v>521</v>
      </c>
      <c r="CC64" s="417">
        <v>1</v>
      </c>
      <c r="CD64" s="417"/>
      <c r="CE64" s="417" t="s">
        <v>1690</v>
      </c>
      <c r="CF64" s="417"/>
      <c r="CG64" s="419" t="s">
        <v>521</v>
      </c>
      <c r="CH64" s="417">
        <v>1</v>
      </c>
      <c r="CI64" s="421"/>
      <c r="CJ64" s="375" t="s">
        <v>1698</v>
      </c>
      <c r="CK64" s="375"/>
      <c r="CL64" s="419" t="s">
        <v>521</v>
      </c>
      <c r="CM64" s="417">
        <v>2</v>
      </c>
      <c r="CN64" s="417"/>
      <c r="CO64" s="417" t="s">
        <v>1661</v>
      </c>
      <c r="CP64" s="417"/>
      <c r="CQ64" s="419" t="s">
        <v>521</v>
      </c>
      <c r="CR64" s="417">
        <v>0</v>
      </c>
      <c r="CS64" s="421"/>
      <c r="CT64" s="473"/>
      <c r="CU64" s="473"/>
      <c r="CV64" s="473"/>
      <c r="CW64" s="473"/>
      <c r="CX64" s="476"/>
      <c r="CY64" s="476"/>
      <c r="CZ64" s="477"/>
    </row>
    <row r="65" spans="1:104" s="217" customFormat="1" ht="10.5" customHeight="1">
      <c r="A65" s="216"/>
      <c r="B65" s="216"/>
      <c r="C65" s="552"/>
      <c r="D65" s="553"/>
      <c r="E65" s="553"/>
      <c r="F65" s="553"/>
      <c r="G65" s="553"/>
      <c r="H65" s="553"/>
      <c r="I65" s="553"/>
      <c r="J65" s="554"/>
      <c r="K65" s="341"/>
      <c r="L65" s="341"/>
      <c r="M65" s="399"/>
      <c r="N65" s="341"/>
      <c r="O65" s="341"/>
      <c r="P65" s="341"/>
      <c r="Q65" s="341"/>
      <c r="R65" s="399"/>
      <c r="S65" s="341"/>
      <c r="T65" s="380"/>
      <c r="U65" s="396"/>
      <c r="V65" s="341"/>
      <c r="W65" s="341"/>
      <c r="X65" s="341"/>
      <c r="Y65" s="341"/>
      <c r="Z65" s="341"/>
      <c r="AA65" s="341"/>
      <c r="AB65" s="341"/>
      <c r="AC65" s="341"/>
      <c r="AD65" s="380"/>
      <c r="AE65" s="396"/>
      <c r="AF65" s="341"/>
      <c r="AG65" s="399"/>
      <c r="AH65" s="341"/>
      <c r="AI65" s="341"/>
      <c r="AJ65" s="341"/>
      <c r="AK65" s="341"/>
      <c r="AL65" s="399"/>
      <c r="AM65" s="341"/>
      <c r="AN65" s="550"/>
      <c r="AO65" s="184"/>
      <c r="AP65" s="184"/>
      <c r="AQ65" s="184"/>
      <c r="AR65" s="184"/>
      <c r="AS65" s="566"/>
      <c r="AT65" s="566"/>
      <c r="AU65" s="567"/>
      <c r="AV65" s="215"/>
      <c r="AW65" s="214"/>
      <c r="AX65" s="427"/>
      <c r="AY65" s="389"/>
      <c r="AZ65" s="389"/>
      <c r="BA65" s="389"/>
      <c r="BB65" s="389"/>
      <c r="BC65" s="389"/>
      <c r="BD65" s="389"/>
      <c r="BE65" s="428"/>
      <c r="BF65" s="461"/>
      <c r="BG65" s="462"/>
      <c r="BH65" s="462"/>
      <c r="BI65" s="462"/>
      <c r="BJ65" s="462"/>
      <c r="BK65" s="462"/>
      <c r="BL65" s="462"/>
      <c r="BM65" s="462"/>
      <c r="BN65" s="462"/>
      <c r="BO65" s="462"/>
      <c r="BP65" s="484"/>
      <c r="BQ65" s="417"/>
      <c r="BR65" s="419"/>
      <c r="BS65" s="417"/>
      <c r="BT65" s="417"/>
      <c r="BU65" s="417"/>
      <c r="BV65" s="417"/>
      <c r="BW65" s="419"/>
      <c r="BX65" s="417"/>
      <c r="BY65" s="421"/>
      <c r="BZ65" s="484"/>
      <c r="CA65" s="417"/>
      <c r="CB65" s="419"/>
      <c r="CC65" s="417"/>
      <c r="CD65" s="417"/>
      <c r="CE65" s="417"/>
      <c r="CF65" s="417"/>
      <c r="CG65" s="419"/>
      <c r="CH65" s="417"/>
      <c r="CI65" s="421"/>
      <c r="CJ65" s="375"/>
      <c r="CK65" s="375"/>
      <c r="CL65" s="419"/>
      <c r="CM65" s="417"/>
      <c r="CN65" s="417"/>
      <c r="CO65" s="417"/>
      <c r="CP65" s="417"/>
      <c r="CQ65" s="419"/>
      <c r="CR65" s="417"/>
      <c r="CS65" s="421"/>
      <c r="CT65" s="473"/>
      <c r="CU65" s="473"/>
      <c r="CV65" s="473"/>
      <c r="CW65" s="473"/>
      <c r="CX65" s="476"/>
      <c r="CY65" s="476"/>
      <c r="CZ65" s="477"/>
    </row>
    <row r="66" spans="2:104" s="217" customFormat="1" ht="10.5" customHeight="1" hidden="1">
      <c r="B66" s="216"/>
      <c r="C66" s="555"/>
      <c r="D66" s="556"/>
      <c r="E66" s="556"/>
      <c r="F66" s="556"/>
      <c r="G66" s="556"/>
      <c r="H66" s="556"/>
      <c r="I66" s="556"/>
      <c r="J66" s="557"/>
      <c r="K66" s="193">
        <f>X55</f>
        <v>2</v>
      </c>
      <c r="L66" s="184"/>
      <c r="M66" s="184"/>
      <c r="N66" s="184"/>
      <c r="O66" s="184"/>
      <c r="P66" s="193">
        <f>AC55</f>
        <v>2</v>
      </c>
      <c r="Q66" s="184"/>
      <c r="R66" s="184"/>
      <c r="S66" s="184"/>
      <c r="T66" s="195"/>
      <c r="U66" s="559"/>
      <c r="V66" s="560"/>
      <c r="W66" s="560"/>
      <c r="X66" s="560"/>
      <c r="Y66" s="560"/>
      <c r="Z66" s="560"/>
      <c r="AA66" s="560"/>
      <c r="AB66" s="560"/>
      <c r="AC66" s="560"/>
      <c r="AD66" s="561"/>
      <c r="AE66" s="192">
        <f>IF(AE64="⑥","6",AE64)</f>
        <v>1</v>
      </c>
      <c r="AF66" s="193"/>
      <c r="AG66" s="193"/>
      <c r="AH66" s="193"/>
      <c r="AI66" s="193"/>
      <c r="AJ66" s="193">
        <f>IF(AJ64="⑥","6",AJ64)</f>
        <v>5</v>
      </c>
      <c r="AK66" s="193"/>
      <c r="AL66" s="193"/>
      <c r="AM66" s="193"/>
      <c r="AN66" s="196"/>
      <c r="AO66" s="184"/>
      <c r="AP66" s="184"/>
      <c r="AQ66" s="184"/>
      <c r="AR66" s="184"/>
      <c r="AS66" s="584"/>
      <c r="AT66" s="584"/>
      <c r="AU66" s="585"/>
      <c r="AV66" s="215"/>
      <c r="AW66" s="214"/>
      <c r="AX66" s="427"/>
      <c r="AY66" s="389"/>
      <c r="AZ66" s="389"/>
      <c r="BA66" s="389"/>
      <c r="BB66" s="389"/>
      <c r="BC66" s="389"/>
      <c r="BD66" s="389"/>
      <c r="BE66" s="428"/>
      <c r="BF66" s="461"/>
      <c r="BG66" s="462"/>
      <c r="BH66" s="462"/>
      <c r="BI66" s="462"/>
      <c r="BJ66" s="462"/>
      <c r="BK66" s="462"/>
      <c r="BL66" s="462"/>
      <c r="BM66" s="462"/>
      <c r="BN66" s="462"/>
      <c r="BO66" s="462"/>
      <c r="BP66" s="284"/>
      <c r="BQ66" s="285"/>
      <c r="BR66" s="285"/>
      <c r="BS66" s="285"/>
      <c r="BT66" s="285"/>
      <c r="BU66" s="285"/>
      <c r="BV66" s="285"/>
      <c r="BW66" s="285"/>
      <c r="BX66" s="285"/>
      <c r="BY66" s="287"/>
      <c r="BZ66" s="285"/>
      <c r="CA66" s="285"/>
      <c r="CB66" s="286"/>
      <c r="CC66" s="285"/>
      <c r="CD66" s="285"/>
      <c r="CE66" s="285"/>
      <c r="CF66" s="285"/>
      <c r="CG66" s="286"/>
      <c r="CH66" s="285"/>
      <c r="CI66" s="303"/>
      <c r="CJ66" s="289"/>
      <c r="CK66" s="289"/>
      <c r="CL66" s="286"/>
      <c r="CM66" s="285"/>
      <c r="CN66" s="285"/>
      <c r="CO66" s="285"/>
      <c r="CP66" s="285"/>
      <c r="CQ66" s="286"/>
      <c r="CR66" s="285"/>
      <c r="CS66" s="303"/>
      <c r="CT66" s="291"/>
      <c r="CU66" s="291"/>
      <c r="CV66" s="291"/>
      <c r="CW66" s="291"/>
      <c r="CX66" s="292"/>
      <c r="CY66" s="292"/>
      <c r="CZ66" s="293"/>
    </row>
    <row r="67" spans="2:104" s="217" customFormat="1" ht="10.5" customHeight="1">
      <c r="B67" s="455">
        <f>AS73</f>
        <v>2</v>
      </c>
      <c r="C67" s="519" t="s">
        <v>1658</v>
      </c>
      <c r="D67" s="520"/>
      <c r="E67" s="520"/>
      <c r="F67" s="520"/>
      <c r="G67" s="520"/>
      <c r="H67" s="520"/>
      <c r="I67" s="520"/>
      <c r="J67" s="521"/>
      <c r="K67" s="496" t="s">
        <v>1690</v>
      </c>
      <c r="L67" s="497"/>
      <c r="M67" s="500" t="s">
        <v>521</v>
      </c>
      <c r="N67" s="497">
        <v>1</v>
      </c>
      <c r="O67" s="497"/>
      <c r="P67" s="497" t="s">
        <v>1663</v>
      </c>
      <c r="Q67" s="497"/>
      <c r="R67" s="500" t="s">
        <v>521</v>
      </c>
      <c r="S67" s="497">
        <f>AJ51</f>
        <v>0</v>
      </c>
      <c r="T67" s="502"/>
      <c r="U67" s="497" t="str">
        <f>IF(U69=4,"④",IF(U69=3,"③",U69))</f>
        <v>④</v>
      </c>
      <c r="V67" s="497"/>
      <c r="W67" s="500" t="s">
        <v>521</v>
      </c>
      <c r="X67" s="497">
        <v>1</v>
      </c>
      <c r="Y67" s="497"/>
      <c r="Z67" s="497" t="s">
        <v>1699</v>
      </c>
      <c r="AA67" s="497"/>
      <c r="AB67" s="500" t="s">
        <v>521</v>
      </c>
      <c r="AC67" s="497">
        <f>AJ60</f>
        <v>0</v>
      </c>
      <c r="AD67" s="502"/>
      <c r="AE67" s="496"/>
      <c r="AF67" s="497"/>
      <c r="AG67" s="497"/>
      <c r="AH67" s="497"/>
      <c r="AI67" s="497"/>
      <c r="AJ67" s="497"/>
      <c r="AK67" s="497"/>
      <c r="AL67" s="497"/>
      <c r="AM67" s="497"/>
      <c r="AN67" s="511"/>
      <c r="AO67" s="628">
        <v>2</v>
      </c>
      <c r="AP67" s="513"/>
      <c r="AQ67" s="513"/>
      <c r="AR67" s="513"/>
      <c r="AS67" s="515">
        <v>0</v>
      </c>
      <c r="AT67" s="515"/>
      <c r="AU67" s="516"/>
      <c r="AV67" s="249"/>
      <c r="AW67" s="214"/>
      <c r="AX67" s="479"/>
      <c r="AY67" s="479"/>
      <c r="AZ67" s="479"/>
      <c r="BA67" s="479"/>
      <c r="BB67" s="479"/>
      <c r="BC67" s="479"/>
      <c r="BD67" s="479"/>
      <c r="BE67" s="480"/>
      <c r="BF67" s="461"/>
      <c r="BG67" s="462"/>
      <c r="BH67" s="462"/>
      <c r="BI67" s="462"/>
      <c r="BJ67" s="462"/>
      <c r="BK67" s="462"/>
      <c r="BL67" s="462"/>
      <c r="BM67" s="462"/>
      <c r="BN67" s="462"/>
      <c r="BO67" s="462"/>
      <c r="BP67" s="484" t="s">
        <v>1690</v>
      </c>
      <c r="BQ67" s="417"/>
      <c r="BR67" s="419" t="s">
        <v>521</v>
      </c>
      <c r="BS67" s="417">
        <v>0</v>
      </c>
      <c r="BT67" s="417"/>
      <c r="BU67" s="417" t="s">
        <v>1661</v>
      </c>
      <c r="BV67" s="417"/>
      <c r="BW67" s="419" t="s">
        <v>521</v>
      </c>
      <c r="BX67" s="417">
        <v>0</v>
      </c>
      <c r="BY67" s="421"/>
      <c r="BZ67" s="484" t="s">
        <v>1690</v>
      </c>
      <c r="CA67" s="486"/>
      <c r="CB67" s="419" t="s">
        <v>521</v>
      </c>
      <c r="CC67" s="486">
        <v>2</v>
      </c>
      <c r="CD67" s="486"/>
      <c r="CE67" s="486" t="s">
        <v>1694</v>
      </c>
      <c r="CF67" s="486"/>
      <c r="CG67" s="419" t="s">
        <v>521</v>
      </c>
      <c r="CH67" s="417" t="s">
        <v>1695</v>
      </c>
      <c r="CI67" s="421"/>
      <c r="CJ67" s="375" t="s">
        <v>1661</v>
      </c>
      <c r="CK67" s="375"/>
      <c r="CL67" s="419" t="s">
        <v>521</v>
      </c>
      <c r="CM67" s="417">
        <v>1</v>
      </c>
      <c r="CN67" s="417"/>
      <c r="CO67" s="417" t="s">
        <v>1700</v>
      </c>
      <c r="CP67" s="417"/>
      <c r="CQ67" s="419" t="s">
        <v>521</v>
      </c>
      <c r="CR67" s="417">
        <v>1</v>
      </c>
      <c r="CS67" s="421"/>
      <c r="CT67" s="294"/>
      <c r="CU67" s="294"/>
      <c r="CV67" s="294"/>
      <c r="CW67" s="294"/>
      <c r="CX67" s="487">
        <v>1</v>
      </c>
      <c r="CY67" s="487"/>
      <c r="CZ67" s="488"/>
    </row>
    <row r="68" spans="2:104" s="217" customFormat="1" ht="10.5" customHeight="1">
      <c r="B68" s="455"/>
      <c r="C68" s="522"/>
      <c r="D68" s="523"/>
      <c r="E68" s="523"/>
      <c r="F68" s="523"/>
      <c r="G68" s="523"/>
      <c r="H68" s="523"/>
      <c r="I68" s="523"/>
      <c r="J68" s="524"/>
      <c r="K68" s="498"/>
      <c r="L68" s="499"/>
      <c r="M68" s="501"/>
      <c r="N68" s="499"/>
      <c r="O68" s="499"/>
      <c r="P68" s="499"/>
      <c r="Q68" s="499"/>
      <c r="R68" s="501"/>
      <c r="S68" s="499"/>
      <c r="T68" s="503"/>
      <c r="U68" s="499"/>
      <c r="V68" s="499"/>
      <c r="W68" s="501"/>
      <c r="X68" s="499"/>
      <c r="Y68" s="499"/>
      <c r="Z68" s="499"/>
      <c r="AA68" s="499"/>
      <c r="AB68" s="501"/>
      <c r="AC68" s="499"/>
      <c r="AD68" s="503"/>
      <c r="AE68" s="498"/>
      <c r="AF68" s="499"/>
      <c r="AG68" s="499"/>
      <c r="AH68" s="499"/>
      <c r="AI68" s="499"/>
      <c r="AJ68" s="499"/>
      <c r="AK68" s="499"/>
      <c r="AL68" s="499"/>
      <c r="AM68" s="499"/>
      <c r="AN68" s="512"/>
      <c r="AO68" s="629"/>
      <c r="AP68" s="514"/>
      <c r="AQ68" s="514"/>
      <c r="AR68" s="514"/>
      <c r="AS68" s="517"/>
      <c r="AT68" s="517"/>
      <c r="AU68" s="518"/>
      <c r="AV68" s="249"/>
      <c r="AW68" s="188"/>
      <c r="AX68" s="479"/>
      <c r="AY68" s="479"/>
      <c r="AZ68" s="479"/>
      <c r="BA68" s="479"/>
      <c r="BB68" s="479"/>
      <c r="BC68" s="479"/>
      <c r="BD68" s="479"/>
      <c r="BE68" s="480"/>
      <c r="BF68" s="461"/>
      <c r="BG68" s="462"/>
      <c r="BH68" s="462"/>
      <c r="BI68" s="462"/>
      <c r="BJ68" s="462"/>
      <c r="BK68" s="462"/>
      <c r="BL68" s="462"/>
      <c r="BM68" s="462"/>
      <c r="BN68" s="462"/>
      <c r="BO68" s="462"/>
      <c r="BP68" s="484"/>
      <c r="BQ68" s="417"/>
      <c r="BR68" s="419"/>
      <c r="BS68" s="417"/>
      <c r="BT68" s="417"/>
      <c r="BU68" s="417"/>
      <c r="BV68" s="417"/>
      <c r="BW68" s="419"/>
      <c r="BX68" s="417"/>
      <c r="BY68" s="421"/>
      <c r="BZ68" s="484"/>
      <c r="CA68" s="486"/>
      <c r="CB68" s="419"/>
      <c r="CC68" s="486"/>
      <c r="CD68" s="486"/>
      <c r="CE68" s="486"/>
      <c r="CF68" s="486"/>
      <c r="CG68" s="419"/>
      <c r="CH68" s="417"/>
      <c r="CI68" s="421"/>
      <c r="CJ68" s="375"/>
      <c r="CK68" s="375"/>
      <c r="CL68" s="419"/>
      <c r="CM68" s="417"/>
      <c r="CN68" s="417"/>
      <c r="CO68" s="417"/>
      <c r="CP68" s="417"/>
      <c r="CQ68" s="419"/>
      <c r="CR68" s="417"/>
      <c r="CS68" s="421"/>
      <c r="CT68" s="294"/>
      <c r="CU68" s="294"/>
      <c r="CV68" s="294"/>
      <c r="CW68" s="294"/>
      <c r="CX68" s="487"/>
      <c r="CY68" s="487"/>
      <c r="CZ68" s="488"/>
    </row>
    <row r="69" spans="2:104" s="217" customFormat="1" ht="10.5" customHeight="1" hidden="1">
      <c r="B69" s="455"/>
      <c r="C69" s="522"/>
      <c r="D69" s="523"/>
      <c r="E69" s="523"/>
      <c r="F69" s="523"/>
      <c r="G69" s="523"/>
      <c r="H69" s="523"/>
      <c r="I69" s="523"/>
      <c r="J69" s="524"/>
      <c r="K69" s="296">
        <f>AH49</f>
        <v>1</v>
      </c>
      <c r="L69" s="297"/>
      <c r="M69" s="298"/>
      <c r="N69" s="297"/>
      <c r="O69" s="297"/>
      <c r="P69" s="297">
        <f>AM49</f>
        <v>2</v>
      </c>
      <c r="Q69" s="297"/>
      <c r="R69" s="298"/>
      <c r="S69" s="297"/>
      <c r="T69" s="299"/>
      <c r="U69" s="297">
        <f>AH58</f>
        <v>4</v>
      </c>
      <c r="V69" s="297"/>
      <c r="W69" s="298"/>
      <c r="X69" s="297"/>
      <c r="Y69" s="297"/>
      <c r="Z69" s="297">
        <f>AM58</f>
        <v>6</v>
      </c>
      <c r="AA69" s="297"/>
      <c r="AB69" s="298"/>
      <c r="AC69" s="297"/>
      <c r="AD69" s="297"/>
      <c r="AE69" s="498"/>
      <c r="AF69" s="499"/>
      <c r="AG69" s="499"/>
      <c r="AH69" s="499"/>
      <c r="AI69" s="499"/>
      <c r="AJ69" s="499"/>
      <c r="AK69" s="499"/>
      <c r="AL69" s="499"/>
      <c r="AM69" s="499"/>
      <c r="AN69" s="512"/>
      <c r="AO69" s="629"/>
      <c r="AP69" s="514"/>
      <c r="AQ69" s="514"/>
      <c r="AR69" s="514"/>
      <c r="AS69" s="517"/>
      <c r="AT69" s="517"/>
      <c r="AU69" s="518"/>
      <c r="AV69" s="213"/>
      <c r="AW69" s="188"/>
      <c r="AX69" s="481"/>
      <c r="AY69" s="481"/>
      <c r="AZ69" s="481"/>
      <c r="BA69" s="481"/>
      <c r="BB69" s="481"/>
      <c r="BC69" s="481"/>
      <c r="BD69" s="481"/>
      <c r="BE69" s="482"/>
      <c r="BF69" s="463"/>
      <c r="BG69" s="464"/>
      <c r="BH69" s="464"/>
      <c r="BI69" s="464"/>
      <c r="BJ69" s="464"/>
      <c r="BK69" s="464"/>
      <c r="BL69" s="464"/>
      <c r="BM69" s="464"/>
      <c r="BN69" s="464"/>
      <c r="BO69" s="464"/>
      <c r="BP69" s="284" t="str">
        <f>IF(BP67="⑥","6",BP67)</f>
        <v>④</v>
      </c>
      <c r="BQ69" s="285"/>
      <c r="BR69" s="285"/>
      <c r="BS69" s="285"/>
      <c r="BT69" s="285"/>
      <c r="BU69" s="285" t="str">
        <f>IF(BU67="⑥","6",BU67)</f>
        <v>④</v>
      </c>
      <c r="BV69" s="285"/>
      <c r="BW69" s="285"/>
      <c r="BX69" s="285"/>
      <c r="BY69" s="287"/>
      <c r="BZ69" s="285" t="str">
        <f>IF(BZ67="⑥","6",BZ67)</f>
        <v>④</v>
      </c>
      <c r="CA69" s="294"/>
      <c r="CB69" s="294"/>
      <c r="CC69" s="294"/>
      <c r="CD69" s="294"/>
      <c r="CE69" s="285" t="str">
        <f>IF(CE67="⑥","6",CE67)</f>
        <v>Ｎ</v>
      </c>
      <c r="CF69" s="294"/>
      <c r="CG69" s="294"/>
      <c r="CH69" s="294"/>
      <c r="CI69" s="303"/>
      <c r="CJ69" s="289"/>
      <c r="CK69" s="289"/>
      <c r="CL69" s="285"/>
      <c r="CM69" s="285"/>
      <c r="CN69" s="285"/>
      <c r="CO69" s="285"/>
      <c r="CP69" s="285"/>
      <c r="CQ69" s="285"/>
      <c r="CR69" s="285"/>
      <c r="CS69" s="303"/>
      <c r="CT69" s="294"/>
      <c r="CU69" s="294"/>
      <c r="CV69" s="294"/>
      <c r="CW69" s="294"/>
      <c r="CX69" s="489"/>
      <c r="CY69" s="489"/>
      <c r="CZ69" s="490"/>
    </row>
    <row r="70" spans="2:104" s="217" customFormat="1" ht="10.5" customHeight="1">
      <c r="B70" s="455"/>
      <c r="C70" s="522" t="s">
        <v>1659</v>
      </c>
      <c r="D70" s="523"/>
      <c r="E70" s="523"/>
      <c r="F70" s="523"/>
      <c r="G70" s="523"/>
      <c r="H70" s="523"/>
      <c r="I70" s="523"/>
      <c r="J70" s="524"/>
      <c r="K70" s="499">
        <v>2</v>
      </c>
      <c r="L70" s="499"/>
      <c r="M70" s="501" t="s">
        <v>521</v>
      </c>
      <c r="N70" s="499">
        <v>6</v>
      </c>
      <c r="O70" s="499"/>
      <c r="P70" s="499" t="s">
        <v>1663</v>
      </c>
      <c r="Q70" s="499"/>
      <c r="R70" s="501" t="s">
        <v>521</v>
      </c>
      <c r="S70" s="499">
        <v>2</v>
      </c>
      <c r="T70" s="503"/>
      <c r="U70" s="499">
        <f>IF(U72=6,"⑥",U72)</f>
        <v>2</v>
      </c>
      <c r="V70" s="499"/>
      <c r="W70" s="501" t="s">
        <v>521</v>
      </c>
      <c r="X70" s="499">
        <v>6</v>
      </c>
      <c r="Y70" s="499"/>
      <c r="Z70" s="499" t="str">
        <f>IF(Z72=6,"⑥",Z72)</f>
        <v>⑥</v>
      </c>
      <c r="AA70" s="499"/>
      <c r="AB70" s="501" t="s">
        <v>521</v>
      </c>
      <c r="AC70" s="499">
        <v>3</v>
      </c>
      <c r="AD70" s="499"/>
      <c r="AE70" s="498"/>
      <c r="AF70" s="499"/>
      <c r="AG70" s="499"/>
      <c r="AH70" s="499"/>
      <c r="AI70" s="499"/>
      <c r="AJ70" s="499"/>
      <c r="AK70" s="499"/>
      <c r="AL70" s="499"/>
      <c r="AM70" s="499"/>
      <c r="AN70" s="512"/>
      <c r="AO70" s="629"/>
      <c r="AP70" s="514"/>
      <c r="AQ70" s="514"/>
      <c r="AR70" s="514"/>
      <c r="AS70" s="517"/>
      <c r="AT70" s="517"/>
      <c r="AU70" s="518"/>
      <c r="AV70" s="213"/>
      <c r="AW70" s="188"/>
      <c r="AX70" s="519" t="s">
        <v>1643</v>
      </c>
      <c r="AY70" s="520"/>
      <c r="AZ70" s="520"/>
      <c r="BA70" s="520"/>
      <c r="BB70" s="520"/>
      <c r="BC70" s="520"/>
      <c r="BD70" s="520"/>
      <c r="BE70" s="521"/>
      <c r="BF70" s="496">
        <f>IF(BF72=4,"④",IF(BF72=3,"③",BF72))</f>
        <v>0</v>
      </c>
      <c r="BG70" s="497"/>
      <c r="BH70" s="500" t="s">
        <v>521</v>
      </c>
      <c r="BI70" s="497">
        <v>5</v>
      </c>
      <c r="BJ70" s="497"/>
      <c r="BK70" s="497">
        <v>0</v>
      </c>
      <c r="BL70" s="497"/>
      <c r="BM70" s="500" t="s">
        <v>521</v>
      </c>
      <c r="BN70" s="497">
        <v>0</v>
      </c>
      <c r="BO70" s="502"/>
      <c r="BP70" s="496"/>
      <c r="BQ70" s="497"/>
      <c r="BR70" s="497"/>
      <c r="BS70" s="497"/>
      <c r="BT70" s="497"/>
      <c r="BU70" s="497"/>
      <c r="BV70" s="497"/>
      <c r="BW70" s="497"/>
      <c r="BX70" s="497"/>
      <c r="BY70" s="502"/>
      <c r="BZ70" s="496" t="s">
        <v>1693</v>
      </c>
      <c r="CA70" s="497"/>
      <c r="CB70" s="500" t="s">
        <v>521</v>
      </c>
      <c r="CC70" s="497">
        <v>0</v>
      </c>
      <c r="CD70" s="497"/>
      <c r="CE70" s="497" t="s">
        <v>1661</v>
      </c>
      <c r="CF70" s="497"/>
      <c r="CG70" s="500" t="s">
        <v>521</v>
      </c>
      <c r="CH70" s="497">
        <v>2</v>
      </c>
      <c r="CI70" s="502"/>
      <c r="CJ70" s="508" t="s">
        <v>1692</v>
      </c>
      <c r="CK70" s="508"/>
      <c r="CL70" s="500" t="s">
        <v>521</v>
      </c>
      <c r="CM70" s="497">
        <v>1</v>
      </c>
      <c r="CN70" s="497"/>
      <c r="CO70" s="497">
        <v>3</v>
      </c>
      <c r="CP70" s="497"/>
      <c r="CQ70" s="500" t="s">
        <v>521</v>
      </c>
      <c r="CR70" s="497">
        <v>4</v>
      </c>
      <c r="CS70" s="502"/>
      <c r="CT70" s="513">
        <v>2</v>
      </c>
      <c r="CU70" s="513"/>
      <c r="CV70" s="513"/>
      <c r="CW70" s="513"/>
      <c r="CX70" s="515">
        <v>1</v>
      </c>
      <c r="CY70" s="515"/>
      <c r="CZ70" s="516"/>
    </row>
    <row r="71" spans="2:104" ht="10.5" customHeight="1">
      <c r="B71" s="203"/>
      <c r="C71" s="522"/>
      <c r="D71" s="523"/>
      <c r="E71" s="523"/>
      <c r="F71" s="523"/>
      <c r="G71" s="523"/>
      <c r="H71" s="523"/>
      <c r="I71" s="523"/>
      <c r="J71" s="524"/>
      <c r="K71" s="499"/>
      <c r="L71" s="499"/>
      <c r="M71" s="501"/>
      <c r="N71" s="499"/>
      <c r="O71" s="499"/>
      <c r="P71" s="499"/>
      <c r="Q71" s="499"/>
      <c r="R71" s="501"/>
      <c r="S71" s="499"/>
      <c r="T71" s="503"/>
      <c r="U71" s="499"/>
      <c r="V71" s="499"/>
      <c r="W71" s="501"/>
      <c r="X71" s="499"/>
      <c r="Y71" s="499"/>
      <c r="Z71" s="499"/>
      <c r="AA71" s="499"/>
      <c r="AB71" s="501"/>
      <c r="AC71" s="499"/>
      <c r="AD71" s="499"/>
      <c r="AE71" s="498"/>
      <c r="AF71" s="499"/>
      <c r="AG71" s="499"/>
      <c r="AH71" s="499"/>
      <c r="AI71" s="499"/>
      <c r="AJ71" s="499"/>
      <c r="AK71" s="499"/>
      <c r="AL71" s="499"/>
      <c r="AM71" s="499"/>
      <c r="AN71" s="512"/>
      <c r="AO71" s="629"/>
      <c r="AP71" s="514"/>
      <c r="AQ71" s="514"/>
      <c r="AR71" s="514"/>
      <c r="AS71" s="517"/>
      <c r="AT71" s="517"/>
      <c r="AU71" s="518"/>
      <c r="AV71" s="213"/>
      <c r="AW71" s="214"/>
      <c r="AX71" s="522"/>
      <c r="AY71" s="523"/>
      <c r="AZ71" s="523"/>
      <c r="BA71" s="523"/>
      <c r="BB71" s="523"/>
      <c r="BC71" s="523"/>
      <c r="BD71" s="523"/>
      <c r="BE71" s="524"/>
      <c r="BF71" s="498"/>
      <c r="BG71" s="499"/>
      <c r="BH71" s="501"/>
      <c r="BI71" s="499"/>
      <c r="BJ71" s="499"/>
      <c r="BK71" s="499"/>
      <c r="BL71" s="499"/>
      <c r="BM71" s="501"/>
      <c r="BN71" s="499"/>
      <c r="BO71" s="503"/>
      <c r="BP71" s="498"/>
      <c r="BQ71" s="499"/>
      <c r="BR71" s="499"/>
      <c r="BS71" s="499"/>
      <c r="BT71" s="499"/>
      <c r="BU71" s="499"/>
      <c r="BV71" s="499"/>
      <c r="BW71" s="499"/>
      <c r="BX71" s="499"/>
      <c r="BY71" s="503"/>
      <c r="BZ71" s="498"/>
      <c r="CA71" s="499"/>
      <c r="CB71" s="501"/>
      <c r="CC71" s="499"/>
      <c r="CD71" s="499"/>
      <c r="CE71" s="499"/>
      <c r="CF71" s="499"/>
      <c r="CG71" s="501"/>
      <c r="CH71" s="499"/>
      <c r="CI71" s="503"/>
      <c r="CJ71" s="510"/>
      <c r="CK71" s="510"/>
      <c r="CL71" s="501"/>
      <c r="CM71" s="499"/>
      <c r="CN71" s="499"/>
      <c r="CO71" s="499"/>
      <c r="CP71" s="499"/>
      <c r="CQ71" s="501"/>
      <c r="CR71" s="499"/>
      <c r="CS71" s="503"/>
      <c r="CT71" s="514"/>
      <c r="CU71" s="514"/>
      <c r="CV71" s="514"/>
      <c r="CW71" s="514"/>
      <c r="CX71" s="517"/>
      <c r="CY71" s="517"/>
      <c r="CZ71" s="518"/>
    </row>
    <row r="72" spans="2:104" ht="10.5" customHeight="1" hidden="1">
      <c r="B72" s="203"/>
      <c r="C72" s="522"/>
      <c r="D72" s="523"/>
      <c r="E72" s="523"/>
      <c r="F72" s="523"/>
      <c r="G72" s="523"/>
      <c r="H72" s="523"/>
      <c r="I72" s="523"/>
      <c r="J72" s="524"/>
      <c r="K72" s="297">
        <f>AH52</f>
        <v>3</v>
      </c>
      <c r="L72" s="297"/>
      <c r="M72" s="298"/>
      <c r="N72" s="297"/>
      <c r="O72" s="297"/>
      <c r="P72" s="297">
        <f>AM52</f>
        <v>2</v>
      </c>
      <c r="Q72" s="297"/>
      <c r="R72" s="298"/>
      <c r="S72" s="297"/>
      <c r="T72" s="299"/>
      <c r="U72" s="297">
        <f>AH61</f>
        <v>2</v>
      </c>
      <c r="V72" s="297"/>
      <c r="W72" s="298"/>
      <c r="X72" s="297"/>
      <c r="Y72" s="297"/>
      <c r="Z72" s="297">
        <f>AM61</f>
        <v>6</v>
      </c>
      <c r="AA72" s="297"/>
      <c r="AB72" s="298"/>
      <c r="AC72" s="297"/>
      <c r="AD72" s="297"/>
      <c r="AE72" s="498"/>
      <c r="AF72" s="499"/>
      <c r="AG72" s="499"/>
      <c r="AH72" s="499"/>
      <c r="AI72" s="499"/>
      <c r="AJ72" s="499"/>
      <c r="AK72" s="499"/>
      <c r="AL72" s="499"/>
      <c r="AM72" s="499"/>
      <c r="AN72" s="512"/>
      <c r="AO72" s="301"/>
      <c r="AP72" s="301"/>
      <c r="AQ72" s="301"/>
      <c r="AR72" s="301"/>
      <c r="AS72" s="301"/>
      <c r="AT72" s="301"/>
      <c r="AU72" s="302"/>
      <c r="AV72" s="193"/>
      <c r="AW72" s="214"/>
      <c r="AX72" s="522"/>
      <c r="AY72" s="523"/>
      <c r="AZ72" s="523"/>
      <c r="BA72" s="523"/>
      <c r="BB72" s="523"/>
      <c r="BC72" s="523"/>
      <c r="BD72" s="523"/>
      <c r="BE72" s="524"/>
      <c r="BF72" s="296">
        <f>BS61</f>
        <v>0</v>
      </c>
      <c r="BG72" s="297"/>
      <c r="BH72" s="298"/>
      <c r="BI72" s="297"/>
      <c r="BJ72" s="297"/>
      <c r="BK72" s="297">
        <f>BX61</f>
        <v>1</v>
      </c>
      <c r="BL72" s="297"/>
      <c r="BM72" s="298"/>
      <c r="BN72" s="297"/>
      <c r="BO72" s="299"/>
      <c r="BP72" s="498"/>
      <c r="BQ72" s="499"/>
      <c r="BR72" s="499"/>
      <c r="BS72" s="499"/>
      <c r="BT72" s="499"/>
      <c r="BU72" s="499"/>
      <c r="BV72" s="499"/>
      <c r="BW72" s="499"/>
      <c r="BX72" s="499"/>
      <c r="BY72" s="503"/>
      <c r="BZ72" s="296"/>
      <c r="CA72" s="297"/>
      <c r="CB72" s="298"/>
      <c r="CC72" s="297"/>
      <c r="CD72" s="297"/>
      <c r="CE72" s="297"/>
      <c r="CF72" s="297"/>
      <c r="CG72" s="298"/>
      <c r="CH72" s="297"/>
      <c r="CI72" s="304"/>
      <c r="CJ72" s="305"/>
      <c r="CK72" s="305"/>
      <c r="CL72" s="298"/>
      <c r="CM72" s="297"/>
      <c r="CN72" s="297"/>
      <c r="CO72" s="297"/>
      <c r="CP72" s="297"/>
      <c r="CQ72" s="298"/>
      <c r="CR72" s="297"/>
      <c r="CS72" s="304"/>
      <c r="CT72" s="514"/>
      <c r="CU72" s="514"/>
      <c r="CV72" s="514"/>
      <c r="CW72" s="514"/>
      <c r="CX72" s="517"/>
      <c r="CY72" s="517"/>
      <c r="CZ72" s="518"/>
    </row>
    <row r="73" spans="2:104" ht="10.5" customHeight="1">
      <c r="B73" s="203"/>
      <c r="C73" s="622"/>
      <c r="D73" s="623"/>
      <c r="E73" s="623"/>
      <c r="F73" s="623"/>
      <c r="G73" s="623"/>
      <c r="H73" s="623"/>
      <c r="I73" s="623"/>
      <c r="J73" s="624"/>
      <c r="K73" s="499">
        <f>IF(K75=6,"⑥",K75)</f>
        <v>1</v>
      </c>
      <c r="L73" s="499"/>
      <c r="M73" s="501" t="s">
        <v>521</v>
      </c>
      <c r="N73" s="499" t="str">
        <f>AE57</f>
        <v>6</v>
      </c>
      <c r="O73" s="499"/>
      <c r="P73" s="499">
        <v>2</v>
      </c>
      <c r="Q73" s="499"/>
      <c r="R73" s="501" t="s">
        <v>521</v>
      </c>
      <c r="S73" s="499">
        <v>6</v>
      </c>
      <c r="T73" s="503"/>
      <c r="U73" s="499" t="str">
        <f>IF(U75=6,"⑥",U75)</f>
        <v>⑥</v>
      </c>
      <c r="V73" s="499"/>
      <c r="W73" s="501" t="s">
        <v>521</v>
      </c>
      <c r="X73" s="499">
        <f>AE66</f>
        <v>1</v>
      </c>
      <c r="Y73" s="499"/>
      <c r="Z73" s="499" t="str">
        <f>IF(Z75=6,"⑥",Z75)</f>
        <v>⑥</v>
      </c>
      <c r="AA73" s="499"/>
      <c r="AB73" s="501" t="s">
        <v>521</v>
      </c>
      <c r="AC73" s="499">
        <f>AJ66</f>
        <v>5</v>
      </c>
      <c r="AD73" s="499"/>
      <c r="AE73" s="498"/>
      <c r="AF73" s="499"/>
      <c r="AG73" s="499"/>
      <c r="AH73" s="499"/>
      <c r="AI73" s="499"/>
      <c r="AJ73" s="499"/>
      <c r="AK73" s="499"/>
      <c r="AL73" s="499"/>
      <c r="AM73" s="499"/>
      <c r="AN73" s="512"/>
      <c r="AO73" s="301"/>
      <c r="AP73" s="306"/>
      <c r="AQ73" s="306"/>
      <c r="AR73" s="306"/>
      <c r="AS73" s="531">
        <v>2</v>
      </c>
      <c r="AT73" s="531"/>
      <c r="AU73" s="532"/>
      <c r="AV73" s="218"/>
      <c r="AW73" s="189"/>
      <c r="AX73" s="522" t="s">
        <v>1644</v>
      </c>
      <c r="AY73" s="523"/>
      <c r="AZ73" s="523"/>
      <c r="BA73" s="523"/>
      <c r="BB73" s="523"/>
      <c r="BC73" s="523"/>
      <c r="BD73" s="523"/>
      <c r="BE73" s="524"/>
      <c r="BF73" s="499">
        <f>IF(BF75=6,"⑥",BF75)</f>
        <v>0</v>
      </c>
      <c r="BG73" s="499"/>
      <c r="BH73" s="501" t="s">
        <v>521</v>
      </c>
      <c r="BI73" s="499">
        <v>4</v>
      </c>
      <c r="BJ73" s="499"/>
      <c r="BK73" s="499">
        <f>IF(BK75=6,"⑥",BK75)</f>
        <v>1</v>
      </c>
      <c r="BL73" s="499"/>
      <c r="BM73" s="501" t="s">
        <v>521</v>
      </c>
      <c r="BN73" s="499">
        <v>4</v>
      </c>
      <c r="BO73" s="503"/>
      <c r="BP73" s="498"/>
      <c r="BQ73" s="499"/>
      <c r="BR73" s="499"/>
      <c r="BS73" s="499"/>
      <c r="BT73" s="499"/>
      <c r="BU73" s="499"/>
      <c r="BV73" s="499"/>
      <c r="BW73" s="499"/>
      <c r="BX73" s="499"/>
      <c r="BY73" s="503"/>
      <c r="BZ73" s="498" t="s">
        <v>1690</v>
      </c>
      <c r="CA73" s="499"/>
      <c r="CB73" s="501" t="s">
        <v>521</v>
      </c>
      <c r="CC73" s="499">
        <v>0</v>
      </c>
      <c r="CD73" s="499"/>
      <c r="CE73" s="499" t="s">
        <v>1691</v>
      </c>
      <c r="CF73" s="499"/>
      <c r="CG73" s="501" t="s">
        <v>521</v>
      </c>
      <c r="CH73" s="499">
        <v>0</v>
      </c>
      <c r="CI73" s="503"/>
      <c r="CJ73" s="510" t="s">
        <v>1690</v>
      </c>
      <c r="CK73" s="510"/>
      <c r="CL73" s="501" t="s">
        <v>521</v>
      </c>
      <c r="CM73" s="499">
        <v>1</v>
      </c>
      <c r="CN73" s="499"/>
      <c r="CO73" s="499" t="s">
        <v>1691</v>
      </c>
      <c r="CP73" s="499"/>
      <c r="CQ73" s="501" t="s">
        <v>521</v>
      </c>
      <c r="CR73" s="499">
        <v>1</v>
      </c>
      <c r="CS73" s="503"/>
      <c r="CT73" s="514"/>
      <c r="CU73" s="514"/>
      <c r="CV73" s="514"/>
      <c r="CW73" s="514"/>
      <c r="CX73" s="517"/>
      <c r="CY73" s="517"/>
      <c r="CZ73" s="518"/>
    </row>
    <row r="74" spans="2:104" ht="10.5" customHeight="1" thickBot="1">
      <c r="B74" s="206"/>
      <c r="C74" s="622"/>
      <c r="D74" s="623"/>
      <c r="E74" s="623"/>
      <c r="F74" s="623"/>
      <c r="G74" s="623"/>
      <c r="H74" s="623"/>
      <c r="I74" s="623"/>
      <c r="J74" s="624"/>
      <c r="K74" s="499"/>
      <c r="L74" s="499"/>
      <c r="M74" s="501"/>
      <c r="N74" s="499"/>
      <c r="O74" s="499"/>
      <c r="P74" s="499"/>
      <c r="Q74" s="499"/>
      <c r="R74" s="501"/>
      <c r="S74" s="499"/>
      <c r="T74" s="503"/>
      <c r="U74" s="499"/>
      <c r="V74" s="499"/>
      <c r="W74" s="501"/>
      <c r="X74" s="499"/>
      <c r="Y74" s="499"/>
      <c r="Z74" s="499"/>
      <c r="AA74" s="499"/>
      <c r="AB74" s="501"/>
      <c r="AC74" s="499"/>
      <c r="AD74" s="499"/>
      <c r="AE74" s="498"/>
      <c r="AF74" s="499"/>
      <c r="AG74" s="499"/>
      <c r="AH74" s="499"/>
      <c r="AI74" s="499"/>
      <c r="AJ74" s="499"/>
      <c r="AK74" s="499"/>
      <c r="AL74" s="499"/>
      <c r="AM74" s="499"/>
      <c r="AN74" s="512"/>
      <c r="AO74" s="306"/>
      <c r="AP74" s="306"/>
      <c r="AQ74" s="306"/>
      <c r="AR74" s="306"/>
      <c r="AS74" s="531"/>
      <c r="AT74" s="531"/>
      <c r="AU74" s="532"/>
      <c r="AV74" s="218"/>
      <c r="AW74" s="189"/>
      <c r="AX74" s="522"/>
      <c r="AY74" s="523"/>
      <c r="AZ74" s="523"/>
      <c r="BA74" s="523"/>
      <c r="BB74" s="523"/>
      <c r="BC74" s="523"/>
      <c r="BD74" s="523"/>
      <c r="BE74" s="524"/>
      <c r="BF74" s="499"/>
      <c r="BG74" s="499"/>
      <c r="BH74" s="501"/>
      <c r="BI74" s="499"/>
      <c r="BJ74" s="499"/>
      <c r="BK74" s="499"/>
      <c r="BL74" s="499"/>
      <c r="BM74" s="501"/>
      <c r="BN74" s="499"/>
      <c r="BO74" s="503"/>
      <c r="BP74" s="498"/>
      <c r="BQ74" s="499"/>
      <c r="BR74" s="499"/>
      <c r="BS74" s="499"/>
      <c r="BT74" s="499"/>
      <c r="BU74" s="499"/>
      <c r="BV74" s="499"/>
      <c r="BW74" s="499"/>
      <c r="BX74" s="499"/>
      <c r="BY74" s="503"/>
      <c r="BZ74" s="498"/>
      <c r="CA74" s="499"/>
      <c r="CB74" s="501"/>
      <c r="CC74" s="499"/>
      <c r="CD74" s="499"/>
      <c r="CE74" s="499"/>
      <c r="CF74" s="499"/>
      <c r="CG74" s="501"/>
      <c r="CH74" s="499"/>
      <c r="CI74" s="503"/>
      <c r="CJ74" s="510"/>
      <c r="CK74" s="510"/>
      <c r="CL74" s="501"/>
      <c r="CM74" s="499"/>
      <c r="CN74" s="499"/>
      <c r="CO74" s="499"/>
      <c r="CP74" s="499"/>
      <c r="CQ74" s="501"/>
      <c r="CR74" s="499"/>
      <c r="CS74" s="503"/>
      <c r="CT74" s="514"/>
      <c r="CU74" s="514"/>
      <c r="CV74" s="514"/>
      <c r="CW74" s="514"/>
      <c r="CX74" s="517"/>
      <c r="CY74" s="517"/>
      <c r="CZ74" s="518"/>
    </row>
    <row r="75" spans="2:104" ht="4.5" customHeight="1" hidden="1" thickBot="1">
      <c r="B75" s="206"/>
      <c r="C75" s="625"/>
      <c r="D75" s="626"/>
      <c r="E75" s="626"/>
      <c r="F75" s="626"/>
      <c r="G75" s="626"/>
      <c r="H75" s="626"/>
      <c r="I75" s="626"/>
      <c r="J75" s="627"/>
      <c r="K75" s="307">
        <f>AH55</f>
        <v>1</v>
      </c>
      <c r="L75" s="307"/>
      <c r="M75" s="307"/>
      <c r="N75" s="307"/>
      <c r="O75" s="307"/>
      <c r="P75" s="307">
        <f>AM55</f>
        <v>6</v>
      </c>
      <c r="Q75" s="307"/>
      <c r="R75" s="307"/>
      <c r="S75" s="307"/>
      <c r="T75" s="307"/>
      <c r="U75" s="308">
        <f>AH64</f>
        <v>6</v>
      </c>
      <c r="V75" s="307"/>
      <c r="W75" s="307"/>
      <c r="X75" s="307"/>
      <c r="Y75" s="307"/>
      <c r="Z75" s="307">
        <f>AM64</f>
        <v>6</v>
      </c>
      <c r="AA75" s="307"/>
      <c r="AB75" s="307"/>
      <c r="AC75" s="307"/>
      <c r="AD75" s="307"/>
      <c r="AE75" s="630"/>
      <c r="AF75" s="631"/>
      <c r="AG75" s="631"/>
      <c r="AH75" s="631"/>
      <c r="AI75" s="631"/>
      <c r="AJ75" s="631"/>
      <c r="AK75" s="631"/>
      <c r="AL75" s="631"/>
      <c r="AM75" s="631"/>
      <c r="AN75" s="632"/>
      <c r="AO75" s="309"/>
      <c r="AP75" s="309"/>
      <c r="AQ75" s="309"/>
      <c r="AR75" s="309"/>
      <c r="AS75" s="620"/>
      <c r="AT75" s="620"/>
      <c r="AU75" s="621"/>
      <c r="AV75" s="215"/>
      <c r="AW75" s="189"/>
      <c r="AX75" s="522"/>
      <c r="AY75" s="523"/>
      <c r="AZ75" s="523"/>
      <c r="BA75" s="523"/>
      <c r="BB75" s="523"/>
      <c r="BC75" s="523"/>
      <c r="BD75" s="523"/>
      <c r="BE75" s="524"/>
      <c r="BF75" s="297">
        <f>BS64</f>
        <v>0</v>
      </c>
      <c r="BG75" s="297"/>
      <c r="BH75" s="298"/>
      <c r="BI75" s="297"/>
      <c r="BJ75" s="297"/>
      <c r="BK75" s="297">
        <f>BX64</f>
        <v>1</v>
      </c>
      <c r="BL75" s="297"/>
      <c r="BM75" s="298"/>
      <c r="BN75" s="297"/>
      <c r="BO75" s="299"/>
      <c r="BP75" s="498"/>
      <c r="BQ75" s="499"/>
      <c r="BR75" s="499"/>
      <c r="BS75" s="499"/>
      <c r="BT75" s="499"/>
      <c r="BU75" s="499"/>
      <c r="BV75" s="499"/>
      <c r="BW75" s="499"/>
      <c r="BX75" s="499"/>
      <c r="BY75" s="503"/>
      <c r="BZ75" s="296"/>
      <c r="CA75" s="297"/>
      <c r="CB75" s="297"/>
      <c r="CC75" s="297"/>
      <c r="CD75" s="297"/>
      <c r="CE75" s="297"/>
      <c r="CF75" s="297"/>
      <c r="CG75" s="297"/>
      <c r="CH75" s="297"/>
      <c r="CI75" s="304"/>
      <c r="CJ75" s="305"/>
      <c r="CK75" s="305"/>
      <c r="CL75" s="297"/>
      <c r="CM75" s="297"/>
      <c r="CN75" s="297"/>
      <c r="CO75" s="297"/>
      <c r="CP75" s="297"/>
      <c r="CQ75" s="297"/>
      <c r="CR75" s="297"/>
      <c r="CS75" s="304"/>
      <c r="CT75" s="301"/>
      <c r="CU75" s="301"/>
      <c r="CV75" s="301"/>
      <c r="CW75" s="301"/>
      <c r="CX75" s="301"/>
      <c r="CY75" s="301"/>
      <c r="CZ75" s="302"/>
    </row>
    <row r="76" spans="2:104" ht="22.5" customHeight="1">
      <c r="B76" s="187"/>
      <c r="C76" s="378" t="s">
        <v>1688</v>
      </c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248"/>
      <c r="AW76" s="189"/>
      <c r="AX76" s="526" t="s">
        <v>1628</v>
      </c>
      <c r="AY76" s="526"/>
      <c r="AZ76" s="526"/>
      <c r="BA76" s="526"/>
      <c r="BB76" s="526"/>
      <c r="BC76" s="526"/>
      <c r="BD76" s="526"/>
      <c r="BE76" s="527"/>
      <c r="BF76" s="499">
        <f>IF(BF78=6,"⑥",BF78)</f>
        <v>0</v>
      </c>
      <c r="BG76" s="499"/>
      <c r="BH76" s="501" t="s">
        <v>521</v>
      </c>
      <c r="BI76" s="499">
        <v>4</v>
      </c>
      <c r="BJ76" s="499"/>
      <c r="BK76" s="499">
        <f>IF(BK78=6,"⑥",BK78)</f>
        <v>0</v>
      </c>
      <c r="BL76" s="499"/>
      <c r="BM76" s="501" t="s">
        <v>521</v>
      </c>
      <c r="BN76" s="499">
        <v>4</v>
      </c>
      <c r="BO76" s="503"/>
      <c r="BP76" s="498"/>
      <c r="BQ76" s="499"/>
      <c r="BR76" s="499"/>
      <c r="BS76" s="499"/>
      <c r="BT76" s="499"/>
      <c r="BU76" s="499"/>
      <c r="BV76" s="499"/>
      <c r="BW76" s="499"/>
      <c r="BX76" s="499"/>
      <c r="BY76" s="503"/>
      <c r="BZ76" s="498" t="s">
        <v>1661</v>
      </c>
      <c r="CA76" s="499"/>
      <c r="CB76" s="501" t="s">
        <v>521</v>
      </c>
      <c r="CC76" s="499">
        <v>1</v>
      </c>
      <c r="CD76" s="499"/>
      <c r="CE76" s="499" t="s">
        <v>1701</v>
      </c>
      <c r="CF76" s="499"/>
      <c r="CG76" s="501" t="s">
        <v>521</v>
      </c>
      <c r="CH76" s="499" t="s">
        <v>1702</v>
      </c>
      <c r="CI76" s="503"/>
      <c r="CJ76" s="510" t="s">
        <v>1661</v>
      </c>
      <c r="CK76" s="510"/>
      <c r="CL76" s="501" t="s">
        <v>521</v>
      </c>
      <c r="CM76" s="499">
        <v>0</v>
      </c>
      <c r="CN76" s="499"/>
      <c r="CO76" s="499" t="s">
        <v>1690</v>
      </c>
      <c r="CP76" s="499"/>
      <c r="CQ76" s="501" t="s">
        <v>521</v>
      </c>
      <c r="CR76" s="499">
        <v>0</v>
      </c>
      <c r="CS76" s="503"/>
      <c r="CT76" s="301"/>
      <c r="CU76" s="301"/>
      <c r="CV76" s="301"/>
      <c r="CW76" s="301"/>
      <c r="CX76" s="531">
        <v>2</v>
      </c>
      <c r="CY76" s="531"/>
      <c r="CZ76" s="532"/>
    </row>
    <row r="77" spans="2:104" ht="0.75" customHeight="1">
      <c r="B77" s="187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K77" s="379"/>
      <c r="AL77" s="379"/>
      <c r="AM77" s="379"/>
      <c r="AN77" s="379"/>
      <c r="AO77" s="379"/>
      <c r="AP77" s="379"/>
      <c r="AQ77" s="379"/>
      <c r="AR77" s="379"/>
      <c r="AS77" s="379"/>
      <c r="AT77" s="379"/>
      <c r="AU77" s="379"/>
      <c r="AV77" s="248"/>
      <c r="AW77" s="189"/>
      <c r="AX77" s="526"/>
      <c r="AY77" s="526"/>
      <c r="AZ77" s="526"/>
      <c r="BA77" s="526"/>
      <c r="BB77" s="526"/>
      <c r="BC77" s="526"/>
      <c r="BD77" s="526"/>
      <c r="BE77" s="527"/>
      <c r="BF77" s="499"/>
      <c r="BG77" s="499"/>
      <c r="BH77" s="501"/>
      <c r="BI77" s="499"/>
      <c r="BJ77" s="499"/>
      <c r="BK77" s="499"/>
      <c r="BL77" s="499"/>
      <c r="BM77" s="501"/>
      <c r="BN77" s="499"/>
      <c r="BO77" s="503"/>
      <c r="BP77" s="498"/>
      <c r="BQ77" s="499"/>
      <c r="BR77" s="499"/>
      <c r="BS77" s="499"/>
      <c r="BT77" s="499"/>
      <c r="BU77" s="499"/>
      <c r="BV77" s="499"/>
      <c r="BW77" s="499"/>
      <c r="BX77" s="499"/>
      <c r="BY77" s="503"/>
      <c r="BZ77" s="498"/>
      <c r="CA77" s="499"/>
      <c r="CB77" s="501"/>
      <c r="CC77" s="499"/>
      <c r="CD77" s="499"/>
      <c r="CE77" s="499"/>
      <c r="CF77" s="499"/>
      <c r="CG77" s="501"/>
      <c r="CH77" s="499"/>
      <c r="CI77" s="503"/>
      <c r="CJ77" s="510"/>
      <c r="CK77" s="510"/>
      <c r="CL77" s="501"/>
      <c r="CM77" s="499"/>
      <c r="CN77" s="499"/>
      <c r="CO77" s="499"/>
      <c r="CP77" s="499"/>
      <c r="CQ77" s="501"/>
      <c r="CR77" s="499"/>
      <c r="CS77" s="503"/>
      <c r="CT77" s="301"/>
      <c r="CU77" s="301"/>
      <c r="CV77" s="301"/>
      <c r="CW77" s="301"/>
      <c r="CX77" s="531"/>
      <c r="CY77" s="531"/>
      <c r="CZ77" s="532"/>
    </row>
    <row r="78" spans="2:104" ht="10.5" customHeight="1" hidden="1">
      <c r="B78" s="214"/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79"/>
      <c r="AD78" s="379"/>
      <c r="AE78" s="379"/>
      <c r="AF78" s="379"/>
      <c r="AG78" s="379"/>
      <c r="AH78" s="379"/>
      <c r="AI78" s="379"/>
      <c r="AJ78" s="379"/>
      <c r="AK78" s="379"/>
      <c r="AL78" s="379"/>
      <c r="AM78" s="379"/>
      <c r="AN78" s="379"/>
      <c r="AO78" s="379"/>
      <c r="AP78" s="379"/>
      <c r="AQ78" s="379"/>
      <c r="AR78" s="379"/>
      <c r="AS78" s="379"/>
      <c r="AT78" s="379"/>
      <c r="AU78" s="379"/>
      <c r="AV78" s="248"/>
      <c r="AW78" s="189"/>
      <c r="AX78" s="529"/>
      <c r="AY78" s="529"/>
      <c r="AZ78" s="529"/>
      <c r="BA78" s="529"/>
      <c r="BB78" s="529"/>
      <c r="BC78" s="529"/>
      <c r="BD78" s="529"/>
      <c r="BE78" s="530"/>
      <c r="BF78" s="297">
        <f>BS67</f>
        <v>0</v>
      </c>
      <c r="BG78" s="301"/>
      <c r="BH78" s="301"/>
      <c r="BI78" s="301"/>
      <c r="BJ78" s="301"/>
      <c r="BK78" s="297">
        <f>BX67</f>
        <v>0</v>
      </c>
      <c r="BL78" s="301"/>
      <c r="BM78" s="301"/>
      <c r="BN78" s="301"/>
      <c r="BO78" s="299"/>
      <c r="BP78" s="498"/>
      <c r="BQ78" s="499"/>
      <c r="BR78" s="499"/>
      <c r="BS78" s="499"/>
      <c r="BT78" s="499"/>
      <c r="BU78" s="499"/>
      <c r="BV78" s="499"/>
      <c r="BW78" s="499"/>
      <c r="BX78" s="499"/>
      <c r="BY78" s="503"/>
      <c r="BZ78" s="296" t="str">
        <f>IF(BZ76="⑥","6",BZ76)</f>
        <v>④</v>
      </c>
      <c r="CA78" s="297"/>
      <c r="CB78" s="297"/>
      <c r="CC78" s="297"/>
      <c r="CD78" s="297"/>
      <c r="CE78" s="297" t="str">
        <f>IF(CE76="⑥","6",CE76)</f>
        <v>Ｎ</v>
      </c>
      <c r="CF78" s="297"/>
      <c r="CG78" s="297"/>
      <c r="CH78" s="297"/>
      <c r="CI78" s="304"/>
      <c r="CJ78" s="305"/>
      <c r="CK78" s="305"/>
      <c r="CL78" s="297"/>
      <c r="CM78" s="297"/>
      <c r="CN78" s="297"/>
      <c r="CO78" s="297"/>
      <c r="CP78" s="297"/>
      <c r="CQ78" s="297"/>
      <c r="CR78" s="297"/>
      <c r="CS78" s="304"/>
      <c r="CT78" s="301"/>
      <c r="CU78" s="301"/>
      <c r="CV78" s="301"/>
      <c r="CW78" s="301"/>
      <c r="CX78" s="531"/>
      <c r="CY78" s="531"/>
      <c r="CZ78" s="532"/>
    </row>
    <row r="79" spans="2:105" ht="10.5" customHeight="1">
      <c r="B79" s="214"/>
      <c r="C79" s="379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79"/>
      <c r="AE79" s="379"/>
      <c r="AF79" s="379"/>
      <c r="AG79" s="379"/>
      <c r="AH79" s="379"/>
      <c r="AI79" s="379"/>
      <c r="AJ79" s="379"/>
      <c r="AK79" s="379"/>
      <c r="AL79" s="379"/>
      <c r="AM79" s="379"/>
      <c r="AN79" s="379"/>
      <c r="AO79" s="379"/>
      <c r="AP79" s="379"/>
      <c r="AQ79" s="379"/>
      <c r="AR79" s="379"/>
      <c r="AS79" s="379"/>
      <c r="AT79" s="379"/>
      <c r="AU79" s="379"/>
      <c r="AV79" s="248"/>
      <c r="AW79" s="219"/>
      <c r="AX79" s="558" t="s">
        <v>1626</v>
      </c>
      <c r="AY79" s="442"/>
      <c r="AZ79" s="442"/>
      <c r="BA79" s="442"/>
      <c r="BB79" s="442"/>
      <c r="BC79" s="442"/>
      <c r="BD79" s="442"/>
      <c r="BE79" s="442"/>
      <c r="BF79" s="411">
        <v>0</v>
      </c>
      <c r="BG79" s="408"/>
      <c r="BH79" s="409" t="s">
        <v>521</v>
      </c>
      <c r="BI79" s="408">
        <v>5</v>
      </c>
      <c r="BJ79" s="408"/>
      <c r="BK79" s="408">
        <f>IF(BK81=6,"⑥",BK81)</f>
        <v>2</v>
      </c>
      <c r="BL79" s="408"/>
      <c r="BM79" s="409" t="s">
        <v>521</v>
      </c>
      <c r="BN79" s="408">
        <v>4</v>
      </c>
      <c r="BO79" s="410"/>
      <c r="BP79" s="408">
        <f>IF(BP81=4,"④",IF(BP81=3,"③",BP81))</f>
        <v>0</v>
      </c>
      <c r="BQ79" s="408"/>
      <c r="BR79" s="409" t="s">
        <v>521</v>
      </c>
      <c r="BS79" s="408">
        <v>5</v>
      </c>
      <c r="BT79" s="408"/>
      <c r="BU79" s="408">
        <v>2</v>
      </c>
      <c r="BV79" s="408"/>
      <c r="BW79" s="409" t="s">
        <v>521</v>
      </c>
      <c r="BX79" s="408">
        <v>4</v>
      </c>
      <c r="BY79" s="410"/>
      <c r="BZ79" s="588"/>
      <c r="CA79" s="408"/>
      <c r="CB79" s="408"/>
      <c r="CC79" s="408"/>
      <c r="CD79" s="408"/>
      <c r="CE79" s="408"/>
      <c r="CF79" s="408"/>
      <c r="CG79" s="408"/>
      <c r="CH79" s="408"/>
      <c r="CI79" s="410"/>
      <c r="CJ79" s="598">
        <v>2</v>
      </c>
      <c r="CK79" s="598"/>
      <c r="CL79" s="409" t="s">
        <v>521</v>
      </c>
      <c r="CM79" s="408">
        <v>3</v>
      </c>
      <c r="CN79" s="408"/>
      <c r="CO79" s="408" t="s">
        <v>1690</v>
      </c>
      <c r="CP79" s="408"/>
      <c r="CQ79" s="409" t="s">
        <v>521</v>
      </c>
      <c r="CR79" s="408">
        <v>1</v>
      </c>
      <c r="CS79" s="410"/>
      <c r="CT79" s="570" t="s">
        <v>1721</v>
      </c>
      <c r="CU79" s="570"/>
      <c r="CV79" s="570"/>
      <c r="CW79" s="570"/>
      <c r="CX79" s="580" t="s">
        <v>1722</v>
      </c>
      <c r="CY79" s="580"/>
      <c r="CZ79" s="580"/>
      <c r="DA79" s="282"/>
    </row>
    <row r="80" spans="2:105" s="191" customFormat="1" ht="10.5" customHeight="1">
      <c r="B80" s="214"/>
      <c r="C80" s="214"/>
      <c r="D80" s="214"/>
      <c r="AW80" s="219"/>
      <c r="AX80" s="548"/>
      <c r="AY80" s="384"/>
      <c r="AZ80" s="384"/>
      <c r="BA80" s="384"/>
      <c r="BB80" s="384"/>
      <c r="BC80" s="384"/>
      <c r="BD80" s="384"/>
      <c r="BE80" s="384"/>
      <c r="BF80" s="406"/>
      <c r="BG80" s="341"/>
      <c r="BH80" s="399"/>
      <c r="BI80" s="341"/>
      <c r="BJ80" s="341"/>
      <c r="BK80" s="341"/>
      <c r="BL80" s="341"/>
      <c r="BM80" s="399"/>
      <c r="BN80" s="341"/>
      <c r="BO80" s="380"/>
      <c r="BP80" s="341"/>
      <c r="BQ80" s="341"/>
      <c r="BR80" s="399"/>
      <c r="BS80" s="341"/>
      <c r="BT80" s="341"/>
      <c r="BU80" s="341"/>
      <c r="BV80" s="341"/>
      <c r="BW80" s="399"/>
      <c r="BX80" s="341"/>
      <c r="BY80" s="380"/>
      <c r="BZ80" s="396"/>
      <c r="CA80" s="341"/>
      <c r="CB80" s="341"/>
      <c r="CC80" s="341"/>
      <c r="CD80" s="341"/>
      <c r="CE80" s="341"/>
      <c r="CF80" s="341"/>
      <c r="CG80" s="341"/>
      <c r="CH80" s="341"/>
      <c r="CI80" s="380"/>
      <c r="CJ80" s="374"/>
      <c r="CK80" s="374"/>
      <c r="CL80" s="399"/>
      <c r="CM80" s="341"/>
      <c r="CN80" s="341"/>
      <c r="CO80" s="341"/>
      <c r="CP80" s="341"/>
      <c r="CQ80" s="399"/>
      <c r="CR80" s="341"/>
      <c r="CS80" s="380"/>
      <c r="CT80" s="543"/>
      <c r="CU80" s="543"/>
      <c r="CV80" s="543"/>
      <c r="CW80" s="543"/>
      <c r="CX80" s="546"/>
      <c r="CY80" s="546"/>
      <c r="CZ80" s="546"/>
      <c r="DA80" s="283"/>
    </row>
    <row r="81" spans="2:105" s="191" customFormat="1" ht="9.75" customHeight="1" hidden="1">
      <c r="B81" s="214"/>
      <c r="C81" s="214"/>
      <c r="D81" s="214"/>
      <c r="AW81" s="219"/>
      <c r="AX81" s="548"/>
      <c r="AY81" s="384"/>
      <c r="AZ81" s="384"/>
      <c r="BA81" s="384"/>
      <c r="BB81" s="384"/>
      <c r="BC81" s="384"/>
      <c r="BD81" s="384"/>
      <c r="BE81" s="384"/>
      <c r="BF81" s="273">
        <f>CC61</f>
        <v>0</v>
      </c>
      <c r="BG81" s="193"/>
      <c r="BH81" s="194"/>
      <c r="BI81" s="193"/>
      <c r="BJ81" s="193"/>
      <c r="BK81" s="193">
        <f>CH61</f>
        <v>2</v>
      </c>
      <c r="BL81" s="193"/>
      <c r="BM81" s="194"/>
      <c r="BN81" s="193"/>
      <c r="BO81" s="195"/>
      <c r="BP81" s="193">
        <f>CC70</f>
        <v>0</v>
      </c>
      <c r="BQ81" s="193"/>
      <c r="BR81" s="194"/>
      <c r="BS81" s="193"/>
      <c r="BT81" s="193"/>
      <c r="BU81" s="193">
        <f>CH70</f>
        <v>2</v>
      </c>
      <c r="BV81" s="193"/>
      <c r="BW81" s="194"/>
      <c r="BX81" s="193"/>
      <c r="BY81" s="193"/>
      <c r="BZ81" s="396"/>
      <c r="CA81" s="341"/>
      <c r="CB81" s="341"/>
      <c r="CC81" s="341"/>
      <c r="CD81" s="341"/>
      <c r="CE81" s="341"/>
      <c r="CF81" s="341"/>
      <c r="CG81" s="341"/>
      <c r="CH81" s="341"/>
      <c r="CI81" s="380"/>
      <c r="CJ81" s="193"/>
      <c r="CK81" s="193"/>
      <c r="CL81" s="194"/>
      <c r="CM81" s="193"/>
      <c r="CN81" s="193"/>
      <c r="CO81" s="193"/>
      <c r="CP81" s="193"/>
      <c r="CQ81" s="194"/>
      <c r="CR81" s="193"/>
      <c r="CS81" s="199"/>
      <c r="CT81" s="543"/>
      <c r="CU81" s="543"/>
      <c r="CV81" s="543"/>
      <c r="CW81" s="543"/>
      <c r="CX81" s="546"/>
      <c r="CY81" s="546"/>
      <c r="CZ81" s="546"/>
      <c r="DA81" s="283"/>
    </row>
    <row r="82" spans="2:105" ht="10.5" customHeight="1">
      <c r="B82" s="193"/>
      <c r="C82" s="214"/>
      <c r="D82" s="214"/>
      <c r="AW82" s="219"/>
      <c r="AX82" s="548" t="s">
        <v>1627</v>
      </c>
      <c r="AY82" s="384"/>
      <c r="AZ82" s="384"/>
      <c r="BA82" s="384"/>
      <c r="BB82" s="384"/>
      <c r="BC82" s="384"/>
      <c r="BD82" s="384"/>
      <c r="BE82" s="384"/>
      <c r="BF82" s="406">
        <f>IF(BF84=6,"⑥",BF84)</f>
        <v>1</v>
      </c>
      <c r="BG82" s="341"/>
      <c r="BH82" s="399" t="s">
        <v>521</v>
      </c>
      <c r="BI82" s="341">
        <v>4</v>
      </c>
      <c r="BJ82" s="341"/>
      <c r="BK82" s="341">
        <f>IF(BK84=6,"⑥",BK84)</f>
        <v>1</v>
      </c>
      <c r="BL82" s="341"/>
      <c r="BM82" s="399" t="s">
        <v>521</v>
      </c>
      <c r="BN82" s="341">
        <v>4</v>
      </c>
      <c r="BO82" s="380"/>
      <c r="BP82" s="341">
        <f>IF(BP84=6,"⑥",BP84)</f>
        <v>0</v>
      </c>
      <c r="BQ82" s="341"/>
      <c r="BR82" s="399" t="s">
        <v>521</v>
      </c>
      <c r="BS82" s="341">
        <v>4</v>
      </c>
      <c r="BT82" s="341"/>
      <c r="BU82" s="341">
        <f>IF(BU84=6,"⑥",BU84)</f>
        <v>0</v>
      </c>
      <c r="BV82" s="341"/>
      <c r="BW82" s="399" t="s">
        <v>521</v>
      </c>
      <c r="BX82" s="341">
        <v>4</v>
      </c>
      <c r="BY82" s="341"/>
      <c r="BZ82" s="396"/>
      <c r="CA82" s="341"/>
      <c r="CB82" s="341"/>
      <c r="CC82" s="341"/>
      <c r="CD82" s="341"/>
      <c r="CE82" s="341"/>
      <c r="CF82" s="341"/>
      <c r="CG82" s="341"/>
      <c r="CH82" s="341"/>
      <c r="CI82" s="380"/>
      <c r="CJ82" s="341">
        <v>1</v>
      </c>
      <c r="CK82" s="341"/>
      <c r="CL82" s="399" t="s">
        <v>521</v>
      </c>
      <c r="CM82" s="341">
        <v>4</v>
      </c>
      <c r="CN82" s="341"/>
      <c r="CO82" s="341">
        <v>2</v>
      </c>
      <c r="CP82" s="341"/>
      <c r="CQ82" s="399" t="s">
        <v>521</v>
      </c>
      <c r="CR82" s="341">
        <v>4</v>
      </c>
      <c r="CS82" s="380"/>
      <c r="CT82" s="543"/>
      <c r="CU82" s="543"/>
      <c r="CV82" s="543"/>
      <c r="CW82" s="543"/>
      <c r="CX82" s="546"/>
      <c r="CY82" s="546"/>
      <c r="CZ82" s="546"/>
      <c r="DA82" s="282"/>
    </row>
    <row r="83" spans="2:105" ht="8.25" customHeight="1">
      <c r="B83" s="220"/>
      <c r="C83" s="214"/>
      <c r="D83" s="214"/>
      <c r="AW83" s="219"/>
      <c r="AX83" s="548"/>
      <c r="AY83" s="384"/>
      <c r="AZ83" s="384"/>
      <c r="BA83" s="384"/>
      <c r="BB83" s="384"/>
      <c r="BC83" s="384"/>
      <c r="BD83" s="384"/>
      <c r="BE83" s="384"/>
      <c r="BF83" s="406"/>
      <c r="BG83" s="341"/>
      <c r="BH83" s="399"/>
      <c r="BI83" s="341"/>
      <c r="BJ83" s="341"/>
      <c r="BK83" s="341"/>
      <c r="BL83" s="341"/>
      <c r="BM83" s="399"/>
      <c r="BN83" s="341"/>
      <c r="BO83" s="380"/>
      <c r="BP83" s="341"/>
      <c r="BQ83" s="341"/>
      <c r="BR83" s="399"/>
      <c r="BS83" s="341"/>
      <c r="BT83" s="341"/>
      <c r="BU83" s="341"/>
      <c r="BV83" s="341"/>
      <c r="BW83" s="399"/>
      <c r="BX83" s="341"/>
      <c r="BY83" s="341"/>
      <c r="BZ83" s="396"/>
      <c r="CA83" s="341"/>
      <c r="CB83" s="341"/>
      <c r="CC83" s="341"/>
      <c r="CD83" s="341"/>
      <c r="CE83" s="341"/>
      <c r="CF83" s="341"/>
      <c r="CG83" s="341"/>
      <c r="CH83" s="341"/>
      <c r="CI83" s="380"/>
      <c r="CJ83" s="341"/>
      <c r="CK83" s="341"/>
      <c r="CL83" s="399"/>
      <c r="CM83" s="341"/>
      <c r="CN83" s="341"/>
      <c r="CO83" s="341"/>
      <c r="CP83" s="341"/>
      <c r="CQ83" s="399"/>
      <c r="CR83" s="341"/>
      <c r="CS83" s="380"/>
      <c r="CT83" s="543"/>
      <c r="CU83" s="543"/>
      <c r="CV83" s="543"/>
      <c r="CW83" s="543"/>
      <c r="CX83" s="546"/>
      <c r="CY83" s="546"/>
      <c r="CZ83" s="546"/>
      <c r="DA83" s="282"/>
    </row>
    <row r="84" spans="2:105" ht="10.5" customHeight="1" hidden="1">
      <c r="B84" s="599">
        <f>AR137</f>
        <v>0</v>
      </c>
      <c r="C84" s="214"/>
      <c r="D84" s="214"/>
      <c r="AW84" s="219"/>
      <c r="AX84" s="548"/>
      <c r="AY84" s="384"/>
      <c r="AZ84" s="384"/>
      <c r="BA84" s="384"/>
      <c r="BB84" s="384"/>
      <c r="BC84" s="384"/>
      <c r="BD84" s="384"/>
      <c r="BE84" s="384"/>
      <c r="BF84" s="273">
        <f>CC64</f>
        <v>1</v>
      </c>
      <c r="BG84" s="193"/>
      <c r="BH84" s="194"/>
      <c r="BI84" s="193"/>
      <c r="BJ84" s="193"/>
      <c r="BK84" s="193">
        <f>CH64</f>
        <v>1</v>
      </c>
      <c r="BL84" s="193"/>
      <c r="BM84" s="194"/>
      <c r="BN84" s="193"/>
      <c r="BO84" s="195"/>
      <c r="BP84" s="193">
        <f>CC73</f>
        <v>0</v>
      </c>
      <c r="BQ84" s="193"/>
      <c r="BR84" s="194"/>
      <c r="BS84" s="193"/>
      <c r="BT84" s="193"/>
      <c r="BU84" s="193">
        <f>CH73</f>
        <v>0</v>
      </c>
      <c r="BV84" s="193"/>
      <c r="BW84" s="194"/>
      <c r="BX84" s="193"/>
      <c r="BY84" s="193"/>
      <c r="BZ84" s="396"/>
      <c r="CA84" s="341"/>
      <c r="CB84" s="341"/>
      <c r="CC84" s="341"/>
      <c r="CD84" s="341"/>
      <c r="CE84" s="341"/>
      <c r="CF84" s="341"/>
      <c r="CG84" s="341"/>
      <c r="CH84" s="341"/>
      <c r="CI84" s="380"/>
      <c r="CJ84" s="193"/>
      <c r="CK84" s="193"/>
      <c r="CL84" s="193"/>
      <c r="CM84" s="193"/>
      <c r="CN84" s="193"/>
      <c r="CO84" s="193"/>
      <c r="CP84" s="193"/>
      <c r="CQ84" s="193"/>
      <c r="CR84" s="193"/>
      <c r="CS84" s="199"/>
      <c r="CT84" s="193"/>
      <c r="CU84" s="193"/>
      <c r="CV84" s="193"/>
      <c r="CW84" s="193"/>
      <c r="CX84" s="193"/>
      <c r="CY84" s="193"/>
      <c r="CZ84" s="193"/>
      <c r="DA84" s="282"/>
    </row>
    <row r="85" spans="2:105" ht="10.5" customHeight="1" hidden="1">
      <c r="B85" s="599"/>
      <c r="C85" s="214"/>
      <c r="D85" s="214"/>
      <c r="AW85" s="219"/>
      <c r="AX85" s="601" t="s">
        <v>1645</v>
      </c>
      <c r="AY85" s="553"/>
      <c r="AZ85" s="553"/>
      <c r="BA85" s="553"/>
      <c r="BB85" s="553"/>
      <c r="BC85" s="553"/>
      <c r="BD85" s="553"/>
      <c r="BE85" s="553"/>
      <c r="BF85" s="406">
        <f>IF(BF87=6,"⑥",BF87)</f>
        <v>2</v>
      </c>
      <c r="BG85" s="341"/>
      <c r="BH85" s="399" t="s">
        <v>521</v>
      </c>
      <c r="BI85" s="341">
        <v>4</v>
      </c>
      <c r="BJ85" s="341"/>
      <c r="BK85" s="341" t="s">
        <v>1725</v>
      </c>
      <c r="BL85" s="341"/>
      <c r="BM85" s="399" t="s">
        <v>521</v>
      </c>
      <c r="BN85" s="341" t="s">
        <v>1703</v>
      </c>
      <c r="BO85" s="380"/>
      <c r="BP85" s="396">
        <f>IF(BP87=6,"⑥",BP87)</f>
        <v>1</v>
      </c>
      <c r="BQ85" s="341"/>
      <c r="BR85" s="399" t="s">
        <v>521</v>
      </c>
      <c r="BS85" s="341">
        <v>4</v>
      </c>
      <c r="BT85" s="341"/>
      <c r="BU85" s="341" t="s">
        <v>1725</v>
      </c>
      <c r="BV85" s="341"/>
      <c r="BW85" s="399" t="s">
        <v>521</v>
      </c>
      <c r="BX85" s="341" t="s">
        <v>1726</v>
      </c>
      <c r="BY85" s="380"/>
      <c r="BZ85" s="396"/>
      <c r="CA85" s="341"/>
      <c r="CB85" s="341"/>
      <c r="CC85" s="341"/>
      <c r="CD85" s="341"/>
      <c r="CE85" s="341"/>
      <c r="CF85" s="341"/>
      <c r="CG85" s="341"/>
      <c r="CH85" s="341"/>
      <c r="CI85" s="380"/>
      <c r="CJ85" s="341" t="s">
        <v>1690</v>
      </c>
      <c r="CK85" s="341"/>
      <c r="CL85" s="399" t="s">
        <v>521</v>
      </c>
      <c r="CM85" s="341">
        <v>1</v>
      </c>
      <c r="CN85" s="341"/>
      <c r="CO85" s="341" t="s">
        <v>1727</v>
      </c>
      <c r="CP85" s="341"/>
      <c r="CQ85" s="399" t="s">
        <v>521</v>
      </c>
      <c r="CR85" s="341" t="s">
        <v>1726</v>
      </c>
      <c r="CS85" s="380"/>
      <c r="CT85" s="193"/>
      <c r="CU85" s="202"/>
      <c r="CV85" s="202"/>
      <c r="CW85" s="202"/>
      <c r="CX85" s="566">
        <v>4</v>
      </c>
      <c r="CY85" s="566"/>
      <c r="CZ85" s="566"/>
      <c r="DA85" s="282"/>
    </row>
    <row r="86" spans="2:105" ht="24" customHeight="1">
      <c r="B86" s="599"/>
      <c r="C86" s="214"/>
      <c r="D86" s="214"/>
      <c r="AW86" s="219"/>
      <c r="AX86" s="601"/>
      <c r="AY86" s="553"/>
      <c r="AZ86" s="553"/>
      <c r="BA86" s="553"/>
      <c r="BB86" s="553"/>
      <c r="BC86" s="553"/>
      <c r="BD86" s="553"/>
      <c r="BE86" s="553"/>
      <c r="BF86" s="406"/>
      <c r="BG86" s="341"/>
      <c r="BH86" s="399"/>
      <c r="BI86" s="341"/>
      <c r="BJ86" s="341"/>
      <c r="BK86" s="341"/>
      <c r="BL86" s="341"/>
      <c r="BM86" s="407"/>
      <c r="BN86" s="341"/>
      <c r="BO86" s="380"/>
      <c r="BP86" s="402"/>
      <c r="BQ86" s="381"/>
      <c r="BR86" s="399"/>
      <c r="BS86" s="341"/>
      <c r="BT86" s="341"/>
      <c r="BU86" s="381"/>
      <c r="BV86" s="381"/>
      <c r="BW86" s="399"/>
      <c r="BX86" s="381"/>
      <c r="BY86" s="382"/>
      <c r="BZ86" s="396"/>
      <c r="CA86" s="341"/>
      <c r="CB86" s="341"/>
      <c r="CC86" s="341"/>
      <c r="CD86" s="341"/>
      <c r="CE86" s="341"/>
      <c r="CF86" s="341"/>
      <c r="CG86" s="341"/>
      <c r="CH86" s="341"/>
      <c r="CI86" s="380"/>
      <c r="CJ86" s="341"/>
      <c r="CK86" s="341"/>
      <c r="CL86" s="399"/>
      <c r="CM86" s="341"/>
      <c r="CN86" s="341"/>
      <c r="CO86" s="341"/>
      <c r="CP86" s="341"/>
      <c r="CQ86" s="399"/>
      <c r="CR86" s="341"/>
      <c r="CS86" s="380"/>
      <c r="CT86" s="202"/>
      <c r="CU86" s="278"/>
      <c r="CV86" s="202"/>
      <c r="CW86" s="202"/>
      <c r="CX86" s="566"/>
      <c r="CY86" s="566"/>
      <c r="CZ86" s="566"/>
      <c r="DA86" s="282"/>
    </row>
    <row r="87" spans="2:104" ht="10.5" customHeight="1" hidden="1">
      <c r="B87" s="200"/>
      <c r="C87" s="214"/>
      <c r="D87" s="214"/>
      <c r="AW87" s="219"/>
      <c r="AX87" s="602"/>
      <c r="AY87" s="556"/>
      <c r="AZ87" s="556"/>
      <c r="BA87" s="556"/>
      <c r="BB87" s="556"/>
      <c r="BC87" s="556"/>
      <c r="BD87" s="556"/>
      <c r="BE87" s="556"/>
      <c r="BF87" s="275">
        <f>CC67</f>
        <v>2</v>
      </c>
      <c r="BG87" s="276"/>
      <c r="BH87" s="276"/>
      <c r="BI87" s="276"/>
      <c r="BJ87" s="276"/>
      <c r="BK87" s="276" t="str">
        <f>CH67</f>
        <v>Ｓ</v>
      </c>
      <c r="BL87" s="279"/>
      <c r="BM87" s="279"/>
      <c r="BN87" s="279"/>
      <c r="BO87" s="279"/>
      <c r="BP87" s="280">
        <f>CC76</f>
        <v>1</v>
      </c>
      <c r="BQ87" s="279"/>
      <c r="BR87" s="279"/>
      <c r="BS87" s="279"/>
      <c r="BT87" s="279"/>
      <c r="BU87" s="279" t="str">
        <f>CH76</f>
        <v>Ｓ</v>
      </c>
      <c r="BV87" s="279"/>
      <c r="BW87" s="279"/>
      <c r="BX87" s="279"/>
      <c r="BY87" s="281"/>
      <c r="BZ87" s="402"/>
      <c r="CA87" s="381"/>
      <c r="CB87" s="381"/>
      <c r="CC87" s="381"/>
      <c r="CD87" s="381"/>
      <c r="CE87" s="381"/>
      <c r="CF87" s="381"/>
      <c r="CG87" s="381"/>
      <c r="CH87" s="381"/>
      <c r="CI87" s="382"/>
      <c r="CJ87" s="276"/>
      <c r="CK87" s="276"/>
      <c r="CL87" s="276"/>
      <c r="CM87" s="276"/>
      <c r="CN87" s="276"/>
      <c r="CO87" s="276"/>
      <c r="CP87" s="276"/>
      <c r="CQ87" s="276"/>
      <c r="CR87" s="276"/>
      <c r="CS87" s="277"/>
      <c r="CT87" s="278"/>
      <c r="CU87" s="278"/>
      <c r="CV87" s="278"/>
      <c r="CW87" s="278"/>
      <c r="CX87" s="586"/>
      <c r="CY87" s="586"/>
      <c r="CZ87" s="587"/>
    </row>
    <row r="88" spans="2:104" ht="10.5" customHeight="1">
      <c r="B88" s="193"/>
      <c r="C88" s="214"/>
      <c r="D88" s="214"/>
      <c r="AW88" s="217"/>
      <c r="AX88" s="536" t="s">
        <v>1646</v>
      </c>
      <c r="AY88" s="537"/>
      <c r="AZ88" s="537"/>
      <c r="BA88" s="537"/>
      <c r="BB88" s="537"/>
      <c r="BC88" s="537"/>
      <c r="BD88" s="537"/>
      <c r="BE88" s="538"/>
      <c r="BF88" s="588">
        <f>CM61</f>
        <v>0</v>
      </c>
      <c r="BG88" s="408"/>
      <c r="BH88" s="409" t="s">
        <v>521</v>
      </c>
      <c r="BI88" s="408">
        <v>5</v>
      </c>
      <c r="BJ88" s="408"/>
      <c r="BK88" s="408">
        <f>CR61</f>
        <v>3</v>
      </c>
      <c r="BL88" s="408"/>
      <c r="BM88" s="399" t="s">
        <v>521</v>
      </c>
      <c r="BN88" s="408">
        <v>4</v>
      </c>
      <c r="BO88" s="410"/>
      <c r="BP88" s="396">
        <f>CM70</f>
        <v>1</v>
      </c>
      <c r="BQ88" s="341"/>
      <c r="BR88" s="409" t="s">
        <v>521</v>
      </c>
      <c r="BS88" s="408">
        <v>0</v>
      </c>
      <c r="BT88" s="408"/>
      <c r="BU88" s="341">
        <f>CR70</f>
        <v>4</v>
      </c>
      <c r="BV88" s="341"/>
      <c r="BW88" s="409" t="s">
        <v>521</v>
      </c>
      <c r="BX88" s="341">
        <f>CO70</f>
        <v>3</v>
      </c>
      <c r="BY88" s="380"/>
      <c r="BZ88" s="588" t="s">
        <v>1696</v>
      </c>
      <c r="CA88" s="408"/>
      <c r="CB88" s="409" t="s">
        <v>521</v>
      </c>
      <c r="CC88" s="408">
        <v>2</v>
      </c>
      <c r="CD88" s="408"/>
      <c r="CE88" s="408">
        <f>CR79</f>
        <v>1</v>
      </c>
      <c r="CF88" s="408"/>
      <c r="CG88" s="409" t="s">
        <v>521</v>
      </c>
      <c r="CH88" s="408">
        <v>4</v>
      </c>
      <c r="CI88" s="410"/>
      <c r="CJ88" s="588"/>
      <c r="CK88" s="408"/>
      <c r="CL88" s="408"/>
      <c r="CM88" s="408"/>
      <c r="CN88" s="408"/>
      <c r="CO88" s="408"/>
      <c r="CP88" s="408"/>
      <c r="CQ88" s="408"/>
      <c r="CR88" s="408"/>
      <c r="CS88" s="410"/>
      <c r="CT88" s="582" t="s">
        <v>1724</v>
      </c>
      <c r="CU88" s="570"/>
      <c r="CV88" s="570"/>
      <c r="CW88" s="570"/>
      <c r="CX88" s="580" t="s">
        <v>1723</v>
      </c>
      <c r="CY88" s="580"/>
      <c r="CZ88" s="581"/>
    </row>
    <row r="89" spans="2:104" ht="10.5" customHeight="1">
      <c r="B89" s="193"/>
      <c r="C89" s="214"/>
      <c r="D89" s="214"/>
      <c r="AW89" s="217"/>
      <c r="AX89" s="539"/>
      <c r="AY89" s="540"/>
      <c r="AZ89" s="540"/>
      <c r="BA89" s="540"/>
      <c r="BB89" s="540"/>
      <c r="BC89" s="540"/>
      <c r="BD89" s="540"/>
      <c r="BE89" s="541"/>
      <c r="BF89" s="396"/>
      <c r="BG89" s="341"/>
      <c r="BH89" s="399"/>
      <c r="BI89" s="341"/>
      <c r="BJ89" s="341"/>
      <c r="BK89" s="341"/>
      <c r="BL89" s="341"/>
      <c r="BM89" s="399"/>
      <c r="BN89" s="341"/>
      <c r="BO89" s="380"/>
      <c r="BP89" s="396"/>
      <c r="BQ89" s="341"/>
      <c r="BR89" s="399"/>
      <c r="BS89" s="341"/>
      <c r="BT89" s="341"/>
      <c r="BU89" s="341"/>
      <c r="BV89" s="341"/>
      <c r="BW89" s="399"/>
      <c r="BX89" s="341"/>
      <c r="BY89" s="380"/>
      <c r="BZ89" s="396"/>
      <c r="CA89" s="341"/>
      <c r="CB89" s="399"/>
      <c r="CC89" s="341"/>
      <c r="CD89" s="341"/>
      <c r="CE89" s="341"/>
      <c r="CF89" s="341"/>
      <c r="CG89" s="399"/>
      <c r="CH89" s="341"/>
      <c r="CI89" s="380"/>
      <c r="CJ89" s="396"/>
      <c r="CK89" s="341"/>
      <c r="CL89" s="341"/>
      <c r="CM89" s="341"/>
      <c r="CN89" s="341"/>
      <c r="CO89" s="341"/>
      <c r="CP89" s="341"/>
      <c r="CQ89" s="341"/>
      <c r="CR89" s="341"/>
      <c r="CS89" s="380"/>
      <c r="CT89" s="583"/>
      <c r="CU89" s="543"/>
      <c r="CV89" s="543"/>
      <c r="CW89" s="543"/>
      <c r="CX89" s="546"/>
      <c r="CY89" s="546"/>
      <c r="CZ89" s="547"/>
    </row>
    <row r="90" spans="2:104" ht="10.5" customHeight="1" hidden="1">
      <c r="B90" s="193"/>
      <c r="C90" s="257"/>
      <c r="D90" s="257"/>
      <c r="AW90" s="222"/>
      <c r="AX90" s="539"/>
      <c r="AY90" s="540"/>
      <c r="AZ90" s="540"/>
      <c r="BA90" s="540"/>
      <c r="BB90" s="540"/>
      <c r="BC90" s="540"/>
      <c r="BD90" s="540"/>
      <c r="BE90" s="541"/>
      <c r="BF90" s="396"/>
      <c r="BG90" s="341"/>
      <c r="BH90" s="399"/>
      <c r="BI90" s="341"/>
      <c r="BJ90" s="341"/>
      <c r="BK90" s="341"/>
      <c r="BL90" s="341"/>
      <c r="BM90" s="399"/>
      <c r="BN90" s="341"/>
      <c r="BO90" s="380"/>
      <c r="BP90" s="396"/>
      <c r="BQ90" s="341"/>
      <c r="BR90" s="399"/>
      <c r="BS90" s="341"/>
      <c r="BT90" s="341"/>
      <c r="BU90" s="341"/>
      <c r="BV90" s="341"/>
      <c r="BW90" s="399"/>
      <c r="BX90" s="341"/>
      <c r="BY90" s="380"/>
      <c r="BZ90" s="396"/>
      <c r="CA90" s="341"/>
      <c r="CB90" s="399"/>
      <c r="CC90" s="341"/>
      <c r="CD90" s="341"/>
      <c r="CE90" s="381"/>
      <c r="CF90" s="381"/>
      <c r="CG90" s="399"/>
      <c r="CH90" s="341"/>
      <c r="CI90" s="380"/>
      <c r="CJ90" s="396"/>
      <c r="CK90" s="341"/>
      <c r="CL90" s="341"/>
      <c r="CM90" s="341"/>
      <c r="CN90" s="341"/>
      <c r="CO90" s="341"/>
      <c r="CP90" s="341"/>
      <c r="CQ90" s="341"/>
      <c r="CR90" s="341"/>
      <c r="CS90" s="380"/>
      <c r="CT90" s="583"/>
      <c r="CU90" s="543"/>
      <c r="CV90" s="543"/>
      <c r="CW90" s="543"/>
      <c r="CX90" s="546"/>
      <c r="CY90" s="546"/>
      <c r="CZ90" s="547"/>
    </row>
    <row r="91" spans="2:104" ht="10.5" customHeight="1">
      <c r="B91" s="220"/>
      <c r="C91" s="257"/>
      <c r="D91" s="257"/>
      <c r="AW91" s="222"/>
      <c r="AX91" s="539" t="s">
        <v>1625</v>
      </c>
      <c r="AY91" s="540"/>
      <c r="AZ91" s="540"/>
      <c r="BA91" s="540"/>
      <c r="BB91" s="540"/>
      <c r="BC91" s="540"/>
      <c r="BD91" s="540"/>
      <c r="BE91" s="541"/>
      <c r="BF91" s="396">
        <f>CM64</f>
        <v>2</v>
      </c>
      <c r="BG91" s="341"/>
      <c r="BH91" s="399" t="s">
        <v>521</v>
      </c>
      <c r="BI91" s="341">
        <v>4</v>
      </c>
      <c r="BJ91" s="341"/>
      <c r="BK91" s="341">
        <f>CR64</f>
        <v>0</v>
      </c>
      <c r="BL91" s="341"/>
      <c r="BM91" s="399" t="s">
        <v>521</v>
      </c>
      <c r="BN91" s="341">
        <v>4</v>
      </c>
      <c r="BO91" s="380"/>
      <c r="BP91" s="396">
        <f>CM73</f>
        <v>1</v>
      </c>
      <c r="BQ91" s="341"/>
      <c r="BR91" s="399" t="s">
        <v>521</v>
      </c>
      <c r="BS91" s="341" t="str">
        <f>CJ73</f>
        <v>④</v>
      </c>
      <c r="BT91" s="341"/>
      <c r="BU91" s="341">
        <f>CR73</f>
        <v>1</v>
      </c>
      <c r="BV91" s="341"/>
      <c r="BW91" s="399" t="s">
        <v>521</v>
      </c>
      <c r="BX91" s="341">
        <v>4</v>
      </c>
      <c r="BY91" s="380"/>
      <c r="BZ91" s="396">
        <f>CM82</f>
        <v>4</v>
      </c>
      <c r="CA91" s="341"/>
      <c r="CB91" s="399" t="s">
        <v>521</v>
      </c>
      <c r="CC91" s="341">
        <f>CJ82</f>
        <v>1</v>
      </c>
      <c r="CD91" s="341"/>
      <c r="CE91" s="341">
        <f>CR82</f>
        <v>4</v>
      </c>
      <c r="CF91" s="341"/>
      <c r="CG91" s="399" t="s">
        <v>521</v>
      </c>
      <c r="CH91" s="341">
        <f>CO82</f>
        <v>2</v>
      </c>
      <c r="CI91" s="380"/>
      <c r="CJ91" s="396"/>
      <c r="CK91" s="341"/>
      <c r="CL91" s="341"/>
      <c r="CM91" s="341"/>
      <c r="CN91" s="341"/>
      <c r="CO91" s="341"/>
      <c r="CP91" s="341"/>
      <c r="CQ91" s="341"/>
      <c r="CR91" s="341"/>
      <c r="CS91" s="380"/>
      <c r="CT91" s="583"/>
      <c r="CU91" s="543"/>
      <c r="CV91" s="543"/>
      <c r="CW91" s="543"/>
      <c r="CX91" s="546"/>
      <c r="CY91" s="546"/>
      <c r="CZ91" s="547"/>
    </row>
    <row r="92" spans="2:104" ht="10.5" customHeight="1">
      <c r="B92" s="220"/>
      <c r="C92" s="257"/>
      <c r="D92" s="257"/>
      <c r="AW92" s="222"/>
      <c r="AX92" s="539"/>
      <c r="AY92" s="540"/>
      <c r="AZ92" s="540"/>
      <c r="BA92" s="540"/>
      <c r="BB92" s="540"/>
      <c r="BC92" s="540"/>
      <c r="BD92" s="540"/>
      <c r="BE92" s="541"/>
      <c r="BF92" s="396"/>
      <c r="BG92" s="341"/>
      <c r="BH92" s="399"/>
      <c r="BI92" s="341"/>
      <c r="BJ92" s="341"/>
      <c r="BK92" s="341"/>
      <c r="BL92" s="341"/>
      <c r="BM92" s="399"/>
      <c r="BN92" s="341"/>
      <c r="BO92" s="380"/>
      <c r="BP92" s="396"/>
      <c r="BQ92" s="341"/>
      <c r="BR92" s="399"/>
      <c r="BS92" s="341"/>
      <c r="BT92" s="341"/>
      <c r="BU92" s="341"/>
      <c r="BV92" s="341"/>
      <c r="BW92" s="399"/>
      <c r="BX92" s="341"/>
      <c r="BY92" s="380"/>
      <c r="BZ92" s="396"/>
      <c r="CA92" s="341"/>
      <c r="CB92" s="399"/>
      <c r="CC92" s="341"/>
      <c r="CD92" s="341"/>
      <c r="CE92" s="341"/>
      <c r="CF92" s="341"/>
      <c r="CG92" s="399"/>
      <c r="CH92" s="341"/>
      <c r="CI92" s="380"/>
      <c r="CJ92" s="396"/>
      <c r="CK92" s="341"/>
      <c r="CL92" s="341"/>
      <c r="CM92" s="341"/>
      <c r="CN92" s="341"/>
      <c r="CO92" s="341"/>
      <c r="CP92" s="341"/>
      <c r="CQ92" s="341"/>
      <c r="CR92" s="341"/>
      <c r="CS92" s="380"/>
      <c r="CT92" s="583"/>
      <c r="CU92" s="543"/>
      <c r="CV92" s="543"/>
      <c r="CW92" s="543"/>
      <c r="CX92" s="546"/>
      <c r="CY92" s="546"/>
      <c r="CZ92" s="547"/>
    </row>
    <row r="93" spans="2:104" ht="10.5" customHeight="1">
      <c r="B93" s="599" t="e">
        <f>#REF!</f>
        <v>#REF!</v>
      </c>
      <c r="C93" s="222"/>
      <c r="D93" s="222"/>
      <c r="AW93" s="222"/>
      <c r="AX93" s="539"/>
      <c r="AY93" s="540"/>
      <c r="AZ93" s="540"/>
      <c r="BA93" s="540"/>
      <c r="BB93" s="540"/>
      <c r="BC93" s="540"/>
      <c r="BD93" s="540"/>
      <c r="BE93" s="541"/>
      <c r="BF93" s="396"/>
      <c r="BG93" s="341"/>
      <c r="BH93" s="399"/>
      <c r="BI93" s="341"/>
      <c r="BJ93" s="341"/>
      <c r="BK93" s="341"/>
      <c r="BL93" s="341"/>
      <c r="BM93" s="399"/>
      <c r="BN93" s="341"/>
      <c r="BO93" s="380"/>
      <c r="BP93" s="396"/>
      <c r="BQ93" s="341"/>
      <c r="BR93" s="399"/>
      <c r="BS93" s="341"/>
      <c r="BT93" s="341"/>
      <c r="BU93" s="341"/>
      <c r="BV93" s="341"/>
      <c r="BW93" s="399"/>
      <c r="BX93" s="341"/>
      <c r="BY93" s="380"/>
      <c r="BZ93" s="396"/>
      <c r="CA93" s="341"/>
      <c r="CB93" s="399"/>
      <c r="CC93" s="341"/>
      <c r="CD93" s="341"/>
      <c r="CE93" s="341"/>
      <c r="CF93" s="341"/>
      <c r="CG93" s="399"/>
      <c r="CH93" s="341"/>
      <c r="CI93" s="380"/>
      <c r="CJ93" s="396"/>
      <c r="CK93" s="341"/>
      <c r="CL93" s="341"/>
      <c r="CM93" s="341"/>
      <c r="CN93" s="341"/>
      <c r="CO93" s="341"/>
      <c r="CP93" s="341"/>
      <c r="CQ93" s="341"/>
      <c r="CR93" s="341"/>
      <c r="CS93" s="380"/>
      <c r="CX93" s="566">
        <v>3</v>
      </c>
      <c r="CY93" s="566"/>
      <c r="CZ93" s="567"/>
    </row>
    <row r="94" spans="1:104" ht="10.5" customHeight="1">
      <c r="A94" s="193"/>
      <c r="B94" s="599"/>
      <c r="C94" s="222"/>
      <c r="D94" s="222"/>
      <c r="AW94" s="216"/>
      <c r="AX94" s="593"/>
      <c r="AY94" s="385"/>
      <c r="AZ94" s="385"/>
      <c r="BA94" s="385"/>
      <c r="BB94" s="385"/>
      <c r="BC94" s="385"/>
      <c r="BD94" s="385"/>
      <c r="BE94" s="594"/>
      <c r="BF94" s="396">
        <f>CM67</f>
        <v>1</v>
      </c>
      <c r="BG94" s="341"/>
      <c r="BH94" s="399" t="s">
        <v>521</v>
      </c>
      <c r="BI94" s="341">
        <v>4</v>
      </c>
      <c r="BJ94" s="341"/>
      <c r="BK94" s="341">
        <f>CR67</f>
        <v>1</v>
      </c>
      <c r="BL94" s="341"/>
      <c r="BM94" s="399" t="s">
        <v>521</v>
      </c>
      <c r="BN94" s="341">
        <v>4</v>
      </c>
      <c r="BO94" s="380"/>
      <c r="BP94" s="396">
        <f>CM76</f>
        <v>0</v>
      </c>
      <c r="BQ94" s="341"/>
      <c r="BR94" s="399" t="s">
        <v>521</v>
      </c>
      <c r="BS94" s="341" t="str">
        <f>CJ76</f>
        <v>④</v>
      </c>
      <c r="BT94" s="341"/>
      <c r="BU94" s="341">
        <f>CR76</f>
        <v>0</v>
      </c>
      <c r="BV94" s="341"/>
      <c r="BW94" s="399" t="s">
        <v>521</v>
      </c>
      <c r="BX94" s="341">
        <v>4</v>
      </c>
      <c r="BY94" s="380"/>
      <c r="BZ94" s="396">
        <f>CM85</f>
        <v>1</v>
      </c>
      <c r="CA94" s="341"/>
      <c r="CB94" s="399" t="s">
        <v>521</v>
      </c>
      <c r="CC94" s="341" t="str">
        <f>CJ85</f>
        <v>④</v>
      </c>
      <c r="CD94" s="341"/>
      <c r="CE94" s="341" t="s">
        <v>1701</v>
      </c>
      <c r="CF94" s="341"/>
      <c r="CG94" s="399" t="s">
        <v>521</v>
      </c>
      <c r="CH94" s="341" t="s">
        <v>1695</v>
      </c>
      <c r="CI94" s="380"/>
      <c r="CJ94" s="396"/>
      <c r="CK94" s="341"/>
      <c r="CL94" s="341"/>
      <c r="CM94" s="341"/>
      <c r="CN94" s="341"/>
      <c r="CO94" s="341"/>
      <c r="CP94" s="341"/>
      <c r="CQ94" s="341"/>
      <c r="CR94" s="341"/>
      <c r="CS94" s="380"/>
      <c r="CU94" s="202"/>
      <c r="CV94" s="202"/>
      <c r="CW94" s="202"/>
      <c r="CX94" s="566"/>
      <c r="CY94" s="566"/>
      <c r="CZ94" s="567"/>
    </row>
    <row r="95" spans="1:104" ht="10.5" customHeight="1">
      <c r="A95" s="193"/>
      <c r="B95" s="599"/>
      <c r="C95" s="222"/>
      <c r="D95" s="222"/>
      <c r="AW95" s="216"/>
      <c r="AX95" s="593"/>
      <c r="AY95" s="385"/>
      <c r="AZ95" s="385"/>
      <c r="BA95" s="385"/>
      <c r="BB95" s="385"/>
      <c r="BC95" s="385"/>
      <c r="BD95" s="385"/>
      <c r="BE95" s="594"/>
      <c r="BF95" s="396"/>
      <c r="BG95" s="341"/>
      <c r="BH95" s="399"/>
      <c r="BI95" s="341"/>
      <c r="BJ95" s="341"/>
      <c r="BK95" s="341"/>
      <c r="BL95" s="341"/>
      <c r="BM95" s="399"/>
      <c r="BN95" s="341"/>
      <c r="BO95" s="380"/>
      <c r="BP95" s="396"/>
      <c r="BQ95" s="341"/>
      <c r="BR95" s="399"/>
      <c r="BS95" s="341"/>
      <c r="BT95" s="341"/>
      <c r="BU95" s="341"/>
      <c r="BV95" s="341"/>
      <c r="BW95" s="399"/>
      <c r="BX95" s="341"/>
      <c r="BY95" s="380"/>
      <c r="BZ95" s="396"/>
      <c r="CA95" s="341"/>
      <c r="CB95" s="399"/>
      <c r="CC95" s="341"/>
      <c r="CD95" s="341"/>
      <c r="CE95" s="341"/>
      <c r="CF95" s="341"/>
      <c r="CG95" s="399"/>
      <c r="CH95" s="341"/>
      <c r="CI95" s="380"/>
      <c r="CJ95" s="396"/>
      <c r="CK95" s="341"/>
      <c r="CL95" s="341"/>
      <c r="CM95" s="341"/>
      <c r="CN95" s="341"/>
      <c r="CO95" s="341"/>
      <c r="CP95" s="341"/>
      <c r="CQ95" s="341"/>
      <c r="CR95" s="341"/>
      <c r="CS95" s="380"/>
      <c r="CT95" s="202"/>
      <c r="CU95" s="202"/>
      <c r="CV95" s="202"/>
      <c r="CW95" s="202"/>
      <c r="CX95" s="566"/>
      <c r="CY95" s="566"/>
      <c r="CZ95" s="567"/>
    </row>
    <row r="96" spans="1:104" ht="10.5" customHeight="1" thickBot="1">
      <c r="A96" s="193"/>
      <c r="B96" s="200"/>
      <c r="C96" s="222"/>
      <c r="D96" s="222"/>
      <c r="AW96" s="216"/>
      <c r="AX96" s="595"/>
      <c r="AY96" s="596"/>
      <c r="AZ96" s="596"/>
      <c r="BA96" s="596"/>
      <c r="BB96" s="596"/>
      <c r="BC96" s="596"/>
      <c r="BD96" s="596"/>
      <c r="BE96" s="597"/>
      <c r="BF96" s="404"/>
      <c r="BG96" s="405"/>
      <c r="BH96" s="403"/>
      <c r="BI96" s="405"/>
      <c r="BJ96" s="405"/>
      <c r="BK96" s="405"/>
      <c r="BL96" s="405"/>
      <c r="BM96" s="403"/>
      <c r="BN96" s="405"/>
      <c r="BO96" s="589"/>
      <c r="BP96" s="404"/>
      <c r="BQ96" s="405"/>
      <c r="BR96" s="403"/>
      <c r="BS96" s="405"/>
      <c r="BT96" s="405"/>
      <c r="BU96" s="405"/>
      <c r="BV96" s="405"/>
      <c r="BW96" s="403"/>
      <c r="BX96" s="405"/>
      <c r="BY96" s="589"/>
      <c r="BZ96" s="404"/>
      <c r="CA96" s="405"/>
      <c r="CB96" s="403"/>
      <c r="CC96" s="405"/>
      <c r="CD96" s="405"/>
      <c r="CE96" s="405"/>
      <c r="CF96" s="405"/>
      <c r="CG96" s="403"/>
      <c r="CH96" s="405"/>
      <c r="CI96" s="589"/>
      <c r="CJ96" s="404"/>
      <c r="CK96" s="405"/>
      <c r="CL96" s="405"/>
      <c r="CM96" s="405"/>
      <c r="CN96" s="405"/>
      <c r="CO96" s="405"/>
      <c r="CP96" s="405"/>
      <c r="CQ96" s="405"/>
      <c r="CR96" s="405"/>
      <c r="CS96" s="589"/>
      <c r="CT96" s="211"/>
      <c r="CU96" s="211"/>
      <c r="CV96" s="211"/>
      <c r="CW96" s="211"/>
      <c r="CX96" s="568"/>
      <c r="CY96" s="568"/>
      <c r="CZ96" s="569"/>
    </row>
    <row r="97" spans="1:104" s="224" customFormat="1" ht="10.5" customHeight="1">
      <c r="A97" s="223"/>
      <c r="B97" s="193"/>
      <c r="C97" s="222"/>
      <c r="D97" s="222"/>
      <c r="AW97" s="216"/>
      <c r="AX97" s="603" t="s">
        <v>1664</v>
      </c>
      <c r="AY97" s="603"/>
      <c r="AZ97" s="603"/>
      <c r="BA97" s="603"/>
      <c r="BB97" s="603"/>
      <c r="BC97" s="603"/>
      <c r="BD97" s="603"/>
      <c r="BE97" s="603"/>
      <c r="BF97" s="603"/>
      <c r="BG97" s="603"/>
      <c r="BH97" s="603"/>
      <c r="BI97" s="603"/>
      <c r="BJ97" s="603"/>
      <c r="BK97" s="603"/>
      <c r="BL97" s="603"/>
      <c r="BM97" s="603"/>
      <c r="BN97" s="603"/>
      <c r="BO97" s="603"/>
      <c r="BP97" s="603"/>
      <c r="BQ97" s="603"/>
      <c r="BR97" s="603"/>
      <c r="BS97" s="603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</row>
    <row r="98" spans="1:104" s="224" customFormat="1" ht="2.25" customHeight="1">
      <c r="A98" s="223"/>
      <c r="B98" s="193"/>
      <c r="C98" s="222"/>
      <c r="D98" s="222"/>
      <c r="AW98" s="216"/>
      <c r="AX98" s="604"/>
      <c r="AY98" s="604"/>
      <c r="AZ98" s="604"/>
      <c r="BA98" s="604"/>
      <c r="BB98" s="604"/>
      <c r="BC98" s="604"/>
      <c r="BD98" s="604"/>
      <c r="BE98" s="604"/>
      <c r="BF98" s="604"/>
      <c r="BG98" s="604"/>
      <c r="BH98" s="604"/>
      <c r="BI98" s="604"/>
      <c r="BJ98" s="604"/>
      <c r="BK98" s="604"/>
      <c r="BL98" s="604"/>
      <c r="BM98" s="604"/>
      <c r="BN98" s="604"/>
      <c r="BO98" s="604"/>
      <c r="BP98" s="604"/>
      <c r="BQ98" s="604"/>
      <c r="BR98" s="604"/>
      <c r="BS98" s="604"/>
      <c r="BT98" s="362"/>
      <c r="BU98" s="362"/>
      <c r="BV98" s="362"/>
      <c r="BW98" s="362"/>
      <c r="BX98" s="362"/>
      <c r="BY98" s="362"/>
      <c r="BZ98" s="362"/>
      <c r="CA98" s="362"/>
      <c r="CB98" s="362"/>
      <c r="CC98" s="362"/>
      <c r="CD98" s="362"/>
      <c r="CE98" s="362"/>
      <c r="CF98" s="362"/>
      <c r="CG98" s="362"/>
      <c r="CH98" s="362"/>
      <c r="CI98" s="362"/>
      <c r="CJ98" s="362"/>
      <c r="CK98" s="362"/>
      <c r="CL98" s="362"/>
      <c r="CM98" s="362"/>
      <c r="CN98" s="362"/>
      <c r="CO98" s="362"/>
      <c r="CP98" s="362"/>
      <c r="CQ98" s="362"/>
      <c r="CR98" s="362"/>
      <c r="CS98" s="362"/>
      <c r="CT98" s="362"/>
      <c r="CU98" s="362"/>
      <c r="CV98" s="362"/>
      <c r="CW98" s="362"/>
      <c r="CX98" s="362"/>
      <c r="CY98" s="362"/>
      <c r="CZ98" s="362"/>
    </row>
    <row r="99" spans="1:104" s="224" customFormat="1" ht="5.25" customHeight="1">
      <c r="A99" s="223"/>
      <c r="B99" s="193"/>
      <c r="C99" s="222"/>
      <c r="D99" s="222"/>
      <c r="H99" s="364" t="s">
        <v>1652</v>
      </c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  <c r="AF99" s="364"/>
      <c r="AG99" s="364"/>
      <c r="AH99" s="364"/>
      <c r="AI99" s="364"/>
      <c r="AJ99" s="364"/>
      <c r="AK99" s="364"/>
      <c r="AL99" s="364"/>
      <c r="AW99" s="222"/>
      <c r="AX99" s="604"/>
      <c r="AY99" s="604"/>
      <c r="AZ99" s="604"/>
      <c r="BA99" s="604"/>
      <c r="BB99" s="604"/>
      <c r="BC99" s="604"/>
      <c r="BD99" s="604"/>
      <c r="BE99" s="604"/>
      <c r="BF99" s="604"/>
      <c r="BG99" s="604"/>
      <c r="BH99" s="604"/>
      <c r="BI99" s="604"/>
      <c r="BJ99" s="604"/>
      <c r="BK99" s="604"/>
      <c r="BL99" s="604"/>
      <c r="BM99" s="604"/>
      <c r="BN99" s="604"/>
      <c r="BO99" s="604"/>
      <c r="BP99" s="604"/>
      <c r="BQ99" s="604"/>
      <c r="BR99" s="604"/>
      <c r="BS99" s="604"/>
      <c r="BT99" s="362"/>
      <c r="BU99" s="362"/>
      <c r="BV99" s="362"/>
      <c r="BW99" s="362"/>
      <c r="BX99" s="362"/>
      <c r="BY99" s="362"/>
      <c r="BZ99" s="362"/>
      <c r="CA99" s="362"/>
      <c r="CB99" s="362"/>
      <c r="CC99" s="362"/>
      <c r="CD99" s="362"/>
      <c r="CE99" s="362"/>
      <c r="CF99" s="362"/>
      <c r="CG99" s="362"/>
      <c r="CH99" s="362"/>
      <c r="CI99" s="362"/>
      <c r="CJ99" s="362"/>
      <c r="CK99" s="362"/>
      <c r="CL99" s="362"/>
      <c r="CM99" s="362"/>
      <c r="CN99" s="362"/>
      <c r="CO99" s="362"/>
      <c r="CP99" s="362"/>
      <c r="CQ99" s="362"/>
      <c r="CR99" s="362"/>
      <c r="CS99" s="362"/>
      <c r="CT99" s="362"/>
      <c r="CU99" s="362"/>
      <c r="CV99" s="362"/>
      <c r="CW99" s="362"/>
      <c r="CX99" s="362"/>
      <c r="CY99" s="362"/>
      <c r="CZ99" s="362"/>
    </row>
    <row r="100" spans="1:104" s="224" customFormat="1" ht="10.5" customHeight="1">
      <c r="A100" s="223"/>
      <c r="B100" s="193"/>
      <c r="C100" s="222"/>
      <c r="D100" s="222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  <c r="AH100" s="364"/>
      <c r="AI100" s="364"/>
      <c r="AJ100" s="364"/>
      <c r="AK100" s="364"/>
      <c r="AL100" s="364"/>
      <c r="AW100" s="222"/>
      <c r="AX100" s="648" t="s">
        <v>1729</v>
      </c>
      <c r="AY100" s="648"/>
      <c r="AZ100" s="648"/>
      <c r="BA100" s="648"/>
      <c r="BB100" s="648"/>
      <c r="BC100" s="648"/>
      <c r="BD100" s="648"/>
      <c r="BE100" s="648"/>
      <c r="BF100" s="648"/>
      <c r="BG100" s="648"/>
      <c r="BH100" s="648"/>
      <c r="BI100" s="648"/>
      <c r="BJ100" s="648"/>
      <c r="BK100" s="648"/>
      <c r="BL100" s="648"/>
      <c r="BM100" s="648"/>
      <c r="BN100" s="648"/>
      <c r="BO100" s="648"/>
      <c r="BP100" s="648"/>
      <c r="BQ100" s="648"/>
      <c r="BR100" s="648"/>
      <c r="BS100" s="648"/>
      <c r="BT100" s="648"/>
      <c r="BU100" s="648"/>
      <c r="BV100" s="648"/>
      <c r="BW100" s="648"/>
      <c r="BX100" s="648"/>
      <c r="BY100" s="648"/>
      <c r="BZ100" s="648"/>
      <c r="CA100" s="648"/>
      <c r="CB100" s="648"/>
      <c r="CC100" s="648"/>
      <c r="CD100" s="648"/>
      <c r="CE100" s="648"/>
      <c r="CF100" s="648"/>
      <c r="CG100" s="648"/>
      <c r="CH100" s="648"/>
      <c r="CI100" s="648"/>
      <c r="CJ100" s="648"/>
      <c r="CK100" s="648"/>
      <c r="CL100" s="648"/>
      <c r="CM100" s="648"/>
      <c r="CN100" s="648"/>
      <c r="CO100" s="648"/>
      <c r="CP100" s="648"/>
      <c r="CQ100" s="648"/>
      <c r="CR100" s="648"/>
      <c r="CS100" s="648"/>
      <c r="CT100" s="648"/>
      <c r="CU100" s="648"/>
      <c r="CV100" s="648"/>
      <c r="CW100" s="648"/>
      <c r="CX100" s="648"/>
      <c r="CY100" s="648"/>
      <c r="CZ100" s="648"/>
    </row>
    <row r="101" spans="1:104" s="224" customFormat="1" ht="10.5" customHeight="1">
      <c r="A101" s="223"/>
      <c r="B101" s="193"/>
      <c r="C101" s="222"/>
      <c r="D101" s="222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4"/>
      <c r="AH101" s="364"/>
      <c r="AI101" s="364"/>
      <c r="AJ101" s="364"/>
      <c r="AK101" s="364"/>
      <c r="AL101" s="364"/>
      <c r="AW101" s="222"/>
      <c r="AX101" s="648"/>
      <c r="AY101" s="648"/>
      <c r="AZ101" s="648"/>
      <c r="BA101" s="648"/>
      <c r="BB101" s="648"/>
      <c r="BC101" s="648"/>
      <c r="BD101" s="648"/>
      <c r="BE101" s="648"/>
      <c r="BF101" s="648"/>
      <c r="BG101" s="648"/>
      <c r="BH101" s="648"/>
      <c r="BI101" s="648"/>
      <c r="BJ101" s="648"/>
      <c r="BK101" s="648"/>
      <c r="BL101" s="648"/>
      <c r="BM101" s="648"/>
      <c r="BN101" s="648"/>
      <c r="BO101" s="648"/>
      <c r="BP101" s="648"/>
      <c r="BQ101" s="648"/>
      <c r="BR101" s="648"/>
      <c r="BS101" s="648"/>
      <c r="BT101" s="648"/>
      <c r="BU101" s="648"/>
      <c r="BV101" s="648"/>
      <c r="BW101" s="648"/>
      <c r="BX101" s="648"/>
      <c r="BY101" s="648"/>
      <c r="BZ101" s="648"/>
      <c r="CA101" s="648"/>
      <c r="CB101" s="648"/>
      <c r="CC101" s="648"/>
      <c r="CD101" s="648"/>
      <c r="CE101" s="648"/>
      <c r="CF101" s="648"/>
      <c r="CG101" s="648"/>
      <c r="CH101" s="648"/>
      <c r="CI101" s="648"/>
      <c r="CJ101" s="648"/>
      <c r="CK101" s="648"/>
      <c r="CL101" s="648"/>
      <c r="CM101" s="648"/>
      <c r="CN101" s="648"/>
      <c r="CO101" s="648"/>
      <c r="CP101" s="648"/>
      <c r="CQ101" s="648"/>
      <c r="CR101" s="648"/>
      <c r="CS101" s="648"/>
      <c r="CT101" s="648"/>
      <c r="CU101" s="648"/>
      <c r="CV101" s="648"/>
      <c r="CW101" s="648"/>
      <c r="CX101" s="648"/>
      <c r="CY101" s="648"/>
      <c r="CZ101" s="648"/>
    </row>
    <row r="102" spans="1:104" s="224" customFormat="1" ht="10.5" customHeight="1">
      <c r="A102" s="223"/>
      <c r="B102" s="193"/>
      <c r="C102" s="222"/>
      <c r="D102" s="222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4"/>
      <c r="AH102" s="364"/>
      <c r="AI102" s="364"/>
      <c r="AJ102" s="364"/>
      <c r="AK102" s="364"/>
      <c r="AL102" s="364"/>
      <c r="AW102" s="222"/>
      <c r="AX102" s="648" t="s">
        <v>1689</v>
      </c>
      <c r="AY102" s="648"/>
      <c r="AZ102" s="648"/>
      <c r="BA102" s="648"/>
      <c r="BB102" s="648"/>
      <c r="BC102" s="648"/>
      <c r="BD102" s="648"/>
      <c r="BE102" s="648"/>
      <c r="BF102" s="648"/>
      <c r="BG102" s="648"/>
      <c r="BH102" s="648"/>
      <c r="BI102" s="648"/>
      <c r="BJ102" s="648"/>
      <c r="BK102" s="648"/>
      <c r="BL102" s="648"/>
      <c r="BM102" s="648"/>
      <c r="BN102" s="648"/>
      <c r="BO102" s="648"/>
      <c r="BP102" s="648"/>
      <c r="BQ102" s="648"/>
      <c r="BR102" s="648"/>
      <c r="BS102" s="648"/>
      <c r="BT102" s="648"/>
      <c r="BU102" s="648"/>
      <c r="BV102" s="648"/>
      <c r="BW102" s="648"/>
      <c r="BX102" s="648"/>
      <c r="BY102" s="648"/>
      <c r="BZ102" s="648"/>
      <c r="CA102" s="648"/>
      <c r="CB102" s="648"/>
      <c r="CC102" s="648"/>
      <c r="CD102" s="648"/>
      <c r="CE102" s="648"/>
      <c r="CF102" s="648"/>
      <c r="CG102" s="648"/>
      <c r="CH102" s="648"/>
      <c r="CI102" s="648"/>
      <c r="CJ102" s="648"/>
      <c r="CK102" s="648"/>
      <c r="CL102" s="648"/>
      <c r="CM102" s="648"/>
      <c r="CN102" s="648"/>
      <c r="CO102" s="648"/>
      <c r="CP102" s="648"/>
      <c r="CQ102" s="648"/>
      <c r="CR102" s="648"/>
      <c r="CS102" s="648"/>
      <c r="CT102" s="648"/>
      <c r="CU102" s="648"/>
      <c r="CV102" s="648"/>
      <c r="CW102" s="648"/>
      <c r="CX102" s="648"/>
      <c r="CY102" s="648"/>
      <c r="CZ102" s="648"/>
    </row>
    <row r="103" spans="1:104" s="224" customFormat="1" ht="10.5" customHeight="1">
      <c r="A103" s="223"/>
      <c r="B103" s="193"/>
      <c r="C103" s="222"/>
      <c r="D103" s="222"/>
      <c r="AW103" s="222"/>
      <c r="AX103" s="648"/>
      <c r="AY103" s="648"/>
      <c r="AZ103" s="648"/>
      <c r="BA103" s="648"/>
      <c r="BB103" s="648"/>
      <c r="BC103" s="648"/>
      <c r="BD103" s="648"/>
      <c r="BE103" s="648"/>
      <c r="BF103" s="648"/>
      <c r="BG103" s="648"/>
      <c r="BH103" s="648"/>
      <c r="BI103" s="648"/>
      <c r="BJ103" s="648"/>
      <c r="BK103" s="648"/>
      <c r="BL103" s="648"/>
      <c r="BM103" s="648"/>
      <c r="BN103" s="648"/>
      <c r="BO103" s="648"/>
      <c r="BP103" s="648"/>
      <c r="BQ103" s="648"/>
      <c r="BR103" s="648"/>
      <c r="BS103" s="648"/>
      <c r="BT103" s="648"/>
      <c r="BU103" s="648"/>
      <c r="BV103" s="648"/>
      <c r="BW103" s="648"/>
      <c r="BX103" s="648"/>
      <c r="BY103" s="648"/>
      <c r="BZ103" s="648"/>
      <c r="CA103" s="648"/>
      <c r="CB103" s="648"/>
      <c r="CC103" s="648"/>
      <c r="CD103" s="648"/>
      <c r="CE103" s="648"/>
      <c r="CF103" s="648"/>
      <c r="CG103" s="648"/>
      <c r="CH103" s="648"/>
      <c r="CI103" s="648"/>
      <c r="CJ103" s="648"/>
      <c r="CK103" s="648"/>
      <c r="CL103" s="648"/>
      <c r="CM103" s="648"/>
      <c r="CN103" s="648"/>
      <c r="CO103" s="648"/>
      <c r="CP103" s="648"/>
      <c r="CQ103" s="648"/>
      <c r="CR103" s="648"/>
      <c r="CS103" s="648"/>
      <c r="CT103" s="648"/>
      <c r="CU103" s="648"/>
      <c r="CV103" s="648"/>
      <c r="CW103" s="648"/>
      <c r="CX103" s="648"/>
      <c r="CY103" s="648"/>
      <c r="CZ103" s="648"/>
    </row>
    <row r="104" spans="2:122" s="191" customFormat="1" ht="2.25" customHeight="1">
      <c r="B104" s="18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268"/>
      <c r="BR104" s="268"/>
      <c r="BS104" s="268"/>
      <c r="BT104" s="268"/>
      <c r="BU104" s="268"/>
      <c r="BV104" s="268"/>
      <c r="BW104" s="268"/>
      <c r="BX104" s="268"/>
      <c r="BY104" s="268"/>
      <c r="BZ104" s="268"/>
      <c r="CA104" s="268"/>
      <c r="CB104" s="268"/>
      <c r="CC104" s="268"/>
      <c r="CD104" s="268"/>
      <c r="CE104" s="268"/>
      <c r="CF104" s="268"/>
      <c r="CG104" s="184"/>
      <c r="CH104" s="184"/>
      <c r="CI104" s="263"/>
      <c r="CJ104" s="263"/>
      <c r="CK104" s="263"/>
      <c r="CL104" s="263"/>
      <c r="CM104" s="263"/>
      <c r="CN104" s="263"/>
      <c r="CO104" s="263"/>
      <c r="CP104" s="263"/>
      <c r="CQ104" s="263"/>
      <c r="CR104" s="263"/>
      <c r="CS104" s="263"/>
      <c r="CT104" s="263"/>
      <c r="CU104" s="263"/>
      <c r="CV104" s="263"/>
      <c r="CW104" s="263"/>
      <c r="CX104" s="263"/>
      <c r="CY104" s="263"/>
      <c r="CZ104" s="263"/>
      <c r="DA104" s="263"/>
      <c r="DB104" s="263"/>
      <c r="DC104" s="263"/>
      <c r="DD104" s="263"/>
      <c r="DE104" s="226"/>
      <c r="DF104" s="226"/>
      <c r="DG104" s="226"/>
      <c r="DH104" s="226"/>
      <c r="DI104" s="226"/>
      <c r="DJ104" s="226"/>
      <c r="DK104" s="226"/>
      <c r="DL104" s="226"/>
      <c r="DM104" s="226"/>
      <c r="DN104" s="226"/>
      <c r="DO104" s="226"/>
      <c r="DP104" s="226"/>
      <c r="DQ104" s="226"/>
      <c r="DR104" s="226"/>
    </row>
    <row r="105" spans="4:114" ht="12" customHeight="1">
      <c r="D105" s="389" t="s">
        <v>1706</v>
      </c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AC105" s="348" t="s">
        <v>1759</v>
      </c>
      <c r="AD105" s="349"/>
      <c r="AE105" s="349"/>
      <c r="AF105" s="349"/>
      <c r="AG105" s="349"/>
      <c r="AU105" s="384" t="s">
        <v>1711</v>
      </c>
      <c r="AV105" s="384"/>
      <c r="AW105" s="384"/>
      <c r="AX105" s="384"/>
      <c r="AY105" s="384"/>
      <c r="AZ105" s="384"/>
      <c r="BA105" s="384"/>
      <c r="BB105" s="384"/>
      <c r="BC105" s="384"/>
      <c r="BD105" s="384"/>
      <c r="BE105" s="384"/>
      <c r="BF105" s="384"/>
      <c r="BG105" s="384"/>
      <c r="BH105" s="384"/>
      <c r="CX105" s="228"/>
      <c r="CY105" s="228"/>
      <c r="CZ105" s="228"/>
      <c r="DA105" s="228"/>
      <c r="DB105" s="228"/>
      <c r="DC105" s="225"/>
      <c r="DD105" s="225"/>
      <c r="DE105" s="225"/>
      <c r="DF105" s="228"/>
      <c r="DG105" s="228"/>
      <c r="DH105" s="228"/>
      <c r="DI105" s="228"/>
      <c r="DJ105" s="228"/>
    </row>
    <row r="106" spans="4:114" ht="12" customHeight="1" thickBot="1"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11"/>
      <c r="Q106" s="311"/>
      <c r="R106" s="311"/>
      <c r="S106" s="311"/>
      <c r="T106" s="311"/>
      <c r="U106" s="311"/>
      <c r="V106" s="232"/>
      <c r="W106" s="217"/>
      <c r="X106" s="217"/>
      <c r="AB106" s="214"/>
      <c r="AC106" s="344" t="s">
        <v>1754</v>
      </c>
      <c r="AD106" s="350"/>
      <c r="AE106" s="350"/>
      <c r="AF106" s="350"/>
      <c r="AG106" s="350"/>
      <c r="AH106" s="214"/>
      <c r="AN106" s="184"/>
      <c r="AP106" s="232"/>
      <c r="AQ106" s="311"/>
      <c r="AR106" s="311"/>
      <c r="AS106" s="311"/>
      <c r="AT106" s="311"/>
      <c r="AU106" s="384"/>
      <c r="AV106" s="384"/>
      <c r="AW106" s="384"/>
      <c r="AX106" s="384"/>
      <c r="AY106" s="384"/>
      <c r="AZ106" s="384"/>
      <c r="BA106" s="384"/>
      <c r="BB106" s="384"/>
      <c r="BC106" s="384"/>
      <c r="BD106" s="384"/>
      <c r="BE106" s="384"/>
      <c r="BF106" s="384"/>
      <c r="BG106" s="384"/>
      <c r="BH106" s="384"/>
      <c r="CX106" s="228"/>
      <c r="CY106" s="228"/>
      <c r="CZ106" s="228"/>
      <c r="DA106" s="228"/>
      <c r="DB106" s="228"/>
      <c r="DC106" s="225"/>
      <c r="DD106" s="225"/>
      <c r="DE106" s="225"/>
      <c r="DF106" s="228"/>
      <c r="DG106" s="228"/>
      <c r="DH106" s="228"/>
      <c r="DI106" s="228"/>
      <c r="DJ106" s="228"/>
    </row>
    <row r="107" spans="4:114" ht="12" customHeight="1"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232"/>
      <c r="Q107" s="232"/>
      <c r="R107" s="232"/>
      <c r="S107" s="232"/>
      <c r="T107" s="232"/>
      <c r="U107" s="312"/>
      <c r="V107" s="608"/>
      <c r="W107" s="609"/>
      <c r="X107" s="609"/>
      <c r="Y107" s="609"/>
      <c r="Z107" s="609"/>
      <c r="AA107" s="234"/>
      <c r="AB107" s="214"/>
      <c r="AC107" s="344" t="s">
        <v>1744</v>
      </c>
      <c r="AD107" s="350"/>
      <c r="AE107" s="350"/>
      <c r="AF107" s="350"/>
      <c r="AG107" s="350"/>
      <c r="AH107" s="214"/>
      <c r="AI107" s="214"/>
      <c r="AJ107" s="214"/>
      <c r="AK107" s="348" t="s">
        <v>1743</v>
      </c>
      <c r="AL107" s="349"/>
      <c r="AM107" s="349"/>
      <c r="AN107" s="349"/>
      <c r="AO107" s="612"/>
      <c r="AP107" s="318"/>
      <c r="AQ107" s="232"/>
      <c r="AR107" s="235"/>
      <c r="AS107" s="235"/>
      <c r="AT107" s="222"/>
      <c r="AU107" s="384"/>
      <c r="AV107" s="384"/>
      <c r="AW107" s="384"/>
      <c r="AX107" s="384"/>
      <c r="AY107" s="384"/>
      <c r="AZ107" s="384"/>
      <c r="BA107" s="384"/>
      <c r="BB107" s="384"/>
      <c r="BC107" s="384"/>
      <c r="BD107" s="384"/>
      <c r="BE107" s="384"/>
      <c r="BF107" s="384"/>
      <c r="BG107" s="384"/>
      <c r="BH107" s="384"/>
      <c r="BI107" s="247"/>
      <c r="BJ107" s="247"/>
      <c r="BK107" s="247"/>
      <c r="BL107" s="247"/>
      <c r="BM107" s="247"/>
      <c r="BN107" s="247"/>
      <c r="CR107" s="191"/>
      <c r="CS107" s="191"/>
      <c r="CT107" s="191"/>
      <c r="CU107" s="191"/>
      <c r="CV107" s="191"/>
      <c r="CW107" s="191"/>
      <c r="CX107" s="228"/>
      <c r="CY107" s="228"/>
      <c r="CZ107" s="228"/>
      <c r="DA107" s="228"/>
      <c r="DB107" s="228"/>
      <c r="DC107" s="225"/>
      <c r="DD107" s="225"/>
      <c r="DE107" s="225"/>
      <c r="DF107" s="228"/>
      <c r="DG107" s="228"/>
      <c r="DH107" s="228"/>
      <c r="DI107" s="228"/>
      <c r="DJ107" s="228"/>
    </row>
    <row r="108" spans="4:114" ht="12" customHeight="1" thickBot="1"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222"/>
      <c r="Q108" s="222"/>
      <c r="R108" s="222"/>
      <c r="S108" s="222"/>
      <c r="T108" s="222"/>
      <c r="U108" s="313"/>
      <c r="V108" s="610"/>
      <c r="W108" s="611"/>
      <c r="X108" s="611"/>
      <c r="Y108" s="611"/>
      <c r="Z108" s="611"/>
      <c r="AA108" s="236"/>
      <c r="AB108" s="232"/>
      <c r="AC108" s="344" t="s">
        <v>1755</v>
      </c>
      <c r="AD108" s="350"/>
      <c r="AE108" s="350"/>
      <c r="AF108" s="350"/>
      <c r="AG108" s="350"/>
      <c r="AH108" s="214"/>
      <c r="AI108" s="214"/>
      <c r="AJ108" s="214"/>
      <c r="AK108" s="613"/>
      <c r="AL108" s="613"/>
      <c r="AM108" s="613"/>
      <c r="AN108" s="613"/>
      <c r="AO108" s="614"/>
      <c r="AP108" s="350"/>
      <c r="AQ108" s="350"/>
      <c r="AR108" s="350"/>
      <c r="AS108" s="350"/>
      <c r="AT108" s="350"/>
      <c r="AU108" s="384"/>
      <c r="AV108" s="384"/>
      <c r="AW108" s="384"/>
      <c r="AX108" s="384"/>
      <c r="AY108" s="384"/>
      <c r="AZ108" s="384"/>
      <c r="BA108" s="384"/>
      <c r="BB108" s="384"/>
      <c r="BC108" s="384"/>
      <c r="BD108" s="384"/>
      <c r="BE108" s="384"/>
      <c r="BF108" s="384"/>
      <c r="BG108" s="384"/>
      <c r="BH108" s="384"/>
      <c r="BV108" s="363" t="s">
        <v>743</v>
      </c>
      <c r="BW108" s="363"/>
      <c r="BX108" s="363"/>
      <c r="BY108" s="363"/>
      <c r="BZ108" s="363"/>
      <c r="CA108" s="363"/>
      <c r="CB108" s="363"/>
      <c r="CC108" s="363"/>
      <c r="CD108" s="363"/>
      <c r="CE108" s="363"/>
      <c r="CF108" s="363"/>
      <c r="CG108" s="363"/>
      <c r="CH108" s="363"/>
      <c r="CI108" s="363"/>
      <c r="CJ108" s="363"/>
      <c r="CK108" s="363"/>
      <c r="CL108" s="363"/>
      <c r="CR108" s="214"/>
      <c r="CS108" s="214"/>
      <c r="CT108" s="214"/>
      <c r="CU108" s="214"/>
      <c r="CV108" s="214"/>
      <c r="CW108" s="214"/>
      <c r="CX108" s="238"/>
      <c r="CY108" s="228"/>
      <c r="CZ108" s="228"/>
      <c r="DA108" s="228"/>
      <c r="DB108" s="228"/>
      <c r="DC108" s="225"/>
      <c r="DD108" s="225"/>
      <c r="DE108" s="225"/>
      <c r="DF108" s="228"/>
      <c r="DG108" s="228"/>
      <c r="DH108" s="228"/>
      <c r="DI108" s="228"/>
      <c r="DJ108" s="228"/>
    </row>
    <row r="109" spans="7:114" s="241" customFormat="1" ht="12" customHeight="1">
      <c r="G109" s="349" t="s">
        <v>1647</v>
      </c>
      <c r="H109" s="349"/>
      <c r="I109" s="349"/>
      <c r="J109" s="349"/>
      <c r="K109" s="349"/>
      <c r="L109" s="349"/>
      <c r="M109" s="349"/>
      <c r="N109" s="349"/>
      <c r="O109" s="349"/>
      <c r="P109" s="250"/>
      <c r="Q109" s="250"/>
      <c r="R109" s="250"/>
      <c r="S109" s="250"/>
      <c r="T109" s="250"/>
      <c r="U109" s="251"/>
      <c r="V109" s="314"/>
      <c r="W109" s="315"/>
      <c r="X109" s="315"/>
      <c r="Y109" s="315"/>
      <c r="Z109" s="316"/>
      <c r="AA109" s="269"/>
      <c r="AB109" s="310"/>
      <c r="AC109" s="344" t="s">
        <v>1756</v>
      </c>
      <c r="AD109" s="350"/>
      <c r="AE109" s="350"/>
      <c r="AF109" s="350"/>
      <c r="AG109" s="350"/>
      <c r="AH109" s="214"/>
      <c r="AI109" s="214"/>
      <c r="AJ109" s="239"/>
      <c r="AK109" s="365" t="s">
        <v>1732</v>
      </c>
      <c r="AL109" s="366"/>
      <c r="AM109" s="366"/>
      <c r="AN109" s="366"/>
      <c r="AO109" s="367"/>
      <c r="AP109" s="387"/>
      <c r="AQ109" s="388"/>
      <c r="AR109" s="388"/>
      <c r="AS109" s="388"/>
      <c r="AT109" s="388"/>
      <c r="AU109" s="645" t="s">
        <v>1712</v>
      </c>
      <c r="AV109" s="645"/>
      <c r="AW109" s="645"/>
      <c r="AX109" s="645"/>
      <c r="AY109" s="645"/>
      <c r="AZ109" s="645"/>
      <c r="BA109" s="645"/>
      <c r="BB109" s="645"/>
      <c r="BC109" s="645"/>
      <c r="BD109" s="645"/>
      <c r="BE109" s="645"/>
      <c r="BF109" s="645"/>
      <c r="BG109" s="645"/>
      <c r="BH109" s="645"/>
      <c r="BV109" s="363"/>
      <c r="BW109" s="363"/>
      <c r="BX109" s="363"/>
      <c r="BY109" s="363"/>
      <c r="BZ109" s="363"/>
      <c r="CA109" s="363"/>
      <c r="CB109" s="363"/>
      <c r="CC109" s="363"/>
      <c r="CD109" s="363"/>
      <c r="CE109" s="363"/>
      <c r="CF109" s="363"/>
      <c r="CG109" s="363"/>
      <c r="CH109" s="363"/>
      <c r="CI109" s="363"/>
      <c r="CJ109" s="363"/>
      <c r="CK109" s="363"/>
      <c r="CL109" s="363"/>
      <c r="CR109" s="214"/>
      <c r="CS109" s="214"/>
      <c r="CT109" s="214"/>
      <c r="CU109" s="214"/>
      <c r="CV109" s="214"/>
      <c r="CW109" s="214"/>
      <c r="CX109" s="187"/>
      <c r="CY109" s="228"/>
      <c r="CZ109" s="228"/>
      <c r="DA109" s="228"/>
      <c r="DB109" s="228"/>
      <c r="DC109" s="228"/>
      <c r="DD109" s="228"/>
      <c r="DE109" s="228"/>
      <c r="DF109" s="228"/>
      <c r="DG109" s="228"/>
      <c r="DH109" s="228"/>
      <c r="DI109" s="228"/>
      <c r="DJ109" s="228"/>
    </row>
    <row r="110" spans="7:114" s="241" customFormat="1" ht="12" customHeight="1">
      <c r="G110" s="349"/>
      <c r="H110" s="349"/>
      <c r="I110" s="349"/>
      <c r="J110" s="349"/>
      <c r="K110" s="349"/>
      <c r="L110" s="349"/>
      <c r="M110" s="349"/>
      <c r="N110" s="349"/>
      <c r="O110" s="349"/>
      <c r="P110" s="232"/>
      <c r="Q110" s="232"/>
      <c r="R110" s="232"/>
      <c r="S110" s="214"/>
      <c r="T110" s="214"/>
      <c r="U110" s="214"/>
      <c r="Z110" s="317"/>
      <c r="AA110" s="269"/>
      <c r="AB110" s="214"/>
      <c r="AC110" s="344" t="s">
        <v>1754</v>
      </c>
      <c r="AD110" s="350"/>
      <c r="AE110" s="350"/>
      <c r="AF110" s="350"/>
      <c r="AG110" s="350"/>
      <c r="AH110" s="214"/>
      <c r="AI110" s="214"/>
      <c r="AJ110" s="239"/>
      <c r="AK110" s="368" t="s">
        <v>1733</v>
      </c>
      <c r="AL110" s="350"/>
      <c r="AM110" s="350"/>
      <c r="AN110" s="350"/>
      <c r="AO110" s="350"/>
      <c r="AP110" s="232"/>
      <c r="AQ110" s="232"/>
      <c r="AR110" s="232"/>
      <c r="AS110" s="232"/>
      <c r="AT110" s="232"/>
      <c r="AU110" s="645"/>
      <c r="AV110" s="645"/>
      <c r="AW110" s="645"/>
      <c r="AX110" s="645"/>
      <c r="AY110" s="645"/>
      <c r="AZ110" s="645"/>
      <c r="BA110" s="645"/>
      <c r="BB110" s="645"/>
      <c r="BC110" s="645"/>
      <c r="BD110" s="645"/>
      <c r="BE110" s="645"/>
      <c r="BF110" s="645"/>
      <c r="BG110" s="645"/>
      <c r="BH110" s="645"/>
      <c r="BV110" s="363"/>
      <c r="BW110" s="363"/>
      <c r="BX110" s="363"/>
      <c r="BY110" s="363"/>
      <c r="BZ110" s="363"/>
      <c r="CA110" s="363"/>
      <c r="CB110" s="363"/>
      <c r="CC110" s="363"/>
      <c r="CD110" s="363"/>
      <c r="CE110" s="363"/>
      <c r="CF110" s="363"/>
      <c r="CG110" s="363"/>
      <c r="CH110" s="363"/>
      <c r="CI110" s="363"/>
      <c r="CJ110" s="363"/>
      <c r="CK110" s="363"/>
      <c r="CL110" s="363"/>
      <c r="CR110" s="184"/>
      <c r="CS110" s="184"/>
      <c r="CT110" s="184"/>
      <c r="CU110" s="184"/>
      <c r="CV110" s="184"/>
      <c r="CW110" s="184"/>
      <c r="CX110" s="187"/>
      <c r="CY110" s="187"/>
      <c r="CZ110" s="187"/>
      <c r="DA110" s="187"/>
      <c r="DB110" s="187"/>
      <c r="DC110" s="228"/>
      <c r="DD110" s="228"/>
      <c r="DE110" s="228"/>
      <c r="DF110" s="184"/>
      <c r="DG110" s="184"/>
      <c r="DH110" s="184"/>
      <c r="DI110" s="184"/>
      <c r="DJ110" s="184"/>
    </row>
    <row r="111" spans="7:118" s="241" customFormat="1" ht="12" customHeight="1">
      <c r="G111" s="349"/>
      <c r="H111" s="349"/>
      <c r="I111" s="349"/>
      <c r="J111" s="349"/>
      <c r="K111" s="349"/>
      <c r="L111" s="349"/>
      <c r="M111" s="349"/>
      <c r="N111" s="349"/>
      <c r="O111" s="349"/>
      <c r="P111" s="232"/>
      <c r="Q111" s="232"/>
      <c r="R111" s="232"/>
      <c r="S111" s="214"/>
      <c r="T111" s="214"/>
      <c r="U111" s="214"/>
      <c r="Z111" s="317"/>
      <c r="AA111" s="371" t="s">
        <v>1743</v>
      </c>
      <c r="AB111" s="372"/>
      <c r="AC111" s="372"/>
      <c r="AD111" s="372"/>
      <c r="AE111" s="373"/>
      <c r="AF111" s="390" t="s">
        <v>1748</v>
      </c>
      <c r="AG111" s="391"/>
      <c r="AH111" s="391"/>
      <c r="AI111" s="391"/>
      <c r="AJ111" s="392"/>
      <c r="AK111" s="368" t="s">
        <v>1750</v>
      </c>
      <c r="AL111" s="350"/>
      <c r="AM111" s="350"/>
      <c r="AN111" s="350"/>
      <c r="AO111" s="350"/>
      <c r="AP111" s="232"/>
      <c r="AQ111" s="232"/>
      <c r="AR111" s="232"/>
      <c r="AS111" s="232"/>
      <c r="AT111" s="232"/>
      <c r="AU111" s="645"/>
      <c r="AV111" s="645"/>
      <c r="AW111" s="645"/>
      <c r="AX111" s="645"/>
      <c r="AY111" s="645"/>
      <c r="AZ111" s="645"/>
      <c r="BA111" s="645"/>
      <c r="BB111" s="645"/>
      <c r="BC111" s="645"/>
      <c r="BD111" s="645"/>
      <c r="BE111" s="645"/>
      <c r="BF111" s="645"/>
      <c r="BG111" s="645"/>
      <c r="BH111" s="645"/>
      <c r="CL111" s="217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25"/>
      <c r="CW111" s="187"/>
      <c r="CX111" s="187"/>
      <c r="CY111" s="187"/>
      <c r="CZ111" s="187"/>
      <c r="DA111" s="187"/>
      <c r="DB111" s="187"/>
      <c r="DC111" s="228"/>
      <c r="DD111" s="228"/>
      <c r="DE111" s="228"/>
      <c r="DF111" s="184"/>
      <c r="DG111" s="184"/>
      <c r="DH111" s="184"/>
      <c r="DI111" s="184"/>
      <c r="DJ111" s="184"/>
      <c r="DK111" s="228"/>
      <c r="DL111" s="228"/>
      <c r="DM111" s="228"/>
      <c r="DN111" s="228"/>
    </row>
    <row r="112" spans="7:119" s="241" customFormat="1" ht="12" customHeight="1" thickBot="1">
      <c r="G112" s="184"/>
      <c r="H112" s="217"/>
      <c r="I112" s="214"/>
      <c r="J112" s="214"/>
      <c r="K112" s="214"/>
      <c r="L112" s="214"/>
      <c r="M112" s="214"/>
      <c r="N112" s="214"/>
      <c r="O112" s="214"/>
      <c r="P112" s="232"/>
      <c r="Q112" s="232"/>
      <c r="R112" s="232"/>
      <c r="S112" s="214"/>
      <c r="T112" s="214"/>
      <c r="U112" s="214"/>
      <c r="Z112" s="317"/>
      <c r="AA112" s="328"/>
      <c r="AB112" s="329"/>
      <c r="AC112" s="329"/>
      <c r="AD112" s="329"/>
      <c r="AE112" s="332"/>
      <c r="AF112" s="334"/>
      <c r="AG112" s="335"/>
      <c r="AH112" s="335"/>
      <c r="AI112" s="329"/>
      <c r="AJ112" s="330"/>
      <c r="AK112" s="383" t="s">
        <v>1734</v>
      </c>
      <c r="AL112" s="360"/>
      <c r="AM112" s="360"/>
      <c r="AN112" s="360"/>
      <c r="AO112" s="360"/>
      <c r="AP112" s="232"/>
      <c r="AQ112" s="232"/>
      <c r="AR112" s="232"/>
      <c r="AS112" s="232"/>
      <c r="AT112" s="232"/>
      <c r="AU112" s="214"/>
      <c r="AV112" s="214"/>
      <c r="AW112" s="214"/>
      <c r="AX112" s="214"/>
      <c r="AY112" s="214"/>
      <c r="AZ112" s="21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217"/>
      <c r="BK112" s="217"/>
      <c r="BL112" s="217"/>
      <c r="BM112" s="217"/>
      <c r="BN112" s="217"/>
      <c r="BO112" s="217"/>
      <c r="BP112" s="217"/>
      <c r="BQ112" s="217"/>
      <c r="BR112" s="217"/>
      <c r="BS112" s="217"/>
      <c r="BT112" s="217"/>
      <c r="BU112" s="217"/>
      <c r="BV112" s="217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17"/>
      <c r="CK112" s="217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25"/>
      <c r="CW112" s="187"/>
      <c r="CX112" s="187"/>
      <c r="CY112" s="187"/>
      <c r="CZ112" s="187"/>
      <c r="DA112" s="187"/>
      <c r="DB112" s="187"/>
      <c r="DC112" s="228"/>
      <c r="DD112" s="228"/>
      <c r="DE112" s="228"/>
      <c r="DF112" s="184"/>
      <c r="DG112" s="184"/>
      <c r="DH112" s="184"/>
      <c r="DI112" s="184"/>
      <c r="DJ112" s="184"/>
      <c r="DK112" s="228"/>
      <c r="DL112" s="228"/>
      <c r="DM112" s="228"/>
      <c r="DN112" s="228"/>
      <c r="DO112" s="228"/>
    </row>
    <row r="113" spans="4:136" s="241" customFormat="1" ht="12" customHeight="1">
      <c r="D113" s="384" t="s">
        <v>1707</v>
      </c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232"/>
      <c r="Q113" s="232"/>
      <c r="R113" s="232"/>
      <c r="S113" s="232"/>
      <c r="T113" s="232"/>
      <c r="U113" s="232"/>
      <c r="AA113" s="354" t="s">
        <v>1740</v>
      </c>
      <c r="AB113" s="355"/>
      <c r="AC113" s="355"/>
      <c r="AD113" s="355"/>
      <c r="AE113" s="355"/>
      <c r="AF113" s="351" t="s">
        <v>1744</v>
      </c>
      <c r="AG113" s="352"/>
      <c r="AH113" s="352"/>
      <c r="AI113" s="352"/>
      <c r="AJ113" s="353"/>
      <c r="AK113" s="344" t="s">
        <v>1746</v>
      </c>
      <c r="AL113" s="350"/>
      <c r="AM113" s="350"/>
      <c r="AN113" s="350"/>
      <c r="AO113" s="350"/>
      <c r="AP113" s="232"/>
      <c r="AQ113" s="232"/>
      <c r="AR113" s="232"/>
      <c r="AS113" s="232"/>
      <c r="AT113" s="232"/>
      <c r="AU113" s="349" t="s">
        <v>1648</v>
      </c>
      <c r="AV113" s="349"/>
      <c r="AW113" s="349"/>
      <c r="AX113" s="349"/>
      <c r="AY113" s="349"/>
      <c r="AZ113" s="349"/>
      <c r="BA113" s="349"/>
      <c r="BB113" s="349"/>
      <c r="BC113" s="349"/>
      <c r="BD113" s="349"/>
      <c r="BE113" s="349"/>
      <c r="BF113" s="184"/>
      <c r="BG113" s="184"/>
      <c r="BH113" s="184"/>
      <c r="BI113" s="184"/>
      <c r="BJ113" s="217"/>
      <c r="BK113" s="217"/>
      <c r="BL113" s="217"/>
      <c r="BM113" s="217"/>
      <c r="BN113" s="217"/>
      <c r="BO113" s="217"/>
      <c r="BP113" s="346" t="s">
        <v>1753</v>
      </c>
      <c r="BQ113" s="346"/>
      <c r="BR113" s="346"/>
      <c r="BS113" s="346"/>
      <c r="BT113" s="346"/>
      <c r="BU113" s="346"/>
      <c r="BV113" s="346"/>
      <c r="BW113" s="346"/>
      <c r="BX113" s="346"/>
      <c r="BY113" s="268"/>
      <c r="BZ113" s="268"/>
      <c r="CA113" s="268"/>
      <c r="CB113" s="268"/>
      <c r="CC113" s="268"/>
      <c r="CD113" s="268"/>
      <c r="CE113" s="268"/>
      <c r="CF113" s="268"/>
      <c r="CG113" s="268"/>
      <c r="CH113" s="268"/>
      <c r="CI113" s="268"/>
      <c r="CJ113" s="268"/>
      <c r="CK113" s="268"/>
      <c r="CL113" s="268"/>
      <c r="CM113" s="184"/>
      <c r="CN113" s="184"/>
      <c r="CO113" s="184"/>
      <c r="CP113" s="184"/>
      <c r="CQ113" s="184"/>
      <c r="CR113" s="184"/>
      <c r="CS113" s="217"/>
      <c r="CT113" s="217"/>
      <c r="CU113" s="217"/>
      <c r="CV113" s="225"/>
      <c r="CW113" s="187"/>
      <c r="CX113" s="187"/>
      <c r="CY113" s="187"/>
      <c r="CZ113" s="187"/>
      <c r="DA113" s="187"/>
      <c r="DB113" s="187"/>
      <c r="DC113" s="187"/>
      <c r="DD113" s="184"/>
      <c r="DE113" s="184"/>
      <c r="DF113" s="184"/>
      <c r="DG113" s="184"/>
      <c r="DH113" s="184"/>
      <c r="DI113" s="184"/>
      <c r="DJ113" s="184"/>
      <c r="DK113" s="184"/>
      <c r="DL113" s="184"/>
      <c r="DM113" s="184"/>
      <c r="DN113" s="184"/>
      <c r="DO113" s="184"/>
      <c r="DP113" s="184"/>
      <c r="DQ113" s="184"/>
      <c r="DR113" s="184"/>
      <c r="DS113" s="184"/>
      <c r="DT113" s="184"/>
      <c r="DU113" s="184"/>
      <c r="DV113" s="184"/>
      <c r="DW113" s="184"/>
      <c r="DX113" s="184"/>
      <c r="DY113" s="184"/>
      <c r="DZ113" s="184"/>
      <c r="EA113" s="184"/>
      <c r="EB113" s="184"/>
      <c r="EC113" s="184"/>
      <c r="ED113" s="184"/>
      <c r="EE113" s="184"/>
      <c r="EF113" s="184"/>
    </row>
    <row r="114" spans="4:150" s="241" customFormat="1" ht="12" customHeight="1"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231"/>
      <c r="Q114" s="231"/>
      <c r="R114" s="231"/>
      <c r="S114" s="231"/>
      <c r="T114" s="231"/>
      <c r="U114" s="231"/>
      <c r="V114" s="232"/>
      <c r="W114" s="188"/>
      <c r="X114" s="188"/>
      <c r="Y114" s="188"/>
      <c r="Z114" s="242"/>
      <c r="AA114" s="354" t="s">
        <v>1735</v>
      </c>
      <c r="AB114" s="356"/>
      <c r="AC114" s="356"/>
      <c r="AD114" s="356"/>
      <c r="AE114" s="356"/>
      <c r="AF114" s="351" t="s">
        <v>1745</v>
      </c>
      <c r="AG114" s="352"/>
      <c r="AH114" s="352"/>
      <c r="AI114" s="352"/>
      <c r="AJ114" s="353"/>
      <c r="AK114" s="188"/>
      <c r="AL114" s="188"/>
      <c r="AM114" s="188"/>
      <c r="AN114" s="188"/>
      <c r="AO114" s="188"/>
      <c r="AP114" s="231"/>
      <c r="AQ114" s="231"/>
      <c r="AR114" s="231"/>
      <c r="AS114" s="231"/>
      <c r="AT114" s="231"/>
      <c r="AU114" s="349"/>
      <c r="AV114" s="349"/>
      <c r="AW114" s="349"/>
      <c r="AX114" s="349"/>
      <c r="AY114" s="349"/>
      <c r="AZ114" s="349"/>
      <c r="BA114" s="349"/>
      <c r="BB114" s="349"/>
      <c r="BC114" s="349"/>
      <c r="BD114" s="349"/>
      <c r="BE114" s="349"/>
      <c r="BF114" s="184"/>
      <c r="BG114" s="184"/>
      <c r="BH114" s="184"/>
      <c r="BI114" s="184"/>
      <c r="BJ114" s="217"/>
      <c r="BK114" s="217"/>
      <c r="BL114" s="217"/>
      <c r="BM114" s="217"/>
      <c r="BN114" s="217"/>
      <c r="BO114" s="217"/>
      <c r="BP114" s="346"/>
      <c r="BQ114" s="346"/>
      <c r="BR114" s="346"/>
      <c r="BS114" s="346"/>
      <c r="BT114" s="346"/>
      <c r="BU114" s="346"/>
      <c r="BV114" s="346"/>
      <c r="BW114" s="346"/>
      <c r="BX114" s="346"/>
      <c r="BY114" s="237"/>
      <c r="BZ114" s="237"/>
      <c r="CA114" s="237"/>
      <c r="CB114" s="237"/>
      <c r="CC114" s="605" t="s">
        <v>1760</v>
      </c>
      <c r="CD114" s="606"/>
      <c r="CE114" s="606"/>
      <c r="CF114" s="606"/>
      <c r="CG114" s="606"/>
      <c r="CH114" s="606"/>
      <c r="CI114" s="349" t="s">
        <v>5</v>
      </c>
      <c r="CJ114" s="349"/>
      <c r="CK114" s="349"/>
      <c r="CL114" s="349"/>
      <c r="CM114" s="349"/>
      <c r="CN114" s="349"/>
      <c r="CO114" s="349"/>
      <c r="CP114" s="349"/>
      <c r="CQ114" s="349"/>
      <c r="CR114" s="349"/>
      <c r="CS114" s="217"/>
      <c r="CT114" s="217"/>
      <c r="CU114" s="217"/>
      <c r="CV114" s="225"/>
      <c r="CW114" s="187"/>
      <c r="CX114" s="187"/>
      <c r="CY114" s="187"/>
      <c r="CZ114" s="187"/>
      <c r="DA114" s="187"/>
      <c r="DB114" s="187"/>
      <c r="DC114" s="187"/>
      <c r="DD114" s="187"/>
      <c r="DE114" s="184"/>
      <c r="DF114" s="184"/>
      <c r="DG114" s="184"/>
      <c r="DH114" s="184"/>
      <c r="DI114" s="184"/>
      <c r="DJ114" s="184"/>
      <c r="DK114" s="184"/>
      <c r="DL114" s="184"/>
      <c r="DM114" s="184"/>
      <c r="DN114" s="184"/>
      <c r="DO114" s="184"/>
      <c r="DP114" s="184"/>
      <c r="DQ114" s="184"/>
      <c r="DR114" s="184"/>
      <c r="DS114" s="184"/>
      <c r="DT114" s="184"/>
      <c r="DU114" s="184"/>
      <c r="DV114" s="184"/>
      <c r="DW114" s="184"/>
      <c r="DX114" s="184"/>
      <c r="DY114" s="184"/>
      <c r="DZ114" s="184"/>
      <c r="EA114" s="184"/>
      <c r="EB114" s="184"/>
      <c r="EC114" s="184"/>
      <c r="ED114" s="184"/>
      <c r="EE114" s="184"/>
      <c r="EF114" s="184"/>
      <c r="EG114" s="184"/>
      <c r="EH114" s="184"/>
      <c r="EI114" s="184"/>
      <c r="EJ114" s="184"/>
      <c r="EK114" s="184"/>
      <c r="EL114" s="184"/>
      <c r="EM114" s="184"/>
      <c r="EN114" s="184"/>
      <c r="EO114" s="184"/>
      <c r="EP114" s="184"/>
      <c r="EQ114" s="184"/>
      <c r="ER114" s="184"/>
      <c r="ES114" s="184"/>
      <c r="ET114" s="184"/>
    </row>
    <row r="115" spans="4:151" s="241" customFormat="1" ht="12" customHeight="1" thickBot="1"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232"/>
      <c r="Q115" s="232"/>
      <c r="R115" s="232"/>
      <c r="S115" s="236"/>
      <c r="T115" s="222"/>
      <c r="U115" s="233"/>
      <c r="V115" s="615" t="s">
        <v>1739</v>
      </c>
      <c r="W115" s="349"/>
      <c r="X115" s="349"/>
      <c r="Y115" s="349"/>
      <c r="Z115" s="616"/>
      <c r="AA115" s="354" t="s">
        <v>1735</v>
      </c>
      <c r="AB115" s="356"/>
      <c r="AC115" s="356"/>
      <c r="AD115" s="356"/>
      <c r="AE115" s="356"/>
      <c r="AF115" s="351" t="s">
        <v>1746</v>
      </c>
      <c r="AG115" s="352"/>
      <c r="AH115" s="352"/>
      <c r="AI115" s="352"/>
      <c r="AJ115" s="353"/>
      <c r="AK115" s="350"/>
      <c r="AL115" s="350"/>
      <c r="AM115" s="350"/>
      <c r="AN115" s="350"/>
      <c r="AO115" s="649"/>
      <c r="AP115" s="232"/>
      <c r="AQ115" s="232"/>
      <c r="AR115" s="232"/>
      <c r="AS115" s="187"/>
      <c r="AT115" s="214"/>
      <c r="AU115" s="349"/>
      <c r="AV115" s="349"/>
      <c r="AW115" s="349"/>
      <c r="AX115" s="349"/>
      <c r="AY115" s="349"/>
      <c r="AZ115" s="349"/>
      <c r="BA115" s="349"/>
      <c r="BB115" s="349"/>
      <c r="BC115" s="349"/>
      <c r="BD115" s="349"/>
      <c r="BE115" s="349"/>
      <c r="BF115" s="184"/>
      <c r="BG115" s="184"/>
      <c r="BH115" s="184"/>
      <c r="BI115" s="184"/>
      <c r="BJ115" s="217"/>
      <c r="BK115" s="217"/>
      <c r="BL115" s="217"/>
      <c r="BM115" s="217"/>
      <c r="BN115" s="217"/>
      <c r="BO115" s="217"/>
      <c r="BP115" s="346"/>
      <c r="BQ115" s="346"/>
      <c r="BR115" s="346"/>
      <c r="BS115" s="346"/>
      <c r="BT115" s="346"/>
      <c r="BU115" s="346"/>
      <c r="BV115" s="346"/>
      <c r="BW115" s="346"/>
      <c r="BX115" s="346"/>
      <c r="BY115" s="232"/>
      <c r="BZ115" s="232"/>
      <c r="CA115" s="232"/>
      <c r="CB115" s="240"/>
      <c r="CC115" s="607"/>
      <c r="CD115" s="607"/>
      <c r="CE115" s="607"/>
      <c r="CF115" s="607"/>
      <c r="CG115" s="607"/>
      <c r="CH115" s="607"/>
      <c r="CI115" s="349"/>
      <c r="CJ115" s="349"/>
      <c r="CK115" s="349"/>
      <c r="CL115" s="349"/>
      <c r="CM115" s="349"/>
      <c r="CN115" s="349"/>
      <c r="CO115" s="349"/>
      <c r="CP115" s="349"/>
      <c r="CQ115" s="349"/>
      <c r="CR115" s="349"/>
      <c r="CS115" s="217"/>
      <c r="CT115" s="217"/>
      <c r="CU115" s="217"/>
      <c r="CV115" s="184"/>
      <c r="CW115" s="187"/>
      <c r="CX115" s="187"/>
      <c r="CY115" s="187"/>
      <c r="CZ115" s="187"/>
      <c r="DA115" s="187"/>
      <c r="DB115" s="187"/>
      <c r="DC115" s="187"/>
      <c r="DD115" s="187"/>
      <c r="DE115" s="184"/>
      <c r="DF115" s="184"/>
      <c r="DG115" s="184"/>
      <c r="DH115" s="184"/>
      <c r="DI115" s="184"/>
      <c r="DJ115" s="184"/>
      <c r="DK115" s="184"/>
      <c r="DL115" s="184"/>
      <c r="DM115" s="184"/>
      <c r="DN115" s="184"/>
      <c r="DO115" s="184"/>
      <c r="DP115" s="184"/>
      <c r="DQ115" s="184"/>
      <c r="DR115" s="184"/>
      <c r="DS115" s="184"/>
      <c r="DT115" s="184"/>
      <c r="DU115" s="184"/>
      <c r="DV115" s="184"/>
      <c r="DW115" s="184"/>
      <c r="DX115" s="184"/>
      <c r="DY115" s="184"/>
      <c r="DZ115" s="184"/>
      <c r="EA115" s="184"/>
      <c r="EB115" s="184"/>
      <c r="EC115" s="184"/>
      <c r="ED115" s="184"/>
      <c r="EE115" s="184"/>
      <c r="EF115" s="184"/>
      <c r="EG115" s="184"/>
      <c r="EH115" s="184"/>
      <c r="EI115" s="184"/>
      <c r="EJ115" s="184"/>
      <c r="EK115" s="184"/>
      <c r="EL115" s="184"/>
      <c r="EM115" s="184"/>
      <c r="EN115" s="184"/>
      <c r="EO115" s="184"/>
      <c r="EP115" s="184"/>
      <c r="EQ115" s="184"/>
      <c r="ER115" s="184"/>
      <c r="ES115" s="184"/>
      <c r="ET115" s="184"/>
      <c r="EU115" s="184"/>
    </row>
    <row r="116" spans="7:137" s="241" customFormat="1" ht="12" customHeight="1" thickBot="1">
      <c r="G116" s="184"/>
      <c r="H116" s="217"/>
      <c r="I116" s="214"/>
      <c r="J116" s="214"/>
      <c r="K116" s="214"/>
      <c r="L116" s="214"/>
      <c r="M116" s="214"/>
      <c r="N116" s="214"/>
      <c r="O116" s="214"/>
      <c r="P116" s="618"/>
      <c r="Q116" s="618"/>
      <c r="R116" s="618"/>
      <c r="S116" s="618"/>
      <c r="T116" s="618"/>
      <c r="U116" s="619"/>
      <c r="V116" s="617"/>
      <c r="W116" s="349"/>
      <c r="X116" s="349"/>
      <c r="Y116" s="349"/>
      <c r="Z116" s="616"/>
      <c r="AA116" s="354" t="s">
        <v>1741</v>
      </c>
      <c r="AB116" s="356"/>
      <c r="AC116" s="356"/>
      <c r="AD116" s="356"/>
      <c r="AE116" s="356"/>
      <c r="AF116" s="351" t="s">
        <v>1747</v>
      </c>
      <c r="AG116" s="352"/>
      <c r="AH116" s="352"/>
      <c r="AI116" s="352"/>
      <c r="AJ116" s="353"/>
      <c r="AK116" s="650"/>
      <c r="AL116" s="650"/>
      <c r="AM116" s="650"/>
      <c r="AN116" s="650"/>
      <c r="AO116" s="651"/>
      <c r="AP116" s="572"/>
      <c r="AQ116" s="350"/>
      <c r="AR116" s="350"/>
      <c r="AS116" s="350"/>
      <c r="AT116" s="350"/>
      <c r="AU116" s="214"/>
      <c r="AV116" s="214"/>
      <c r="AW116" s="214"/>
      <c r="AX116" s="214"/>
      <c r="AY116" s="214"/>
      <c r="AZ116" s="21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217"/>
      <c r="BK116" s="217"/>
      <c r="BL116" s="217"/>
      <c r="BM116" s="217"/>
      <c r="BN116" s="217"/>
      <c r="BO116" s="217"/>
      <c r="BP116" s="401" t="s">
        <v>1752</v>
      </c>
      <c r="BQ116" s="401"/>
      <c r="BR116" s="401"/>
      <c r="BS116" s="401"/>
      <c r="BT116" s="401"/>
      <c r="BU116" s="401"/>
      <c r="BV116" s="401"/>
      <c r="BW116" s="401"/>
      <c r="BX116" s="401"/>
      <c r="BY116" s="272"/>
      <c r="BZ116" s="272"/>
      <c r="CA116" s="319"/>
      <c r="CB116" s="333"/>
      <c r="CC116" s="347" t="s">
        <v>1757</v>
      </c>
      <c r="CD116" s="347"/>
      <c r="CE116" s="347"/>
      <c r="CF116" s="347"/>
      <c r="CG116" s="347"/>
      <c r="CH116" s="347"/>
      <c r="CI116" s="349"/>
      <c r="CJ116" s="349"/>
      <c r="CK116" s="349"/>
      <c r="CL116" s="349"/>
      <c r="CM116" s="349"/>
      <c r="CN116" s="349"/>
      <c r="CO116" s="349"/>
      <c r="CP116" s="349"/>
      <c r="CQ116" s="349"/>
      <c r="CR116" s="349"/>
      <c r="CS116" s="217"/>
      <c r="CT116" s="217"/>
      <c r="CU116" s="217"/>
      <c r="CV116" s="184"/>
      <c r="CW116" s="187"/>
      <c r="CX116" s="187"/>
      <c r="CY116" s="187"/>
      <c r="CZ116" s="187"/>
      <c r="DA116" s="187"/>
      <c r="DB116" s="187"/>
      <c r="DC116" s="187"/>
      <c r="DD116" s="187"/>
      <c r="DE116" s="184"/>
      <c r="DF116" s="184"/>
      <c r="DG116" s="184"/>
      <c r="DH116" s="184"/>
      <c r="DI116" s="184"/>
      <c r="DJ116" s="184"/>
      <c r="DK116" s="184"/>
      <c r="DL116" s="184"/>
      <c r="DM116" s="184"/>
      <c r="DN116" s="184"/>
      <c r="DO116" s="184"/>
      <c r="DP116" s="184"/>
      <c r="DQ116" s="184"/>
      <c r="DR116" s="184"/>
      <c r="DS116" s="184"/>
      <c r="DT116" s="184"/>
      <c r="DU116" s="184"/>
      <c r="DV116" s="184"/>
      <c r="DW116" s="184"/>
      <c r="DX116" s="184"/>
      <c r="DY116" s="184"/>
      <c r="DZ116" s="184"/>
      <c r="EA116" s="184"/>
      <c r="EB116" s="184"/>
      <c r="EC116" s="184"/>
      <c r="ED116" s="184"/>
      <c r="EE116" s="184"/>
      <c r="EF116" s="184"/>
      <c r="EG116" s="184"/>
    </row>
    <row r="117" spans="4:136" s="241" customFormat="1" ht="12" customHeight="1">
      <c r="D117" s="384" t="s">
        <v>1710</v>
      </c>
      <c r="E117" s="384"/>
      <c r="F117" s="384"/>
      <c r="G117" s="384"/>
      <c r="H117" s="384"/>
      <c r="I117" s="384"/>
      <c r="J117" s="384"/>
      <c r="K117" s="384"/>
      <c r="L117" s="384"/>
      <c r="M117" s="384"/>
      <c r="N117" s="384"/>
      <c r="O117" s="384"/>
      <c r="P117" s="618"/>
      <c r="Q117" s="618"/>
      <c r="R117" s="618"/>
      <c r="S117" s="618"/>
      <c r="T117" s="618"/>
      <c r="U117" s="618"/>
      <c r="V117" s="369" t="s">
        <v>1731</v>
      </c>
      <c r="W117" s="366"/>
      <c r="X117" s="366"/>
      <c r="Y117" s="366"/>
      <c r="Z117" s="366"/>
      <c r="AA117" s="355" t="s">
        <v>1742</v>
      </c>
      <c r="AB117" s="356"/>
      <c r="AC117" s="356"/>
      <c r="AD117" s="356"/>
      <c r="AE117" s="356"/>
      <c r="AF117" s="351" t="s">
        <v>1741</v>
      </c>
      <c r="AG117" s="352"/>
      <c r="AH117" s="352"/>
      <c r="AI117" s="352"/>
      <c r="AJ117" s="352"/>
      <c r="AK117" s="347"/>
      <c r="AL117" s="347"/>
      <c r="AM117" s="347"/>
      <c r="AN117" s="347"/>
      <c r="AO117" s="358"/>
      <c r="AP117" s="350"/>
      <c r="AQ117" s="350"/>
      <c r="AR117" s="350"/>
      <c r="AS117" s="350"/>
      <c r="AT117" s="350"/>
      <c r="AU117" s="386" t="s">
        <v>1713</v>
      </c>
      <c r="AV117" s="386"/>
      <c r="AW117" s="386"/>
      <c r="AX117" s="386"/>
      <c r="AY117" s="386"/>
      <c r="AZ117" s="386"/>
      <c r="BA117" s="386"/>
      <c r="BB117" s="386"/>
      <c r="BC117" s="386"/>
      <c r="BD117" s="386"/>
      <c r="BE117" s="386"/>
      <c r="BF117" s="386"/>
      <c r="BG117" s="386"/>
      <c r="BH117" s="184"/>
      <c r="BI117" s="184"/>
      <c r="BJ117" s="217"/>
      <c r="BK117" s="217"/>
      <c r="BL117" s="217"/>
      <c r="BM117" s="217"/>
      <c r="BN117" s="217"/>
      <c r="BO117" s="217"/>
      <c r="BP117" s="401"/>
      <c r="BQ117" s="401"/>
      <c r="BR117" s="401"/>
      <c r="BS117" s="401"/>
      <c r="BT117" s="401"/>
      <c r="BU117" s="401"/>
      <c r="BV117" s="401"/>
      <c r="BW117" s="401"/>
      <c r="BX117" s="401"/>
      <c r="BY117" s="222"/>
      <c r="BZ117" s="222"/>
      <c r="CA117" s="217"/>
      <c r="CB117" s="217"/>
      <c r="CC117" s="344" t="s">
        <v>1758</v>
      </c>
      <c r="CD117" s="344"/>
      <c r="CE117" s="344"/>
      <c r="CF117" s="344"/>
      <c r="CG117" s="344"/>
      <c r="CH117" s="344"/>
      <c r="CI117" s="349"/>
      <c r="CJ117" s="349"/>
      <c r="CK117" s="349"/>
      <c r="CL117" s="349"/>
      <c r="CM117" s="349"/>
      <c r="CN117" s="349"/>
      <c r="CO117" s="349"/>
      <c r="CP117" s="349"/>
      <c r="CQ117" s="349"/>
      <c r="CR117" s="349"/>
      <c r="CS117" s="217"/>
      <c r="CT117" s="217"/>
      <c r="CU117" s="217"/>
      <c r="CV117" s="184"/>
      <c r="CW117" s="187"/>
      <c r="CX117" s="187"/>
      <c r="CY117" s="187"/>
      <c r="CZ117" s="187"/>
      <c r="DA117" s="187"/>
      <c r="DB117" s="187"/>
      <c r="DC117" s="187"/>
      <c r="DD117" s="187"/>
      <c r="DE117" s="184"/>
      <c r="DF117" s="184"/>
      <c r="DG117" s="184"/>
      <c r="DH117" s="184"/>
      <c r="DI117" s="184"/>
      <c r="DJ117" s="184"/>
      <c r="DK117" s="184"/>
      <c r="DL117" s="184"/>
      <c r="DM117" s="184"/>
      <c r="DN117" s="184"/>
      <c r="DO117" s="184"/>
      <c r="DP117" s="184"/>
      <c r="DQ117" s="184"/>
      <c r="DR117" s="184"/>
      <c r="DS117" s="184"/>
      <c r="DT117" s="184"/>
      <c r="DU117" s="184"/>
      <c r="DV117" s="184"/>
      <c r="DW117" s="184"/>
      <c r="DX117" s="184"/>
      <c r="DY117" s="184"/>
      <c r="DZ117" s="184"/>
      <c r="EA117" s="184"/>
      <c r="EB117" s="184"/>
      <c r="EC117" s="184"/>
      <c r="ED117" s="184"/>
      <c r="EE117" s="184"/>
      <c r="EF117" s="184"/>
    </row>
    <row r="118" spans="4:108" ht="12" customHeight="1" thickBot="1">
      <c r="D118" s="384"/>
      <c r="E118" s="384"/>
      <c r="F118" s="384"/>
      <c r="G118" s="384"/>
      <c r="H118" s="384"/>
      <c r="I118" s="384"/>
      <c r="J118" s="384"/>
      <c r="K118" s="384"/>
      <c r="L118" s="384"/>
      <c r="M118" s="384"/>
      <c r="N118" s="384"/>
      <c r="O118" s="384"/>
      <c r="P118" s="232"/>
      <c r="Q118" s="311"/>
      <c r="R118" s="311"/>
      <c r="S118" s="311"/>
      <c r="T118" s="311"/>
      <c r="U118" s="311"/>
      <c r="V118" s="370" t="s">
        <v>1730</v>
      </c>
      <c r="W118" s="350"/>
      <c r="X118" s="350"/>
      <c r="Y118" s="350"/>
      <c r="Z118" s="350"/>
      <c r="AA118" s="350"/>
      <c r="AB118" s="350"/>
      <c r="AC118" s="350"/>
      <c r="AD118" s="350"/>
      <c r="AE118" s="350"/>
      <c r="AF118" s="350"/>
      <c r="AG118" s="350"/>
      <c r="AH118" s="350"/>
      <c r="AI118" s="350"/>
      <c r="AJ118" s="350"/>
      <c r="AK118" s="350"/>
      <c r="AL118" s="350"/>
      <c r="AM118" s="350"/>
      <c r="AN118" s="350"/>
      <c r="AO118" s="359"/>
      <c r="AP118" s="311"/>
      <c r="AQ118" s="311"/>
      <c r="AR118" s="311"/>
      <c r="AS118" s="311"/>
      <c r="AT118" s="311"/>
      <c r="AU118" s="386"/>
      <c r="AV118" s="386"/>
      <c r="AW118" s="386"/>
      <c r="AX118" s="386"/>
      <c r="AY118" s="386"/>
      <c r="AZ118" s="386"/>
      <c r="BA118" s="386"/>
      <c r="BB118" s="386"/>
      <c r="BC118" s="386"/>
      <c r="BD118" s="386"/>
      <c r="BE118" s="386"/>
      <c r="BF118" s="386"/>
      <c r="BG118" s="386"/>
      <c r="BJ118" s="217"/>
      <c r="BK118" s="217"/>
      <c r="BL118" s="217"/>
      <c r="BM118" s="217"/>
      <c r="BN118" s="217"/>
      <c r="BO118" s="217"/>
      <c r="BP118" s="401"/>
      <c r="BQ118" s="401"/>
      <c r="BR118" s="401"/>
      <c r="BS118" s="401"/>
      <c r="BT118" s="401"/>
      <c r="BU118" s="401"/>
      <c r="BV118" s="401"/>
      <c r="BW118" s="401"/>
      <c r="BX118" s="401"/>
      <c r="BY118" s="241"/>
      <c r="BZ118" s="241"/>
      <c r="CA118" s="241"/>
      <c r="CB118" s="241"/>
      <c r="CC118" s="345" t="s">
        <v>1744</v>
      </c>
      <c r="CD118" s="346"/>
      <c r="CE118" s="346"/>
      <c r="CF118" s="346"/>
      <c r="CG118" s="346"/>
      <c r="CH118" s="346"/>
      <c r="CI118" s="241"/>
      <c r="CJ118" s="241"/>
      <c r="CK118" s="241"/>
      <c r="CL118" s="241"/>
      <c r="CS118" s="217"/>
      <c r="CT118" s="217"/>
      <c r="CU118" s="217"/>
      <c r="CW118" s="187"/>
      <c r="CX118" s="187"/>
      <c r="DB118" s="187"/>
      <c r="DC118" s="187"/>
      <c r="DD118" s="187"/>
    </row>
    <row r="119" spans="4:114" ht="12" customHeight="1">
      <c r="D119" s="384"/>
      <c r="E119" s="384"/>
      <c r="F119" s="384"/>
      <c r="G119" s="384"/>
      <c r="H119" s="384"/>
      <c r="I119" s="384"/>
      <c r="J119" s="384"/>
      <c r="K119" s="384"/>
      <c r="L119" s="384"/>
      <c r="M119" s="384"/>
      <c r="N119" s="384"/>
      <c r="O119" s="384"/>
      <c r="P119" s="243"/>
      <c r="Q119" s="235"/>
      <c r="R119" s="235"/>
      <c r="S119" s="235"/>
      <c r="T119" s="235"/>
      <c r="U119" s="235"/>
      <c r="V119" s="344" t="s">
        <v>1735</v>
      </c>
      <c r="W119" s="350"/>
      <c r="X119" s="350"/>
      <c r="Y119" s="350"/>
      <c r="Z119" s="350"/>
      <c r="AA119" s="186"/>
      <c r="AB119" s="187"/>
      <c r="AC119" s="187"/>
      <c r="AD119" s="187"/>
      <c r="AE119" s="187"/>
      <c r="AF119" s="269"/>
      <c r="AG119" s="269"/>
      <c r="AH119" s="269"/>
      <c r="AI119" s="269"/>
      <c r="AJ119" s="269"/>
      <c r="AK119" s="350"/>
      <c r="AL119" s="350"/>
      <c r="AM119" s="350"/>
      <c r="AN119" s="350"/>
      <c r="AO119" s="350"/>
      <c r="AP119" s="187"/>
      <c r="AQ119" s="187"/>
      <c r="AR119" s="187"/>
      <c r="AS119" s="187"/>
      <c r="AT119" s="214"/>
      <c r="AU119" s="386"/>
      <c r="AV119" s="386"/>
      <c r="AW119" s="386"/>
      <c r="AX119" s="386"/>
      <c r="AY119" s="386"/>
      <c r="AZ119" s="386"/>
      <c r="BA119" s="386"/>
      <c r="BB119" s="386"/>
      <c r="BC119" s="386"/>
      <c r="BD119" s="386"/>
      <c r="BE119" s="386"/>
      <c r="BF119" s="386"/>
      <c r="BG119" s="386"/>
      <c r="BJ119" s="217"/>
      <c r="BK119" s="217"/>
      <c r="BL119" s="217"/>
      <c r="BM119" s="217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  <c r="BX119" s="217"/>
      <c r="BY119" s="217"/>
      <c r="BZ119" s="217"/>
      <c r="CA119" s="217"/>
      <c r="CB119" s="217"/>
      <c r="CC119" s="342" t="s">
        <v>1736</v>
      </c>
      <c r="CD119" s="343"/>
      <c r="CE119" s="343"/>
      <c r="CF119" s="343"/>
      <c r="CG119" s="343"/>
      <c r="CH119" s="343"/>
      <c r="CI119" s="217"/>
      <c r="CJ119" s="217"/>
      <c r="CK119" s="217"/>
      <c r="CL119" s="217"/>
      <c r="CM119" s="217"/>
      <c r="CN119" s="217"/>
      <c r="CO119" s="217"/>
      <c r="CP119" s="217"/>
      <c r="CQ119" s="217"/>
      <c r="CR119" s="217"/>
      <c r="CS119" s="217"/>
      <c r="CT119" s="217"/>
      <c r="CU119" s="217"/>
      <c r="CW119" s="187"/>
      <c r="CX119" s="187"/>
      <c r="CY119" s="187"/>
      <c r="CZ119" s="187"/>
      <c r="DA119" s="187"/>
      <c r="DC119" s="187"/>
      <c r="DD119" s="187"/>
      <c r="DF119" s="187"/>
      <c r="DG119" s="187"/>
      <c r="DH119" s="187"/>
      <c r="DI119" s="187"/>
      <c r="DJ119" s="187"/>
    </row>
    <row r="120" spans="3:133" ht="12" customHeight="1">
      <c r="C120" s="217"/>
      <c r="D120" s="188"/>
      <c r="E120" s="188"/>
      <c r="F120" s="188"/>
      <c r="G120" s="188"/>
      <c r="H120" s="188"/>
      <c r="I120" s="188"/>
      <c r="J120" s="188"/>
      <c r="K120" s="235"/>
      <c r="L120" s="235"/>
      <c r="M120" s="235"/>
      <c r="N120" s="235"/>
      <c r="O120" s="235"/>
      <c r="P120" s="235"/>
      <c r="Q120" s="235"/>
      <c r="R120" s="186"/>
      <c r="S120" s="186"/>
      <c r="T120" s="186"/>
      <c r="U120" s="186"/>
      <c r="V120" s="357" t="s">
        <v>1737</v>
      </c>
      <c r="W120" s="350"/>
      <c r="X120" s="350"/>
      <c r="Y120" s="350"/>
      <c r="Z120" s="350"/>
      <c r="AA120" s="187"/>
      <c r="AB120" s="187"/>
      <c r="AC120" s="187"/>
      <c r="AD120" s="187"/>
      <c r="AE120" s="187"/>
      <c r="AF120" s="186"/>
      <c r="AG120" s="186"/>
      <c r="AH120" s="186"/>
      <c r="AI120" s="186"/>
      <c r="AJ120" s="269"/>
      <c r="AK120" s="360"/>
      <c r="AL120" s="350"/>
      <c r="AM120" s="350"/>
      <c r="AN120" s="350"/>
      <c r="AO120" s="350"/>
      <c r="AP120" s="214"/>
      <c r="AQ120" s="214"/>
      <c r="AR120" s="214"/>
      <c r="AS120" s="214"/>
      <c r="AT120" s="214"/>
      <c r="AU120" s="214"/>
      <c r="AV120" s="214"/>
      <c r="BE120" s="217"/>
      <c r="BF120" s="217"/>
      <c r="BG120" s="217"/>
      <c r="BH120" s="217"/>
      <c r="BI120" s="217"/>
      <c r="BJ120" s="217"/>
      <c r="BK120" s="217"/>
      <c r="BL120" s="217"/>
      <c r="BM120" s="217"/>
      <c r="BN120" s="217"/>
      <c r="BO120" s="217"/>
      <c r="BP120" s="217"/>
      <c r="BQ120" s="217"/>
      <c r="BR120" s="217"/>
      <c r="BS120" s="217"/>
      <c r="BT120" s="217"/>
      <c r="BU120" s="217"/>
      <c r="BV120" s="217"/>
      <c r="BW120" s="217"/>
      <c r="BX120" s="217"/>
      <c r="BY120" s="217"/>
      <c r="BZ120" s="217"/>
      <c r="CA120" s="217"/>
      <c r="CB120" s="217"/>
      <c r="CC120" s="342" t="s">
        <v>1755</v>
      </c>
      <c r="CD120" s="343"/>
      <c r="CE120" s="343"/>
      <c r="CF120" s="343"/>
      <c r="CG120" s="343"/>
      <c r="CH120" s="343"/>
      <c r="CI120" s="217"/>
      <c r="CJ120" s="217"/>
      <c r="CK120" s="217"/>
      <c r="CL120" s="217"/>
      <c r="CM120" s="217"/>
      <c r="CN120" s="217"/>
      <c r="CO120" s="217"/>
      <c r="CP120" s="217"/>
      <c r="CR120" s="187"/>
      <c r="CS120" s="187"/>
      <c r="CT120" s="187"/>
      <c r="CU120" s="187"/>
      <c r="CV120" s="187"/>
      <c r="CW120" s="187"/>
      <c r="CX120" s="187"/>
      <c r="CY120" s="187"/>
      <c r="DA120" s="187"/>
      <c r="DB120" s="187"/>
      <c r="DC120" s="187"/>
      <c r="DD120" s="187"/>
      <c r="DE120" s="187"/>
      <c r="EC120" s="191"/>
    </row>
    <row r="121" spans="3:109" ht="12" customHeight="1">
      <c r="C121" s="217"/>
      <c r="D121" s="217"/>
      <c r="V121" s="344" t="s">
        <v>1738</v>
      </c>
      <c r="W121" s="350"/>
      <c r="X121" s="350"/>
      <c r="Y121" s="350"/>
      <c r="Z121" s="350"/>
      <c r="AJ121" s="193"/>
      <c r="AK121" s="350"/>
      <c r="AL121" s="350"/>
      <c r="AM121" s="350"/>
      <c r="AN121" s="350"/>
      <c r="AO121" s="350"/>
      <c r="BE121" s="217"/>
      <c r="BF121" s="217"/>
      <c r="BG121" s="217"/>
      <c r="BH121" s="217"/>
      <c r="BI121" s="217"/>
      <c r="BJ121" s="217"/>
      <c r="BK121" s="217"/>
      <c r="BL121" s="217"/>
      <c r="BM121" s="217"/>
      <c r="BN121" s="217"/>
      <c r="BO121" s="217"/>
      <c r="BP121" s="217"/>
      <c r="BQ121" s="217"/>
      <c r="BR121" s="217"/>
      <c r="BS121" s="217"/>
      <c r="BT121" s="217"/>
      <c r="BU121" s="217"/>
      <c r="BV121" s="217"/>
      <c r="BW121" s="217"/>
      <c r="BX121" s="217"/>
      <c r="BY121" s="217"/>
      <c r="BZ121" s="217"/>
      <c r="CA121" s="217"/>
      <c r="CB121" s="217"/>
      <c r="CC121" s="217"/>
      <c r="CD121" s="217"/>
      <c r="CE121" s="217"/>
      <c r="CF121" s="217"/>
      <c r="CG121" s="217"/>
      <c r="CH121" s="217"/>
      <c r="CI121" s="217"/>
      <c r="CJ121" s="217"/>
      <c r="CK121" s="217"/>
      <c r="CL121" s="217"/>
      <c r="CM121" s="217"/>
      <c r="CN121" s="217"/>
      <c r="CO121" s="217"/>
      <c r="CP121" s="217"/>
      <c r="CS121" s="187"/>
      <c r="CT121" s="187"/>
      <c r="CU121" s="187"/>
      <c r="CV121" s="187"/>
      <c r="CW121" s="187"/>
      <c r="CX121" s="187"/>
      <c r="CY121" s="187"/>
      <c r="DA121" s="187"/>
      <c r="DB121" s="187"/>
      <c r="DC121" s="187"/>
      <c r="DD121" s="187"/>
      <c r="DE121" s="187"/>
    </row>
    <row r="122" spans="3:109" ht="9" customHeight="1">
      <c r="C122" s="217"/>
      <c r="D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  <c r="BX122" s="217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17"/>
      <c r="CK122" s="217"/>
      <c r="CL122" s="217"/>
      <c r="CM122" s="217"/>
      <c r="CN122" s="217"/>
      <c r="CO122" s="217"/>
      <c r="CP122" s="217"/>
      <c r="CR122" s="187"/>
      <c r="CS122" s="187"/>
      <c r="CT122" s="187"/>
      <c r="CU122" s="187"/>
      <c r="CV122" s="187"/>
      <c r="CW122" s="187"/>
      <c r="DA122" s="187"/>
      <c r="DB122" s="187"/>
      <c r="DC122" s="187"/>
      <c r="DD122" s="187"/>
      <c r="DE122" s="187"/>
    </row>
    <row r="123" spans="3:109" ht="9" customHeight="1">
      <c r="C123" s="217"/>
      <c r="D123" s="217"/>
      <c r="AW123" s="191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7"/>
      <c r="BP123" s="217"/>
      <c r="BQ123" s="217"/>
      <c r="BR123" s="217"/>
      <c r="BS123" s="217"/>
      <c r="BT123" s="217"/>
      <c r="BU123" s="217"/>
      <c r="BV123" s="217"/>
      <c r="BW123" s="217"/>
      <c r="BX123" s="217"/>
      <c r="BY123" s="217"/>
      <c r="BZ123" s="217"/>
      <c r="CA123" s="217"/>
      <c r="CB123" s="217"/>
      <c r="CC123" s="217"/>
      <c r="CD123" s="217"/>
      <c r="CE123" s="217"/>
      <c r="CF123" s="217"/>
      <c r="CG123" s="217"/>
      <c r="CH123" s="217"/>
      <c r="CI123" s="217"/>
      <c r="CJ123" s="217"/>
      <c r="CK123" s="217"/>
      <c r="CL123" s="217"/>
      <c r="CM123" s="217"/>
      <c r="CN123" s="217"/>
      <c r="CO123" s="217"/>
      <c r="CP123" s="217"/>
      <c r="CR123" s="187"/>
      <c r="CS123" s="187"/>
      <c r="CT123" s="187"/>
      <c r="CU123" s="187"/>
      <c r="CV123" s="187"/>
      <c r="CW123" s="187"/>
      <c r="DA123" s="187"/>
      <c r="DB123" s="187"/>
      <c r="DC123" s="187"/>
      <c r="DD123" s="187"/>
      <c r="DE123" s="187"/>
    </row>
    <row r="124" spans="3:133" ht="9" customHeight="1">
      <c r="C124" s="217"/>
      <c r="D124" s="217"/>
      <c r="AW124" s="188"/>
      <c r="AX124" s="188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  <c r="BI124" s="217"/>
      <c r="BJ124" s="217"/>
      <c r="BK124" s="217"/>
      <c r="BL124" s="217"/>
      <c r="BM124" s="217"/>
      <c r="BN124" s="217"/>
      <c r="BO124" s="217"/>
      <c r="BP124" s="217"/>
      <c r="BQ124" s="217"/>
      <c r="BR124" s="217"/>
      <c r="BS124" s="217"/>
      <c r="BT124" s="217"/>
      <c r="BU124" s="217"/>
      <c r="BV124" s="217"/>
      <c r="BW124" s="217"/>
      <c r="BX124" s="217"/>
      <c r="BY124" s="217"/>
      <c r="BZ124" s="217"/>
      <c r="CA124" s="217"/>
      <c r="CB124" s="217"/>
      <c r="CC124" s="217"/>
      <c r="CD124" s="217"/>
      <c r="CE124" s="217"/>
      <c r="CF124" s="217"/>
      <c r="CG124" s="217"/>
      <c r="CH124" s="217"/>
      <c r="CI124" s="217"/>
      <c r="CJ124" s="217"/>
      <c r="CK124" s="217"/>
      <c r="CL124" s="217"/>
      <c r="CM124" s="217"/>
      <c r="CN124" s="217"/>
      <c r="CO124" s="217"/>
      <c r="CP124" s="217"/>
      <c r="CQ124" s="225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187"/>
      <c r="DC124" s="187"/>
      <c r="DD124" s="187"/>
      <c r="DE124" s="187"/>
      <c r="DF124" s="187"/>
      <c r="DG124" s="187"/>
      <c r="DH124" s="187"/>
      <c r="DI124" s="187"/>
      <c r="DJ124" s="187"/>
      <c r="DK124" s="187"/>
      <c r="DL124" s="187"/>
      <c r="DM124" s="187"/>
      <c r="DN124" s="187"/>
      <c r="DO124" s="187"/>
      <c r="DP124" s="187"/>
      <c r="DQ124" s="187"/>
      <c r="DR124" s="187"/>
      <c r="DS124" s="187"/>
      <c r="DT124" s="187"/>
      <c r="DU124" s="187"/>
      <c r="DV124" s="187"/>
      <c r="DW124" s="187"/>
      <c r="DX124" s="187"/>
      <c r="DY124" s="187"/>
      <c r="DZ124" s="187"/>
      <c r="EA124" s="187"/>
      <c r="EB124" s="187"/>
      <c r="EC124" s="187"/>
    </row>
    <row r="125" spans="3:133" ht="9" customHeight="1">
      <c r="C125" s="217"/>
      <c r="D125" s="217"/>
      <c r="AW125" s="188"/>
      <c r="AX125" s="188"/>
      <c r="AY125" s="188"/>
      <c r="AZ125" s="188"/>
      <c r="BA125" s="188"/>
      <c r="BB125" s="188"/>
      <c r="BC125" s="188"/>
      <c r="BD125" s="188"/>
      <c r="BE125" s="217"/>
      <c r="BF125" s="217"/>
      <c r="BG125" s="217"/>
      <c r="BH125" s="217"/>
      <c r="BI125" s="217"/>
      <c r="BJ125" s="217"/>
      <c r="BK125" s="217"/>
      <c r="BL125" s="217"/>
      <c r="BM125" s="217"/>
      <c r="BN125" s="217"/>
      <c r="BO125" s="217"/>
      <c r="BP125" s="217"/>
      <c r="BQ125" s="217"/>
      <c r="BR125" s="217"/>
      <c r="BS125" s="217"/>
      <c r="BT125" s="217"/>
      <c r="BU125" s="217"/>
      <c r="BV125" s="217"/>
      <c r="BW125" s="217"/>
      <c r="BX125" s="217"/>
      <c r="BY125" s="217"/>
      <c r="BZ125" s="217"/>
      <c r="CA125" s="217"/>
      <c r="CB125" s="217"/>
      <c r="CC125" s="217"/>
      <c r="CD125" s="217"/>
      <c r="CE125" s="217"/>
      <c r="CF125" s="217"/>
      <c r="CG125" s="217"/>
      <c r="CH125" s="217"/>
      <c r="CI125" s="217"/>
      <c r="CJ125" s="217"/>
      <c r="CK125" s="217"/>
      <c r="CL125" s="217"/>
      <c r="CM125" s="217"/>
      <c r="CN125" s="217"/>
      <c r="CO125" s="217"/>
      <c r="CP125" s="217"/>
      <c r="CQ125" s="225"/>
      <c r="CR125" s="187"/>
      <c r="CS125" s="187"/>
      <c r="CT125" s="187"/>
      <c r="CU125" s="187"/>
      <c r="CV125" s="187"/>
      <c r="CW125" s="187"/>
      <c r="CX125" s="187"/>
      <c r="CY125" s="187"/>
      <c r="CZ125" s="187"/>
      <c r="DA125" s="187"/>
      <c r="DB125" s="187"/>
      <c r="DC125" s="187"/>
      <c r="DD125" s="187"/>
      <c r="DE125" s="187"/>
      <c r="DF125" s="187"/>
      <c r="DG125" s="187"/>
      <c r="DH125" s="187"/>
      <c r="DI125" s="187"/>
      <c r="DJ125" s="187"/>
      <c r="DK125" s="187"/>
      <c r="DL125" s="187"/>
      <c r="DM125" s="187"/>
      <c r="DN125" s="187"/>
      <c r="DO125" s="187"/>
      <c r="DP125" s="187"/>
      <c r="DQ125" s="187"/>
      <c r="DR125" s="187"/>
      <c r="DS125" s="187"/>
      <c r="DT125" s="187"/>
      <c r="DU125" s="187"/>
      <c r="DV125" s="187"/>
      <c r="DW125" s="187"/>
      <c r="DX125" s="187"/>
      <c r="DY125" s="187"/>
      <c r="DZ125" s="187"/>
      <c r="EA125" s="187"/>
      <c r="EB125" s="187"/>
      <c r="EC125" s="187"/>
    </row>
    <row r="126" spans="3:133" ht="9" customHeight="1">
      <c r="C126" s="217"/>
      <c r="D126" s="217"/>
      <c r="AW126" s="188"/>
      <c r="AX126" s="188"/>
      <c r="AY126" s="188"/>
      <c r="AZ126" s="188"/>
      <c r="BA126" s="188"/>
      <c r="BB126" s="188"/>
      <c r="BC126" s="188"/>
      <c r="BD126" s="188"/>
      <c r="BE126" s="217"/>
      <c r="BF126" s="217"/>
      <c r="BG126" s="217"/>
      <c r="BH126" s="217"/>
      <c r="BI126" s="217"/>
      <c r="BJ126" s="217"/>
      <c r="BK126" s="217"/>
      <c r="BL126" s="217"/>
      <c r="BM126" s="217"/>
      <c r="BN126" s="217"/>
      <c r="BO126" s="217"/>
      <c r="BP126" s="217"/>
      <c r="BQ126" s="217"/>
      <c r="BR126" s="217"/>
      <c r="BS126" s="217"/>
      <c r="BT126" s="217"/>
      <c r="BU126" s="217"/>
      <c r="BV126" s="217"/>
      <c r="BW126" s="217"/>
      <c r="BX126" s="217"/>
      <c r="BY126" s="217"/>
      <c r="BZ126" s="217"/>
      <c r="CA126" s="217"/>
      <c r="CB126" s="217"/>
      <c r="CC126" s="217"/>
      <c r="CD126" s="217"/>
      <c r="CE126" s="217"/>
      <c r="CF126" s="217"/>
      <c r="CG126" s="217"/>
      <c r="CH126" s="217"/>
      <c r="CI126" s="217"/>
      <c r="CJ126" s="217"/>
      <c r="CK126" s="217"/>
      <c r="CL126" s="217"/>
      <c r="CM126" s="217"/>
      <c r="CN126" s="217"/>
      <c r="CO126" s="217"/>
      <c r="CP126" s="217"/>
      <c r="CQ126" s="225"/>
      <c r="CR126" s="187"/>
      <c r="CS126" s="187"/>
      <c r="CT126" s="187"/>
      <c r="CU126" s="187"/>
      <c r="CV126" s="187"/>
      <c r="CW126" s="187"/>
      <c r="CX126" s="187"/>
      <c r="CY126" s="187"/>
      <c r="CZ126" s="187"/>
      <c r="DA126" s="187"/>
      <c r="DB126" s="187"/>
      <c r="DC126" s="187"/>
      <c r="DD126" s="187"/>
      <c r="DE126" s="187"/>
      <c r="DF126" s="187"/>
      <c r="DG126" s="187"/>
      <c r="DH126" s="187"/>
      <c r="DI126" s="187"/>
      <c r="DJ126" s="187"/>
      <c r="DK126" s="187"/>
      <c r="DL126" s="187"/>
      <c r="DM126" s="187"/>
      <c r="DN126" s="187"/>
      <c r="DO126" s="187"/>
      <c r="DP126" s="187"/>
      <c r="DQ126" s="187"/>
      <c r="DR126" s="187"/>
      <c r="DS126" s="187"/>
      <c r="DT126" s="187"/>
      <c r="DU126" s="187"/>
      <c r="DV126" s="187"/>
      <c r="DW126" s="187"/>
      <c r="DX126" s="187"/>
      <c r="DY126" s="187"/>
      <c r="DZ126" s="187"/>
      <c r="EA126" s="187"/>
      <c r="EB126" s="187"/>
      <c r="EC126" s="187"/>
    </row>
    <row r="127" spans="3:133" ht="9" customHeight="1">
      <c r="C127" s="217"/>
      <c r="D127" s="214"/>
      <c r="E127" s="214"/>
      <c r="F127" s="653" t="s">
        <v>1656</v>
      </c>
      <c r="G127" s="653"/>
      <c r="H127" s="653"/>
      <c r="I127" s="653"/>
      <c r="J127" s="653"/>
      <c r="K127" s="653"/>
      <c r="L127" s="653"/>
      <c r="M127" s="653"/>
      <c r="N127" s="653"/>
      <c r="O127" s="653"/>
      <c r="P127" s="653"/>
      <c r="Q127" s="653"/>
      <c r="R127" s="653"/>
      <c r="S127" s="653"/>
      <c r="T127" s="653"/>
      <c r="U127" s="653"/>
      <c r="V127" s="653"/>
      <c r="W127" s="653"/>
      <c r="X127" s="653"/>
      <c r="Y127" s="653"/>
      <c r="Z127" s="653"/>
      <c r="AA127" s="653"/>
      <c r="AB127" s="653"/>
      <c r="AC127" s="653"/>
      <c r="AD127" s="653"/>
      <c r="AE127" s="653"/>
      <c r="AF127" s="653"/>
      <c r="AG127" s="653"/>
      <c r="AH127" s="653"/>
      <c r="AI127" s="653"/>
      <c r="AJ127" s="653"/>
      <c r="AK127" s="653"/>
      <c r="AL127" s="191"/>
      <c r="AM127" s="214"/>
      <c r="AN127" s="214"/>
      <c r="AO127" s="214"/>
      <c r="AP127" s="214"/>
      <c r="AQ127" s="214"/>
      <c r="AR127" s="214"/>
      <c r="AS127" s="214"/>
      <c r="AT127" s="214"/>
      <c r="AU127" s="270"/>
      <c r="AV127" s="193"/>
      <c r="AW127" s="214"/>
      <c r="AX127" s="193"/>
      <c r="AZ127" s="188"/>
      <c r="BA127" s="188"/>
      <c r="BB127" s="188"/>
      <c r="BC127" s="188"/>
      <c r="BD127" s="188"/>
      <c r="BE127" s="217"/>
      <c r="BF127" s="217"/>
      <c r="BG127" s="217"/>
      <c r="BH127" s="217"/>
      <c r="BI127" s="217"/>
      <c r="BJ127" s="217"/>
      <c r="BK127" s="217"/>
      <c r="BL127" s="217"/>
      <c r="BM127" s="217"/>
      <c r="BN127" s="217"/>
      <c r="BO127" s="217"/>
      <c r="BP127" s="217"/>
      <c r="BQ127" s="217"/>
      <c r="BR127" s="217"/>
      <c r="BS127" s="217"/>
      <c r="BT127" s="217"/>
      <c r="BU127" s="217"/>
      <c r="BV127" s="217"/>
      <c r="BW127" s="217"/>
      <c r="BX127" s="217"/>
      <c r="BY127" s="217"/>
      <c r="BZ127" s="217"/>
      <c r="CA127" s="217"/>
      <c r="CB127" s="217"/>
      <c r="CC127" s="217"/>
      <c r="CD127" s="217"/>
      <c r="CE127" s="217"/>
      <c r="CF127" s="217"/>
      <c r="CG127" s="217"/>
      <c r="CH127" s="217"/>
      <c r="CI127" s="217"/>
      <c r="CJ127" s="217"/>
      <c r="CK127" s="217"/>
      <c r="CL127" s="217"/>
      <c r="CM127" s="217"/>
      <c r="CN127" s="217"/>
      <c r="CO127" s="217"/>
      <c r="CP127" s="217"/>
      <c r="CQ127" s="225"/>
      <c r="CR127" s="187"/>
      <c r="CS127" s="187"/>
      <c r="CT127" s="187"/>
      <c r="CU127" s="187"/>
      <c r="CV127" s="187"/>
      <c r="CW127" s="187"/>
      <c r="CX127" s="187"/>
      <c r="CY127" s="187"/>
      <c r="CZ127" s="187"/>
      <c r="DA127" s="187"/>
      <c r="DB127" s="187"/>
      <c r="DC127" s="187"/>
      <c r="DD127" s="187"/>
      <c r="DE127" s="187"/>
      <c r="DF127" s="187"/>
      <c r="DG127" s="187"/>
      <c r="DH127" s="187"/>
      <c r="DI127" s="187"/>
      <c r="DJ127" s="187"/>
      <c r="DK127" s="187"/>
      <c r="DL127" s="187"/>
      <c r="DM127" s="187"/>
      <c r="DN127" s="187"/>
      <c r="DO127" s="187"/>
      <c r="DP127" s="187"/>
      <c r="DQ127" s="187"/>
      <c r="DR127" s="187"/>
      <c r="DS127" s="187"/>
      <c r="DT127" s="187"/>
      <c r="DU127" s="187"/>
      <c r="DV127" s="187"/>
      <c r="DW127" s="187"/>
      <c r="DX127" s="187"/>
      <c r="DY127" s="187"/>
      <c r="DZ127" s="187"/>
      <c r="EA127" s="187"/>
      <c r="EB127" s="187"/>
      <c r="EC127" s="187"/>
    </row>
    <row r="128" spans="3:133" ht="9" customHeight="1">
      <c r="C128" s="217"/>
      <c r="D128" s="214"/>
      <c r="E128" s="214"/>
      <c r="F128" s="653"/>
      <c r="G128" s="653"/>
      <c r="H128" s="653"/>
      <c r="I128" s="653"/>
      <c r="J128" s="653"/>
      <c r="K128" s="653"/>
      <c r="L128" s="653"/>
      <c r="M128" s="653"/>
      <c r="N128" s="653"/>
      <c r="O128" s="653"/>
      <c r="P128" s="653"/>
      <c r="Q128" s="653"/>
      <c r="R128" s="653"/>
      <c r="S128" s="653"/>
      <c r="T128" s="653"/>
      <c r="U128" s="653"/>
      <c r="V128" s="653"/>
      <c r="W128" s="653"/>
      <c r="X128" s="653"/>
      <c r="Y128" s="653"/>
      <c r="Z128" s="653"/>
      <c r="AA128" s="653"/>
      <c r="AB128" s="653"/>
      <c r="AC128" s="653"/>
      <c r="AD128" s="653"/>
      <c r="AE128" s="653"/>
      <c r="AF128" s="653"/>
      <c r="AG128" s="653"/>
      <c r="AH128" s="653"/>
      <c r="AI128" s="653"/>
      <c r="AJ128" s="653"/>
      <c r="AK128" s="653"/>
      <c r="AL128" s="191"/>
      <c r="AM128" s="214"/>
      <c r="AN128" s="214"/>
      <c r="AO128" s="214"/>
      <c r="AP128" s="214"/>
      <c r="AQ128" s="214"/>
      <c r="AR128" s="214"/>
      <c r="AS128" s="214"/>
      <c r="AT128" s="214"/>
      <c r="AU128" s="270"/>
      <c r="AV128" s="193"/>
      <c r="AW128" s="214"/>
      <c r="AX128" s="193"/>
      <c r="BD128" s="229"/>
      <c r="BE128" s="217"/>
      <c r="BF128" s="217"/>
      <c r="BG128" s="217"/>
      <c r="BH128" s="217"/>
      <c r="BI128" s="217"/>
      <c r="BJ128" s="217"/>
      <c r="BK128" s="217"/>
      <c r="BL128" s="217"/>
      <c r="BM128" s="217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217"/>
      <c r="BX128" s="217"/>
      <c r="BY128" s="217"/>
      <c r="BZ128" s="217"/>
      <c r="CA128" s="217"/>
      <c r="CB128" s="217"/>
      <c r="CC128" s="217"/>
      <c r="CD128" s="217"/>
      <c r="CE128" s="217"/>
      <c r="CF128" s="217"/>
      <c r="CG128" s="217"/>
      <c r="CH128" s="217"/>
      <c r="CI128" s="217"/>
      <c r="CJ128" s="217"/>
      <c r="CK128" s="217"/>
      <c r="CL128" s="217"/>
      <c r="CM128" s="217"/>
      <c r="CN128" s="217"/>
      <c r="CO128" s="217"/>
      <c r="CP128" s="217"/>
      <c r="CQ128" s="225"/>
      <c r="CR128" s="187"/>
      <c r="CT128" s="187"/>
      <c r="CU128" s="187"/>
      <c r="CV128" s="187"/>
      <c r="CW128" s="187"/>
      <c r="CX128" s="187"/>
      <c r="CY128" s="187"/>
      <c r="CZ128" s="187"/>
      <c r="DA128" s="187"/>
      <c r="DB128" s="187"/>
      <c r="DC128" s="187"/>
      <c r="DD128" s="187"/>
      <c r="DE128" s="187"/>
      <c r="DF128" s="187"/>
      <c r="DG128" s="187"/>
      <c r="DH128" s="187"/>
      <c r="DI128" s="187"/>
      <c r="DJ128" s="187"/>
      <c r="DK128" s="187"/>
      <c r="DL128" s="187"/>
      <c r="DM128" s="187"/>
      <c r="DN128" s="187"/>
      <c r="DO128" s="187"/>
      <c r="DP128" s="187"/>
      <c r="DQ128" s="187"/>
      <c r="DR128" s="187"/>
      <c r="DS128" s="187"/>
      <c r="DT128" s="187"/>
      <c r="DU128" s="187"/>
      <c r="DV128" s="187"/>
      <c r="DW128" s="187"/>
      <c r="DX128" s="187"/>
      <c r="DY128" s="187"/>
      <c r="DZ128" s="187"/>
      <c r="EA128" s="187"/>
      <c r="EB128" s="187"/>
      <c r="EC128" s="187"/>
    </row>
    <row r="129" spans="3:133" ht="9" customHeight="1">
      <c r="C129" s="217"/>
      <c r="D129" s="214"/>
      <c r="E129" s="214"/>
      <c r="F129" s="653"/>
      <c r="G129" s="653"/>
      <c r="H129" s="653"/>
      <c r="I129" s="653"/>
      <c r="J129" s="653"/>
      <c r="K129" s="653"/>
      <c r="L129" s="653"/>
      <c r="M129" s="653"/>
      <c r="N129" s="653"/>
      <c r="O129" s="653"/>
      <c r="P129" s="653"/>
      <c r="Q129" s="653"/>
      <c r="R129" s="653"/>
      <c r="S129" s="653"/>
      <c r="T129" s="653"/>
      <c r="U129" s="653"/>
      <c r="V129" s="653"/>
      <c r="W129" s="653"/>
      <c r="X129" s="653"/>
      <c r="Y129" s="653"/>
      <c r="Z129" s="653"/>
      <c r="AA129" s="653"/>
      <c r="AB129" s="653"/>
      <c r="AC129" s="653"/>
      <c r="AD129" s="653"/>
      <c r="AE129" s="653"/>
      <c r="AF129" s="653"/>
      <c r="AG129" s="653"/>
      <c r="AH129" s="653"/>
      <c r="AI129" s="653"/>
      <c r="AJ129" s="653"/>
      <c r="AK129" s="653"/>
      <c r="AM129" s="253"/>
      <c r="AN129" s="214"/>
      <c r="AO129" s="214"/>
      <c r="AP129" s="214"/>
      <c r="AQ129" s="214"/>
      <c r="AR129" s="214"/>
      <c r="AS129" s="214"/>
      <c r="AT129" s="214"/>
      <c r="AU129" s="270"/>
      <c r="AV129" s="222"/>
      <c r="AW129" s="222"/>
      <c r="AX129" s="222"/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  <c r="BI129" s="217"/>
      <c r="BJ129" s="217"/>
      <c r="BK129" s="217"/>
      <c r="BL129" s="217"/>
      <c r="BM129" s="217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  <c r="BX129" s="217"/>
      <c r="BY129" s="217"/>
      <c r="BZ129" s="217"/>
      <c r="CA129" s="217"/>
      <c r="CB129" s="217"/>
      <c r="CC129" s="217"/>
      <c r="CD129" s="217"/>
      <c r="CE129" s="217"/>
      <c r="CF129" s="217"/>
      <c r="CG129" s="217"/>
      <c r="CH129" s="217"/>
      <c r="CI129" s="217"/>
      <c r="CJ129" s="217"/>
      <c r="CK129" s="217"/>
      <c r="CL129" s="217"/>
      <c r="CM129" s="217"/>
      <c r="CN129" s="217"/>
      <c r="CO129" s="217"/>
      <c r="CP129" s="217"/>
      <c r="CQ129" s="225"/>
      <c r="CR129" s="187"/>
      <c r="CW129" s="187"/>
      <c r="CX129" s="187"/>
      <c r="CY129" s="187"/>
      <c r="CZ129" s="187"/>
      <c r="DF129" s="187"/>
      <c r="DG129" s="187"/>
      <c r="DH129" s="187"/>
      <c r="DI129" s="187"/>
      <c r="DJ129" s="187"/>
      <c r="DK129" s="187"/>
      <c r="DL129" s="187"/>
      <c r="DM129" s="187"/>
      <c r="DN129" s="187"/>
      <c r="DO129" s="187"/>
      <c r="DP129" s="187"/>
      <c r="DQ129" s="187"/>
      <c r="DR129" s="187"/>
      <c r="DS129" s="187"/>
      <c r="DT129" s="187"/>
      <c r="DU129" s="187"/>
      <c r="DV129" s="187"/>
      <c r="DW129" s="187"/>
      <c r="DX129" s="187"/>
      <c r="DY129" s="187"/>
      <c r="DZ129" s="187"/>
      <c r="EA129" s="187"/>
      <c r="EB129" s="187"/>
      <c r="EC129" s="187"/>
    </row>
    <row r="130" spans="3:133" ht="9" customHeight="1">
      <c r="C130" s="217"/>
      <c r="D130" s="214"/>
      <c r="E130" s="214"/>
      <c r="F130" s="653"/>
      <c r="G130" s="653"/>
      <c r="H130" s="653"/>
      <c r="I130" s="653"/>
      <c r="J130" s="653"/>
      <c r="K130" s="653"/>
      <c r="L130" s="653"/>
      <c r="M130" s="653"/>
      <c r="N130" s="653"/>
      <c r="O130" s="653"/>
      <c r="P130" s="653"/>
      <c r="Q130" s="653"/>
      <c r="R130" s="653"/>
      <c r="S130" s="653"/>
      <c r="T130" s="653"/>
      <c r="U130" s="653"/>
      <c r="V130" s="653"/>
      <c r="W130" s="653"/>
      <c r="X130" s="653"/>
      <c r="Y130" s="653"/>
      <c r="Z130" s="653"/>
      <c r="AA130" s="653"/>
      <c r="AB130" s="653"/>
      <c r="AC130" s="653"/>
      <c r="AD130" s="653"/>
      <c r="AE130" s="653"/>
      <c r="AF130" s="653"/>
      <c r="AG130" s="653"/>
      <c r="AH130" s="653"/>
      <c r="AI130" s="653"/>
      <c r="AJ130" s="653"/>
      <c r="AK130" s="653"/>
      <c r="AL130" s="253"/>
      <c r="AM130" s="253"/>
      <c r="AN130" s="214"/>
      <c r="AO130" s="214"/>
      <c r="AP130" s="214"/>
      <c r="AQ130" s="214"/>
      <c r="AR130" s="214"/>
      <c r="AS130" s="214"/>
      <c r="AT130" s="214"/>
      <c r="AU130" s="270"/>
      <c r="AV130" s="222"/>
      <c r="AW130" s="222"/>
      <c r="AX130" s="222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  <c r="BI130" s="217"/>
      <c r="BJ130" s="217"/>
      <c r="BK130" s="217"/>
      <c r="BL130" s="217"/>
      <c r="BM130" s="217"/>
      <c r="BN130" s="217"/>
      <c r="BO130" s="217"/>
      <c r="BP130" s="217"/>
      <c r="BQ130" s="217"/>
      <c r="BR130" s="217"/>
      <c r="BS130" s="217"/>
      <c r="BT130" s="217"/>
      <c r="BU130" s="217"/>
      <c r="BV130" s="217"/>
      <c r="BW130" s="217"/>
      <c r="BX130" s="217"/>
      <c r="BY130" s="217"/>
      <c r="BZ130" s="217"/>
      <c r="CA130" s="217"/>
      <c r="CB130" s="217"/>
      <c r="CC130" s="217"/>
      <c r="CD130" s="217"/>
      <c r="CE130" s="217"/>
      <c r="CF130" s="217"/>
      <c r="CG130" s="217"/>
      <c r="CH130" s="217"/>
      <c r="CI130" s="217"/>
      <c r="CJ130" s="217"/>
      <c r="CK130" s="217"/>
      <c r="CL130" s="217"/>
      <c r="CM130" s="217"/>
      <c r="CN130" s="217"/>
      <c r="CO130" s="217"/>
      <c r="CP130" s="217"/>
      <c r="CQ130" s="225"/>
      <c r="CR130" s="187"/>
      <c r="CX130" s="187"/>
      <c r="CY130" s="187"/>
      <c r="CZ130" s="187"/>
      <c r="DF130" s="187"/>
      <c r="DG130" s="187"/>
      <c r="DH130" s="187"/>
      <c r="DI130" s="187"/>
      <c r="DJ130" s="187"/>
      <c r="DK130" s="187"/>
      <c r="DL130" s="187"/>
      <c r="DM130" s="187"/>
      <c r="DN130" s="187"/>
      <c r="DO130" s="187"/>
      <c r="DP130" s="187"/>
      <c r="DQ130" s="187"/>
      <c r="DR130" s="187"/>
      <c r="DS130" s="187"/>
      <c r="DT130" s="187"/>
      <c r="DU130" s="187"/>
      <c r="DV130" s="187"/>
      <c r="DW130" s="187"/>
      <c r="DX130" s="187"/>
      <c r="DY130" s="187"/>
      <c r="DZ130" s="187"/>
      <c r="EA130" s="187"/>
      <c r="EB130" s="187"/>
      <c r="EC130" s="187"/>
    </row>
    <row r="131" spans="3:133" ht="9" customHeight="1">
      <c r="C131" s="217"/>
      <c r="D131" s="214"/>
      <c r="E131" s="214"/>
      <c r="F131" s="214"/>
      <c r="G131" s="214"/>
      <c r="H131" s="214"/>
      <c r="I131" s="21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193"/>
      <c r="U131" s="193"/>
      <c r="V131" s="194"/>
      <c r="W131" s="193"/>
      <c r="X131" s="193"/>
      <c r="Y131" s="193"/>
      <c r="Z131" s="193"/>
      <c r="AA131" s="194"/>
      <c r="AB131" s="193"/>
      <c r="AC131" s="193"/>
      <c r="AD131" s="193"/>
      <c r="AE131" s="193"/>
      <c r="AF131" s="194"/>
      <c r="AG131" s="193"/>
      <c r="AH131" s="193"/>
      <c r="AI131" s="193"/>
      <c r="AJ131" s="193"/>
      <c r="AK131" s="194"/>
      <c r="AL131" s="193"/>
      <c r="AM131" s="193"/>
      <c r="AN131" s="256"/>
      <c r="AO131" s="256"/>
      <c r="AP131" s="256"/>
      <c r="AQ131" s="256"/>
      <c r="AR131" s="255"/>
      <c r="AS131" s="255"/>
      <c r="AT131" s="255"/>
      <c r="AU131" s="271"/>
      <c r="AV131" s="222"/>
      <c r="AW131" s="222"/>
      <c r="AX131" s="222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217"/>
      <c r="BR131" s="217"/>
      <c r="BS131" s="217"/>
      <c r="BT131" s="217"/>
      <c r="BU131" s="217"/>
      <c r="BV131" s="217"/>
      <c r="BW131" s="217"/>
      <c r="BX131" s="217"/>
      <c r="BY131" s="217"/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/>
      <c r="CJ131" s="217"/>
      <c r="CK131" s="217"/>
      <c r="CL131" s="217"/>
      <c r="CM131" s="217"/>
      <c r="CN131" s="217"/>
      <c r="CO131" s="217"/>
      <c r="CP131" s="217"/>
      <c r="CQ131" s="225"/>
      <c r="CR131" s="187"/>
      <c r="CS131" s="188"/>
      <c r="CX131" s="187"/>
      <c r="CY131" s="187"/>
      <c r="CZ131" s="187"/>
      <c r="DF131" s="187"/>
      <c r="DG131" s="187"/>
      <c r="DH131" s="187"/>
      <c r="DI131" s="187"/>
      <c r="DJ131" s="187"/>
      <c r="DK131" s="187"/>
      <c r="DL131" s="187"/>
      <c r="DM131" s="187"/>
      <c r="DN131" s="187"/>
      <c r="DO131" s="187"/>
      <c r="DP131" s="187"/>
      <c r="DQ131" s="187"/>
      <c r="DR131" s="187"/>
      <c r="DS131" s="187"/>
      <c r="DT131" s="187"/>
      <c r="DU131" s="187"/>
      <c r="DV131" s="187"/>
      <c r="DW131" s="187"/>
      <c r="DX131" s="187"/>
      <c r="DY131" s="187"/>
      <c r="DZ131" s="187"/>
      <c r="EA131" s="187"/>
      <c r="EB131" s="187"/>
      <c r="EC131" s="187"/>
    </row>
    <row r="132" spans="3:133" ht="9" customHeight="1">
      <c r="C132" s="217"/>
      <c r="D132" s="214"/>
      <c r="E132" s="214"/>
      <c r="F132" s="214"/>
      <c r="G132" s="214"/>
      <c r="H132" s="214"/>
      <c r="I132" s="21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193"/>
      <c r="U132" s="193"/>
      <c r="V132" s="194"/>
      <c r="W132" s="340" t="s">
        <v>1769</v>
      </c>
      <c r="X132" s="341"/>
      <c r="Y132" s="341"/>
      <c r="Z132" s="341"/>
      <c r="AA132" s="341"/>
      <c r="AB132" s="193"/>
      <c r="AC132" s="193"/>
      <c r="AD132" s="193"/>
      <c r="AE132" s="193"/>
      <c r="AF132" s="194"/>
      <c r="AG132" s="193"/>
      <c r="AH132" s="193"/>
      <c r="AI132" s="193"/>
      <c r="AJ132" s="193"/>
      <c r="AK132" s="194"/>
      <c r="AL132" s="193"/>
      <c r="AM132" s="193"/>
      <c r="AN132" s="256"/>
      <c r="AO132" s="256"/>
      <c r="AP132" s="256"/>
      <c r="AQ132" s="256"/>
      <c r="AR132" s="255"/>
      <c r="AS132" s="255"/>
      <c r="AT132" s="255"/>
      <c r="AU132" s="271"/>
      <c r="AV132" s="222"/>
      <c r="AW132" s="222"/>
      <c r="AX132" s="222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  <c r="BI132" s="217"/>
      <c r="BJ132" s="217"/>
      <c r="BK132" s="217"/>
      <c r="BL132" s="217"/>
      <c r="BM132" s="217"/>
      <c r="BN132" s="217"/>
      <c r="BO132" s="217"/>
      <c r="BP132" s="217"/>
      <c r="BQ132" s="217"/>
      <c r="BR132" s="217"/>
      <c r="BS132" s="217"/>
      <c r="BT132" s="217"/>
      <c r="BU132" s="217"/>
      <c r="BV132" s="217"/>
      <c r="BW132" s="217"/>
      <c r="BX132" s="217"/>
      <c r="BY132" s="217"/>
      <c r="BZ132" s="217"/>
      <c r="CA132" s="217"/>
      <c r="CB132" s="217"/>
      <c r="CC132" s="217"/>
      <c r="CD132" s="217"/>
      <c r="CE132" s="217"/>
      <c r="CF132" s="217"/>
      <c r="CG132" s="217"/>
      <c r="CH132" s="217"/>
      <c r="CI132" s="217"/>
      <c r="CJ132" s="217"/>
      <c r="CK132" s="217"/>
      <c r="CL132" s="217"/>
      <c r="CM132" s="217"/>
      <c r="CN132" s="217"/>
      <c r="CO132" s="217"/>
      <c r="CP132" s="217"/>
      <c r="CQ132" s="225"/>
      <c r="CS132" s="187"/>
      <c r="CT132" s="187"/>
      <c r="CU132" s="187"/>
      <c r="CV132" s="187"/>
      <c r="CX132" s="187"/>
      <c r="CY132" s="187"/>
      <c r="CZ132" s="187"/>
      <c r="DA132" s="187"/>
      <c r="DB132" s="187"/>
      <c r="DC132" s="187"/>
      <c r="DD132" s="187"/>
      <c r="DE132" s="187"/>
      <c r="DF132" s="187"/>
      <c r="DG132" s="187"/>
      <c r="DH132" s="187"/>
      <c r="DI132" s="187"/>
      <c r="DJ132" s="187"/>
      <c r="DK132" s="187"/>
      <c r="DL132" s="187"/>
      <c r="DM132" s="187"/>
      <c r="DN132" s="187"/>
      <c r="DO132" s="187"/>
      <c r="DP132" s="187"/>
      <c r="DQ132" s="187"/>
      <c r="DR132" s="187"/>
      <c r="DS132" s="187"/>
      <c r="DT132" s="187"/>
      <c r="DU132" s="187"/>
      <c r="DV132" s="187"/>
      <c r="DW132" s="187"/>
      <c r="DX132" s="187"/>
      <c r="DY132" s="187"/>
      <c r="DZ132" s="187"/>
      <c r="EA132" s="187"/>
      <c r="EB132" s="187"/>
      <c r="EC132" s="187"/>
    </row>
    <row r="133" spans="3:133" ht="9" customHeight="1" thickBot="1">
      <c r="C133" s="217"/>
      <c r="D133" s="384" t="s">
        <v>1714</v>
      </c>
      <c r="E133" s="384"/>
      <c r="F133" s="384"/>
      <c r="G133" s="384"/>
      <c r="H133" s="384"/>
      <c r="I133" s="384"/>
      <c r="J133" s="384"/>
      <c r="K133" s="384"/>
      <c r="L133" s="384"/>
      <c r="M133" s="384"/>
      <c r="N133" s="384"/>
      <c r="O133" s="320"/>
      <c r="P133" s="320"/>
      <c r="Q133" s="320"/>
      <c r="R133" s="320"/>
      <c r="S133" s="320"/>
      <c r="T133" s="321"/>
      <c r="U133" s="321"/>
      <c r="V133" s="194"/>
      <c r="W133" s="341"/>
      <c r="X133" s="341"/>
      <c r="Y133" s="341"/>
      <c r="Z133" s="341"/>
      <c r="AA133" s="341"/>
      <c r="AB133" s="193"/>
      <c r="AC133" s="193"/>
      <c r="AD133" s="276"/>
      <c r="AE133" s="276"/>
      <c r="AF133" s="336"/>
      <c r="AG133" s="276"/>
      <c r="AH133" s="276"/>
      <c r="AI133" s="276"/>
      <c r="AJ133" s="376" t="s">
        <v>1715</v>
      </c>
      <c r="AK133" s="376"/>
      <c r="AL133" s="376"/>
      <c r="AM133" s="376"/>
      <c r="AN133" s="376"/>
      <c r="AO133" s="376"/>
      <c r="AP133" s="376"/>
      <c r="AQ133" s="376"/>
      <c r="AR133" s="376"/>
      <c r="AS133" s="376"/>
      <c r="AT133" s="376"/>
      <c r="AU133" s="271"/>
      <c r="AV133" s="222"/>
      <c r="AW133" s="222"/>
      <c r="AX133" s="222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25"/>
      <c r="CS133" s="187"/>
      <c r="CT133" s="187"/>
      <c r="CU133" s="187"/>
      <c r="CV133" s="187"/>
      <c r="CW133" s="187"/>
      <c r="CX133" s="187"/>
      <c r="CY133" s="187"/>
      <c r="CZ133" s="187"/>
      <c r="DA133" s="187"/>
      <c r="DB133" s="187"/>
      <c r="DC133" s="187"/>
      <c r="DD133" s="187"/>
      <c r="DE133" s="187"/>
      <c r="DF133" s="187"/>
      <c r="DG133" s="187"/>
      <c r="DH133" s="187"/>
      <c r="DI133" s="187"/>
      <c r="DJ133" s="187"/>
      <c r="DK133" s="187"/>
      <c r="DL133" s="187"/>
      <c r="DM133" s="187"/>
      <c r="DN133" s="187"/>
      <c r="DO133" s="187"/>
      <c r="DP133" s="187"/>
      <c r="DQ133" s="187"/>
      <c r="DR133" s="187"/>
      <c r="DS133" s="187"/>
      <c r="DT133" s="187"/>
      <c r="DU133" s="187"/>
      <c r="DV133" s="187"/>
      <c r="DW133" s="187"/>
      <c r="DX133" s="187"/>
      <c r="DY133" s="187"/>
      <c r="DZ133" s="187"/>
      <c r="EA133" s="187"/>
      <c r="EB133" s="187"/>
      <c r="EC133" s="187"/>
    </row>
    <row r="134" spans="3:109" ht="9" customHeight="1">
      <c r="C134" s="217"/>
      <c r="D134" s="384"/>
      <c r="E134" s="384"/>
      <c r="F134" s="384"/>
      <c r="G134" s="384"/>
      <c r="H134" s="384"/>
      <c r="I134" s="384"/>
      <c r="J134" s="384"/>
      <c r="K134" s="384"/>
      <c r="L134" s="384"/>
      <c r="M134" s="384"/>
      <c r="N134" s="384"/>
      <c r="O134" s="254"/>
      <c r="P134" s="254"/>
      <c r="Q134" s="254"/>
      <c r="R134" s="254"/>
      <c r="S134" s="254"/>
      <c r="T134" s="193"/>
      <c r="U134" s="322"/>
      <c r="V134" s="194"/>
      <c r="W134" s="193"/>
      <c r="X134" s="193"/>
      <c r="Y134" s="324"/>
      <c r="Z134" s="193"/>
      <c r="AA134" s="194"/>
      <c r="AB134" s="193"/>
      <c r="AC134" s="274"/>
      <c r="AD134" s="193"/>
      <c r="AE134" s="193"/>
      <c r="AF134" s="194"/>
      <c r="AG134" s="193"/>
      <c r="AH134" s="193"/>
      <c r="AI134" s="193"/>
      <c r="AJ134" s="376"/>
      <c r="AK134" s="376"/>
      <c r="AL134" s="376"/>
      <c r="AM134" s="376"/>
      <c r="AN134" s="376"/>
      <c r="AO134" s="376"/>
      <c r="AP134" s="376"/>
      <c r="AQ134" s="376"/>
      <c r="AR134" s="376"/>
      <c r="AS134" s="376"/>
      <c r="AT134" s="376"/>
      <c r="AU134" s="271"/>
      <c r="AV134" s="222"/>
      <c r="AW134" s="222"/>
      <c r="AX134" s="222"/>
      <c r="AY134" s="217"/>
      <c r="AZ134" s="217"/>
      <c r="BA134" s="217"/>
      <c r="BB134" s="217"/>
      <c r="BC134" s="217"/>
      <c r="BD134" s="217"/>
      <c r="BE134" s="217"/>
      <c r="BF134" s="217"/>
      <c r="BG134" s="217"/>
      <c r="BH134" s="217"/>
      <c r="BI134" s="217"/>
      <c r="BJ134" s="217"/>
      <c r="BK134" s="217"/>
      <c r="BL134" s="217"/>
      <c r="BM134" s="217"/>
      <c r="BN134" s="217"/>
      <c r="BO134" s="217"/>
      <c r="BP134" s="217"/>
      <c r="BQ134" s="217"/>
      <c r="BR134" s="217"/>
      <c r="BS134" s="217"/>
      <c r="BT134" s="217"/>
      <c r="BU134" s="217"/>
      <c r="BV134" s="217"/>
      <c r="BW134" s="217"/>
      <c r="BX134" s="217"/>
      <c r="BY134" s="217"/>
      <c r="BZ134" s="217"/>
      <c r="CA134" s="217"/>
      <c r="CB134" s="217"/>
      <c r="CC134" s="217"/>
      <c r="CD134" s="217"/>
      <c r="CE134" s="217"/>
      <c r="CF134" s="217"/>
      <c r="CG134" s="217"/>
      <c r="CH134" s="217"/>
      <c r="CI134" s="217"/>
      <c r="CJ134" s="217"/>
      <c r="CK134" s="217"/>
      <c r="CL134" s="217"/>
      <c r="CM134" s="217"/>
      <c r="CN134" s="217"/>
      <c r="CO134" s="217"/>
      <c r="CP134" s="217"/>
      <c r="CQ134" s="225"/>
      <c r="CS134" s="187"/>
      <c r="CT134" s="187"/>
      <c r="CU134" s="187"/>
      <c r="CV134" s="187"/>
      <c r="CW134" s="187"/>
      <c r="DA134" s="187"/>
      <c r="DB134" s="187"/>
      <c r="DC134" s="187"/>
      <c r="DD134" s="187"/>
      <c r="DE134" s="187"/>
    </row>
    <row r="135" spans="3:109" ht="9" customHeight="1" thickBot="1">
      <c r="C135" s="217"/>
      <c r="D135" s="384"/>
      <c r="E135" s="384"/>
      <c r="F135" s="384"/>
      <c r="G135" s="384"/>
      <c r="H135" s="384"/>
      <c r="I135" s="384"/>
      <c r="J135" s="384"/>
      <c r="K135" s="384"/>
      <c r="L135" s="384"/>
      <c r="M135" s="384"/>
      <c r="N135" s="384"/>
      <c r="O135" s="254"/>
      <c r="P135" s="254"/>
      <c r="Q135" s="254"/>
      <c r="R135" s="254"/>
      <c r="S135" s="254"/>
      <c r="T135" s="193"/>
      <c r="U135" s="323"/>
      <c r="V135" s="325"/>
      <c r="W135" s="259"/>
      <c r="X135" s="259"/>
      <c r="Y135" s="331"/>
      <c r="Z135" s="321"/>
      <c r="AA135" s="327"/>
      <c r="AB135" s="321"/>
      <c r="AC135" s="337"/>
      <c r="AD135" s="193"/>
      <c r="AE135" s="193"/>
      <c r="AF135" s="194"/>
      <c r="AG135" s="193"/>
      <c r="AH135" s="193"/>
      <c r="AI135" s="193"/>
      <c r="AJ135" s="376"/>
      <c r="AK135" s="376"/>
      <c r="AL135" s="376"/>
      <c r="AM135" s="376"/>
      <c r="AN135" s="376"/>
      <c r="AO135" s="376"/>
      <c r="AP135" s="376"/>
      <c r="AQ135" s="376"/>
      <c r="AR135" s="376"/>
      <c r="AS135" s="376"/>
      <c r="AT135" s="376"/>
      <c r="AU135" s="213"/>
      <c r="AV135" s="217"/>
      <c r="AW135" s="217"/>
      <c r="AX135" s="217"/>
      <c r="AY135" s="217"/>
      <c r="AZ135" s="217"/>
      <c r="BA135" s="217"/>
      <c r="BB135" s="217"/>
      <c r="BC135" s="217"/>
      <c r="BD135" s="217"/>
      <c r="BE135" s="217"/>
      <c r="BF135" s="217"/>
      <c r="BG135" s="217"/>
      <c r="BH135" s="217"/>
      <c r="BI135" s="217"/>
      <c r="BJ135" s="217"/>
      <c r="BK135" s="217"/>
      <c r="BL135" s="217"/>
      <c r="BM135" s="217"/>
      <c r="BN135" s="217"/>
      <c r="BO135" s="217"/>
      <c r="BP135" s="217"/>
      <c r="BQ135" s="217"/>
      <c r="BR135" s="217"/>
      <c r="BS135" s="217"/>
      <c r="BT135" s="217"/>
      <c r="BU135" s="217"/>
      <c r="BV135" s="217"/>
      <c r="BW135" s="217"/>
      <c r="BX135" s="217"/>
      <c r="BY135" s="217"/>
      <c r="BZ135" s="217"/>
      <c r="CA135" s="217"/>
      <c r="CB135" s="217"/>
      <c r="CC135" s="217"/>
      <c r="CD135" s="217"/>
      <c r="CE135" s="217"/>
      <c r="CF135" s="217"/>
      <c r="CG135" s="217"/>
      <c r="CH135" s="217"/>
      <c r="CI135" s="217"/>
      <c r="CJ135" s="217"/>
      <c r="CK135" s="217"/>
      <c r="CL135" s="217"/>
      <c r="CM135" s="217"/>
      <c r="CN135" s="217"/>
      <c r="CO135" s="217"/>
      <c r="CP135" s="217"/>
      <c r="CQ135" s="225"/>
      <c r="CR135" s="188"/>
      <c r="CS135" s="187"/>
      <c r="CT135" s="187"/>
      <c r="CU135" s="187"/>
      <c r="CV135" s="187"/>
      <c r="CW135" s="187"/>
      <c r="DA135" s="235"/>
      <c r="DB135" s="235"/>
      <c r="DC135" s="235"/>
      <c r="DD135" s="235"/>
      <c r="DE135" s="235"/>
    </row>
    <row r="136" spans="3:109" ht="9" customHeight="1">
      <c r="C136" s="217"/>
      <c r="D136" s="214"/>
      <c r="E136" s="214"/>
      <c r="F136" s="214"/>
      <c r="G136" s="214"/>
      <c r="H136" s="214"/>
      <c r="I136" s="21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193"/>
      <c r="U136" s="195"/>
      <c r="V136" s="393" t="s">
        <v>1749</v>
      </c>
      <c r="W136" s="394"/>
      <c r="X136" s="394"/>
      <c r="Y136" s="341"/>
      <c r="Z136" s="341"/>
      <c r="AA136" s="341"/>
      <c r="AB136" s="341"/>
      <c r="AC136" s="395"/>
      <c r="AD136" s="193"/>
      <c r="AE136" s="193"/>
      <c r="AF136" s="194"/>
      <c r="AG136" s="193"/>
      <c r="AH136" s="193"/>
      <c r="AI136" s="193"/>
      <c r="AJ136" s="193"/>
      <c r="AK136" s="194"/>
      <c r="AL136" s="193"/>
      <c r="AM136" s="198"/>
      <c r="AN136" s="221"/>
      <c r="AO136" s="221"/>
      <c r="AP136" s="221"/>
      <c r="AQ136" s="221"/>
      <c r="AR136" s="202"/>
      <c r="AS136" s="202"/>
      <c r="AT136" s="202"/>
      <c r="AU136" s="202"/>
      <c r="AV136" s="217"/>
      <c r="AW136" s="217"/>
      <c r="AX136" s="217"/>
      <c r="AY136" s="217"/>
      <c r="AZ136" s="217"/>
      <c r="BA136" s="217"/>
      <c r="BB136" s="217"/>
      <c r="BC136" s="217"/>
      <c r="BD136" s="217"/>
      <c r="BE136" s="217"/>
      <c r="BF136" s="217"/>
      <c r="BG136" s="217"/>
      <c r="BH136" s="217"/>
      <c r="BI136" s="217"/>
      <c r="BJ136" s="217"/>
      <c r="BK136" s="217"/>
      <c r="BL136" s="217"/>
      <c r="BM136" s="217"/>
      <c r="BN136" s="217"/>
      <c r="BO136" s="217"/>
      <c r="BP136" s="217"/>
      <c r="BQ136" s="217"/>
      <c r="BR136" s="217"/>
      <c r="BS136" s="217"/>
      <c r="BT136" s="217"/>
      <c r="BU136" s="217"/>
      <c r="BV136" s="217"/>
      <c r="BW136" s="217"/>
      <c r="BX136" s="217"/>
      <c r="BY136" s="217"/>
      <c r="BZ136" s="217"/>
      <c r="CA136" s="217"/>
      <c r="CB136" s="217"/>
      <c r="CC136" s="217"/>
      <c r="CD136" s="217"/>
      <c r="CE136" s="217"/>
      <c r="CF136" s="217"/>
      <c r="CG136" s="217"/>
      <c r="CH136" s="217"/>
      <c r="CI136" s="217"/>
      <c r="CJ136" s="217"/>
      <c r="CK136" s="217"/>
      <c r="CL136" s="217"/>
      <c r="CM136" s="217"/>
      <c r="CN136" s="217"/>
      <c r="CO136" s="217"/>
      <c r="CP136" s="217"/>
      <c r="CQ136" s="187"/>
      <c r="CR136" s="187"/>
      <c r="CS136" s="187"/>
      <c r="CT136" s="187"/>
      <c r="CU136" s="187"/>
      <c r="CV136" s="187"/>
      <c r="CW136" s="187"/>
      <c r="DA136" s="187"/>
      <c r="DB136" s="187"/>
      <c r="DC136" s="187"/>
      <c r="DD136" s="187"/>
      <c r="DE136" s="187"/>
    </row>
    <row r="137" spans="3:130" ht="9" customHeight="1">
      <c r="C137" s="217"/>
      <c r="D137" s="257"/>
      <c r="E137" s="257"/>
      <c r="F137" s="257"/>
      <c r="G137" s="257"/>
      <c r="H137" s="257"/>
      <c r="I137" s="257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193"/>
      <c r="U137" s="195"/>
      <c r="V137" s="396"/>
      <c r="W137" s="341"/>
      <c r="X137" s="341"/>
      <c r="Y137" s="341"/>
      <c r="Z137" s="341"/>
      <c r="AA137" s="341"/>
      <c r="AB137" s="341"/>
      <c r="AC137" s="395"/>
      <c r="AD137" s="193"/>
      <c r="AE137" s="193"/>
      <c r="AF137" s="194"/>
      <c r="AG137" s="193"/>
      <c r="AH137" s="193"/>
      <c r="AI137" s="193"/>
      <c r="AJ137" s="193"/>
      <c r="AK137" s="194"/>
      <c r="AL137" s="193"/>
      <c r="AM137" s="193"/>
      <c r="AN137" s="193"/>
      <c r="AO137" s="193"/>
      <c r="AP137" s="193"/>
      <c r="AQ137" s="193"/>
      <c r="AR137" s="202"/>
      <c r="AS137" s="202"/>
      <c r="AT137" s="202"/>
      <c r="AU137" s="215"/>
      <c r="AV137" s="217"/>
      <c r="AW137" s="217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7"/>
      <c r="BH137" s="217"/>
      <c r="BI137" s="217"/>
      <c r="BJ137" s="217"/>
      <c r="BK137" s="217"/>
      <c r="BL137" s="217"/>
      <c r="BM137" s="217"/>
      <c r="BN137" s="217"/>
      <c r="BO137" s="217"/>
      <c r="BP137" s="217"/>
      <c r="BQ137" s="217"/>
      <c r="BR137" s="217"/>
      <c r="BS137" s="217"/>
      <c r="BT137" s="217"/>
      <c r="BU137" s="217"/>
      <c r="BV137" s="217"/>
      <c r="BW137" s="217"/>
      <c r="BX137" s="217"/>
      <c r="BY137" s="217"/>
      <c r="BZ137" s="217"/>
      <c r="CA137" s="217"/>
      <c r="CB137" s="217"/>
      <c r="CC137" s="217"/>
      <c r="CD137" s="217"/>
      <c r="CE137" s="217"/>
      <c r="CF137" s="217"/>
      <c r="CG137" s="217"/>
      <c r="CH137" s="217"/>
      <c r="CI137" s="217"/>
      <c r="CJ137" s="217"/>
      <c r="CK137" s="217"/>
      <c r="CL137" s="217"/>
      <c r="CM137" s="217"/>
      <c r="CN137" s="217"/>
      <c r="CO137" s="217"/>
      <c r="CP137" s="217"/>
      <c r="CQ137" s="187"/>
      <c r="CR137" s="187"/>
      <c r="CS137" s="187"/>
      <c r="CT137" s="187"/>
      <c r="CU137" s="187"/>
      <c r="CV137" s="187"/>
      <c r="CW137" s="187"/>
      <c r="CX137" s="187"/>
      <c r="CY137" s="187"/>
      <c r="CZ137" s="187"/>
      <c r="DA137" s="187"/>
      <c r="DB137" s="187"/>
      <c r="DC137" s="187"/>
      <c r="DD137" s="187"/>
      <c r="DE137" s="187"/>
      <c r="DF137" s="187"/>
      <c r="DG137" s="187"/>
      <c r="DH137" s="187"/>
      <c r="DI137" s="187"/>
      <c r="DJ137" s="187"/>
      <c r="DK137" s="187"/>
      <c r="DL137" s="187"/>
      <c r="DM137" s="187"/>
      <c r="DN137" s="187"/>
      <c r="DO137" s="187"/>
      <c r="DP137" s="187"/>
      <c r="DQ137" s="187"/>
      <c r="DR137" s="188"/>
      <c r="DS137" s="189"/>
      <c r="DT137" s="189"/>
      <c r="DU137" s="189"/>
      <c r="DV137" s="189"/>
      <c r="DW137" s="189"/>
      <c r="DX137" s="189"/>
      <c r="DY137" s="189"/>
      <c r="DZ137" s="189"/>
    </row>
    <row r="138" spans="3:130" ht="9" customHeight="1">
      <c r="C138" s="217"/>
      <c r="D138" s="385" t="s">
        <v>1719</v>
      </c>
      <c r="E138" s="385"/>
      <c r="F138" s="385"/>
      <c r="G138" s="385"/>
      <c r="H138" s="385"/>
      <c r="I138" s="385"/>
      <c r="J138" s="385"/>
      <c r="K138" s="385"/>
      <c r="L138" s="385"/>
      <c r="M138" s="385"/>
      <c r="N138" s="385"/>
      <c r="O138" s="254"/>
      <c r="P138" s="254"/>
      <c r="Q138" s="254"/>
      <c r="R138" s="254"/>
      <c r="S138" s="254"/>
      <c r="T138" s="193"/>
      <c r="U138" s="195"/>
      <c r="V138" s="194"/>
      <c r="W138" s="193"/>
      <c r="X138" s="193"/>
      <c r="Y138" s="193"/>
      <c r="Z138" s="193"/>
      <c r="AA138" s="194"/>
      <c r="AB138" s="193"/>
      <c r="AC138" s="323"/>
      <c r="AD138" s="193"/>
      <c r="AE138" s="193"/>
      <c r="AF138" s="194"/>
      <c r="AG138" s="193"/>
      <c r="AH138" s="193"/>
      <c r="AI138" s="193"/>
      <c r="AJ138" s="377" t="s">
        <v>1716</v>
      </c>
      <c r="AK138" s="377"/>
      <c r="AL138" s="377"/>
      <c r="AM138" s="377"/>
      <c r="AN138" s="377"/>
      <c r="AO138" s="377"/>
      <c r="AP138" s="377"/>
      <c r="AQ138" s="377"/>
      <c r="AR138" s="377"/>
      <c r="AS138" s="377"/>
      <c r="AT138" s="377"/>
      <c r="AU138" s="215"/>
      <c r="AV138" s="217"/>
      <c r="AW138" s="217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7"/>
      <c r="BH138" s="217"/>
      <c r="BI138" s="217"/>
      <c r="BJ138" s="217"/>
      <c r="BK138" s="217"/>
      <c r="BL138" s="217"/>
      <c r="BM138" s="217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  <c r="BX138" s="217"/>
      <c r="BY138" s="217"/>
      <c r="BZ138" s="217"/>
      <c r="CA138" s="217"/>
      <c r="CB138" s="217"/>
      <c r="CC138" s="217"/>
      <c r="CD138" s="217"/>
      <c r="CE138" s="217"/>
      <c r="CF138" s="217"/>
      <c r="CG138" s="217"/>
      <c r="CH138" s="217"/>
      <c r="CI138" s="217"/>
      <c r="CJ138" s="217"/>
      <c r="CK138" s="217"/>
      <c r="CL138" s="217"/>
      <c r="CM138" s="217"/>
      <c r="CN138" s="217"/>
      <c r="CO138" s="217"/>
      <c r="CP138" s="217"/>
      <c r="CQ138" s="187"/>
      <c r="CR138" s="187"/>
      <c r="CS138" s="187"/>
      <c r="CT138" s="187"/>
      <c r="CU138" s="187"/>
      <c r="CV138" s="187"/>
      <c r="CW138" s="187"/>
      <c r="CX138" s="187"/>
      <c r="CY138" s="187"/>
      <c r="CZ138" s="187"/>
      <c r="DA138" s="187"/>
      <c r="DB138" s="187"/>
      <c r="DC138" s="187"/>
      <c r="DD138" s="187"/>
      <c r="DE138" s="187"/>
      <c r="DF138" s="187"/>
      <c r="DG138" s="187"/>
      <c r="DH138" s="187"/>
      <c r="DI138" s="187"/>
      <c r="DJ138" s="187"/>
      <c r="DK138" s="187"/>
      <c r="DL138" s="187"/>
      <c r="DM138" s="187"/>
      <c r="DN138" s="187"/>
      <c r="DO138" s="187"/>
      <c r="DP138" s="187"/>
      <c r="DQ138" s="187"/>
      <c r="DR138" s="187"/>
      <c r="DS138" s="187"/>
      <c r="DT138" s="187"/>
      <c r="DU138" s="187"/>
      <c r="DV138" s="187"/>
      <c r="DW138" s="187"/>
      <c r="DX138" s="187"/>
      <c r="DY138" s="187"/>
      <c r="DZ138" s="187"/>
    </row>
    <row r="139" spans="3:130" ht="9" customHeight="1" thickBot="1">
      <c r="C139" s="217"/>
      <c r="D139" s="385"/>
      <c r="E139" s="385"/>
      <c r="F139" s="385"/>
      <c r="G139" s="385"/>
      <c r="H139" s="385"/>
      <c r="I139" s="385"/>
      <c r="J139" s="385"/>
      <c r="K139" s="385"/>
      <c r="L139" s="385"/>
      <c r="M139" s="385"/>
      <c r="N139" s="385"/>
      <c r="O139" s="258"/>
      <c r="P139" s="258"/>
      <c r="Q139" s="258"/>
      <c r="R139" s="258"/>
      <c r="S139" s="258"/>
      <c r="T139" s="259"/>
      <c r="U139" s="260"/>
      <c r="V139" s="193"/>
      <c r="W139" s="193"/>
      <c r="X139" s="193"/>
      <c r="Y139" s="193"/>
      <c r="Z139" s="193"/>
      <c r="AA139" s="193"/>
      <c r="AB139" s="193"/>
      <c r="AC139" s="323"/>
      <c r="AD139" s="321"/>
      <c r="AE139" s="321"/>
      <c r="AF139" s="321"/>
      <c r="AG139" s="321"/>
      <c r="AH139" s="321"/>
      <c r="AI139" s="321"/>
      <c r="AJ139" s="377"/>
      <c r="AK139" s="377"/>
      <c r="AL139" s="377"/>
      <c r="AM139" s="377"/>
      <c r="AN139" s="377"/>
      <c r="AO139" s="377"/>
      <c r="AP139" s="377"/>
      <c r="AQ139" s="377"/>
      <c r="AR139" s="377"/>
      <c r="AS139" s="377"/>
      <c r="AT139" s="377"/>
      <c r="AU139" s="215"/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/>
      <c r="BG139" s="217"/>
      <c r="BH139" s="217"/>
      <c r="BI139" s="217"/>
      <c r="BJ139" s="217"/>
      <c r="BK139" s="217"/>
      <c r="BL139" s="217"/>
      <c r="BM139" s="217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17"/>
      <c r="BX139" s="217"/>
      <c r="BY139" s="217"/>
      <c r="BZ139" s="217"/>
      <c r="CA139" s="217"/>
      <c r="CB139" s="217"/>
      <c r="CC139" s="217"/>
      <c r="CD139" s="217"/>
      <c r="CE139" s="217"/>
      <c r="CF139" s="217"/>
      <c r="CG139" s="217"/>
      <c r="CH139" s="217"/>
      <c r="CI139" s="217"/>
      <c r="CJ139" s="217"/>
      <c r="CK139" s="217"/>
      <c r="CL139" s="217"/>
      <c r="CM139" s="217"/>
      <c r="CN139" s="217"/>
      <c r="CO139" s="217"/>
      <c r="CP139" s="217"/>
      <c r="CQ139" s="187"/>
      <c r="CR139" s="187"/>
      <c r="CS139" s="187"/>
      <c r="CT139" s="187"/>
      <c r="CU139" s="187"/>
      <c r="CV139" s="187"/>
      <c r="CW139" s="187"/>
      <c r="CX139" s="187"/>
      <c r="CY139" s="187"/>
      <c r="CZ139" s="187"/>
      <c r="DA139" s="187"/>
      <c r="DB139" s="187"/>
      <c r="DC139" s="187"/>
      <c r="DD139" s="187"/>
      <c r="DE139" s="187"/>
      <c r="DF139" s="187"/>
      <c r="DG139" s="187"/>
      <c r="DH139" s="187"/>
      <c r="DI139" s="187"/>
      <c r="DJ139" s="187"/>
      <c r="DK139" s="187"/>
      <c r="DL139" s="187"/>
      <c r="DM139" s="187"/>
      <c r="DN139" s="187"/>
      <c r="DO139" s="187"/>
      <c r="DP139" s="187"/>
      <c r="DQ139" s="187"/>
      <c r="DR139" s="187"/>
      <c r="DS139" s="187"/>
      <c r="DT139" s="187"/>
      <c r="DU139" s="187"/>
      <c r="DV139" s="187"/>
      <c r="DW139" s="187"/>
      <c r="DX139" s="187"/>
      <c r="DY139" s="187"/>
      <c r="DZ139" s="187"/>
    </row>
    <row r="140" spans="2:132" s="241" customFormat="1" ht="9" customHeight="1">
      <c r="B140" s="184"/>
      <c r="C140" s="217"/>
      <c r="D140" s="385"/>
      <c r="E140" s="385"/>
      <c r="F140" s="385"/>
      <c r="G140" s="385"/>
      <c r="H140" s="385"/>
      <c r="I140" s="385"/>
      <c r="J140" s="385"/>
      <c r="K140" s="385"/>
      <c r="L140" s="385"/>
      <c r="M140" s="385"/>
      <c r="N140" s="385"/>
      <c r="O140" s="193"/>
      <c r="P140" s="193"/>
      <c r="Q140" s="194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4"/>
      <c r="AG140" s="193"/>
      <c r="AH140" s="193"/>
      <c r="AI140" s="193"/>
      <c r="AJ140" s="377"/>
      <c r="AK140" s="377"/>
      <c r="AL140" s="377"/>
      <c r="AM140" s="377"/>
      <c r="AN140" s="377"/>
      <c r="AO140" s="377"/>
      <c r="AP140" s="377"/>
      <c r="AQ140" s="377"/>
      <c r="AR140" s="377"/>
      <c r="AS140" s="377"/>
      <c r="AT140" s="377"/>
      <c r="AU140" s="213"/>
      <c r="AV140" s="217"/>
      <c r="AW140" s="217"/>
      <c r="AX140" s="217"/>
      <c r="AY140" s="217"/>
      <c r="AZ140" s="217"/>
      <c r="BA140" s="217"/>
      <c r="BB140" s="217"/>
      <c r="BC140" s="217"/>
      <c r="BD140" s="217"/>
      <c r="BE140" s="217"/>
      <c r="BF140" s="217"/>
      <c r="BG140" s="217"/>
      <c r="BH140" s="217"/>
      <c r="BI140" s="217"/>
      <c r="BJ140" s="217"/>
      <c r="BK140" s="217"/>
      <c r="BL140" s="217"/>
      <c r="BM140" s="217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  <c r="BZ140" s="217"/>
      <c r="CA140" s="217"/>
      <c r="CB140" s="217"/>
      <c r="CC140" s="217"/>
      <c r="CD140" s="217"/>
      <c r="CE140" s="217"/>
      <c r="CF140" s="217"/>
      <c r="CG140" s="217"/>
      <c r="CH140" s="217"/>
      <c r="CI140" s="217"/>
      <c r="CJ140" s="217"/>
      <c r="CK140" s="217"/>
      <c r="CL140" s="217"/>
      <c r="CM140" s="217"/>
      <c r="CN140" s="217"/>
      <c r="CO140" s="217"/>
      <c r="CP140" s="217"/>
      <c r="CQ140" s="187"/>
      <c r="CR140" s="187"/>
      <c r="CS140" s="187"/>
      <c r="CT140" s="187"/>
      <c r="CU140" s="187"/>
      <c r="CV140" s="187"/>
      <c r="CW140" s="187"/>
      <c r="CX140" s="187"/>
      <c r="CY140" s="187"/>
      <c r="CZ140" s="235"/>
      <c r="DA140" s="187"/>
      <c r="DB140" s="187"/>
      <c r="DC140" s="187"/>
      <c r="DD140" s="187"/>
      <c r="DE140" s="187"/>
      <c r="DF140" s="235"/>
      <c r="DG140" s="235"/>
      <c r="DH140" s="235"/>
      <c r="DI140" s="235"/>
      <c r="DJ140" s="235"/>
      <c r="DK140" s="235"/>
      <c r="DL140" s="235"/>
      <c r="DM140" s="235"/>
      <c r="DN140" s="235"/>
      <c r="DO140" s="235"/>
      <c r="DP140" s="235"/>
      <c r="DQ140" s="235"/>
      <c r="DR140" s="235"/>
      <c r="DS140" s="235"/>
      <c r="DT140" s="235"/>
      <c r="DU140" s="235"/>
      <c r="DV140" s="235"/>
      <c r="DW140" s="235"/>
      <c r="DX140" s="235"/>
      <c r="DY140" s="235"/>
      <c r="DZ140" s="235"/>
      <c r="EA140" s="235"/>
      <c r="EB140" s="235"/>
    </row>
    <row r="141" spans="2:139" s="241" customFormat="1" ht="9" customHeight="1">
      <c r="B141" s="184"/>
      <c r="C141" s="217"/>
      <c r="D141" s="385"/>
      <c r="E141" s="385"/>
      <c r="F141" s="385"/>
      <c r="G141" s="385"/>
      <c r="H141" s="385"/>
      <c r="I141" s="385"/>
      <c r="J141" s="385"/>
      <c r="K141" s="385"/>
      <c r="L141" s="385"/>
      <c r="M141" s="385"/>
      <c r="N141" s="385"/>
      <c r="O141" s="193"/>
      <c r="P141" s="193"/>
      <c r="Q141" s="194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4"/>
      <c r="AG141" s="193"/>
      <c r="AH141" s="193"/>
      <c r="AI141" s="193"/>
      <c r="AJ141" s="377"/>
      <c r="AK141" s="377"/>
      <c r="AL141" s="377"/>
      <c r="AM141" s="377"/>
      <c r="AN141" s="377"/>
      <c r="AO141" s="377"/>
      <c r="AP141" s="377"/>
      <c r="AQ141" s="377"/>
      <c r="AR141" s="377"/>
      <c r="AS141" s="377"/>
      <c r="AT141" s="377"/>
      <c r="AU141" s="213"/>
      <c r="AV141" s="217"/>
      <c r="AW141" s="217"/>
      <c r="AX141" s="217"/>
      <c r="AY141" s="217"/>
      <c r="AZ141" s="217"/>
      <c r="BA141" s="217"/>
      <c r="BB141" s="217"/>
      <c r="BC141" s="217"/>
      <c r="BD141" s="217"/>
      <c r="BE141" s="217"/>
      <c r="BF141" s="217"/>
      <c r="BG141" s="217"/>
      <c r="BH141" s="217"/>
      <c r="BI141" s="217"/>
      <c r="BJ141" s="217"/>
      <c r="BK141" s="217"/>
      <c r="BL141" s="217"/>
      <c r="BM141" s="217"/>
      <c r="BN141" s="217"/>
      <c r="BO141" s="217"/>
      <c r="BP141" s="217"/>
      <c r="BQ141" s="217"/>
      <c r="BR141" s="217"/>
      <c r="BS141" s="217"/>
      <c r="BT141" s="217"/>
      <c r="BU141" s="217"/>
      <c r="BV141" s="217"/>
      <c r="BW141" s="217"/>
      <c r="BX141" s="217"/>
      <c r="BY141" s="217"/>
      <c r="BZ141" s="217"/>
      <c r="CA141" s="217"/>
      <c r="CB141" s="217"/>
      <c r="CC141" s="217"/>
      <c r="CD141" s="217"/>
      <c r="CE141" s="217"/>
      <c r="CF141" s="217"/>
      <c r="CG141" s="217"/>
      <c r="CH141" s="217"/>
      <c r="CI141" s="217"/>
      <c r="CJ141" s="217"/>
      <c r="CK141" s="217"/>
      <c r="CL141" s="217"/>
      <c r="CM141" s="217"/>
      <c r="CN141" s="217"/>
      <c r="CO141" s="217"/>
      <c r="CP141" s="217"/>
      <c r="CQ141" s="187"/>
      <c r="CR141" s="187"/>
      <c r="CS141" s="187"/>
      <c r="CT141" s="187"/>
      <c r="CU141" s="187"/>
      <c r="CV141" s="187"/>
      <c r="CW141" s="187"/>
      <c r="CX141" s="187"/>
      <c r="CY141" s="187"/>
      <c r="CZ141" s="187"/>
      <c r="DA141" s="187"/>
      <c r="DB141" s="187"/>
      <c r="DC141" s="187"/>
      <c r="DD141" s="187"/>
      <c r="DE141" s="187"/>
      <c r="DF141" s="187"/>
      <c r="DG141" s="187"/>
      <c r="DH141" s="187"/>
      <c r="DI141" s="187"/>
      <c r="DJ141" s="187"/>
      <c r="DK141" s="187"/>
      <c r="DL141" s="187"/>
      <c r="DM141" s="187"/>
      <c r="DN141" s="187"/>
      <c r="DO141" s="187"/>
      <c r="DP141" s="187"/>
      <c r="DQ141" s="187"/>
      <c r="DR141" s="187"/>
      <c r="DS141" s="187"/>
      <c r="DT141" s="187"/>
      <c r="DU141" s="187"/>
      <c r="DV141" s="187"/>
      <c r="DW141" s="187"/>
      <c r="DX141" s="187"/>
      <c r="DY141" s="187"/>
      <c r="DZ141" s="187"/>
      <c r="EA141" s="187"/>
      <c r="EB141" s="187"/>
      <c r="EC141" s="184"/>
      <c r="ED141" s="184"/>
      <c r="EE141" s="184"/>
      <c r="EF141" s="184"/>
      <c r="EG141" s="184"/>
      <c r="EH141" s="184"/>
      <c r="EI141" s="184"/>
    </row>
    <row r="142" spans="2:146" s="241" customFormat="1" ht="9" customHeight="1">
      <c r="B142" s="184"/>
      <c r="C142" s="217"/>
      <c r="D142" s="214"/>
      <c r="E142" s="214"/>
      <c r="F142" s="214"/>
      <c r="G142" s="600" t="s">
        <v>1657</v>
      </c>
      <c r="H142" s="600"/>
      <c r="I142" s="600"/>
      <c r="J142" s="600"/>
      <c r="K142" s="600"/>
      <c r="L142" s="600"/>
      <c r="M142" s="600"/>
      <c r="N142" s="600"/>
      <c r="O142" s="600"/>
      <c r="P142" s="600"/>
      <c r="Q142" s="600"/>
      <c r="R142" s="600"/>
      <c r="S142" s="600"/>
      <c r="T142" s="600"/>
      <c r="U142" s="600"/>
      <c r="V142" s="600"/>
      <c r="W142" s="600"/>
      <c r="X142" s="600"/>
      <c r="Y142" s="600"/>
      <c r="Z142" s="600"/>
      <c r="AA142" s="600"/>
      <c r="AB142" s="600"/>
      <c r="AC142" s="600"/>
      <c r="AD142" s="600"/>
      <c r="AE142" s="600"/>
      <c r="AF142" s="600"/>
      <c r="AG142" s="600"/>
      <c r="AH142" s="600"/>
      <c r="AI142" s="600"/>
      <c r="AJ142" s="600"/>
      <c r="AK142" s="600"/>
      <c r="AL142" s="600"/>
      <c r="AM142" s="214"/>
      <c r="AN142" s="214"/>
      <c r="AO142" s="214"/>
      <c r="AP142" s="214"/>
      <c r="AQ142" s="214"/>
      <c r="AR142" s="214"/>
      <c r="AS142" s="214"/>
      <c r="AT142" s="214"/>
      <c r="AU142" s="213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187"/>
      <c r="CR142" s="187"/>
      <c r="CS142" s="187"/>
      <c r="CT142" s="187"/>
      <c r="CU142" s="187"/>
      <c r="CV142" s="187"/>
      <c r="CW142" s="187"/>
      <c r="CX142" s="187"/>
      <c r="CY142" s="187"/>
      <c r="CZ142" s="187"/>
      <c r="DA142" s="187"/>
      <c r="DB142" s="187"/>
      <c r="DC142" s="187"/>
      <c r="DD142" s="187"/>
      <c r="DE142" s="187"/>
      <c r="DF142" s="187"/>
      <c r="DG142" s="187"/>
      <c r="DH142" s="187"/>
      <c r="DI142" s="187"/>
      <c r="DJ142" s="187"/>
      <c r="DK142" s="187"/>
      <c r="DL142" s="187"/>
      <c r="DM142" s="187"/>
      <c r="DN142" s="187"/>
      <c r="DO142" s="187"/>
      <c r="DP142" s="187"/>
      <c r="DQ142" s="187"/>
      <c r="DR142" s="187"/>
      <c r="DS142" s="187"/>
      <c r="DT142" s="187"/>
      <c r="DU142" s="187"/>
      <c r="DV142" s="187"/>
      <c r="DW142" s="187"/>
      <c r="DX142" s="187"/>
      <c r="DY142" s="187"/>
      <c r="DZ142" s="187"/>
      <c r="EA142" s="184"/>
      <c r="EB142" s="184"/>
      <c r="EC142" s="184"/>
      <c r="ED142" s="184"/>
      <c r="EE142" s="184"/>
      <c r="EF142" s="184"/>
      <c r="EG142" s="184"/>
      <c r="EH142" s="184"/>
      <c r="EI142" s="184"/>
      <c r="EJ142" s="184"/>
      <c r="EK142" s="184"/>
      <c r="EL142" s="184"/>
      <c r="EM142" s="184"/>
      <c r="EN142" s="184"/>
      <c r="EO142" s="184"/>
      <c r="EP142" s="184"/>
    </row>
    <row r="143" spans="2:138" s="241" customFormat="1" ht="9" customHeight="1">
      <c r="B143" s="184"/>
      <c r="C143" s="217"/>
      <c r="D143" s="214"/>
      <c r="E143" s="214"/>
      <c r="F143" s="214"/>
      <c r="G143" s="600"/>
      <c r="H143" s="600"/>
      <c r="I143" s="600"/>
      <c r="J143" s="600"/>
      <c r="K143" s="600"/>
      <c r="L143" s="600"/>
      <c r="M143" s="600"/>
      <c r="N143" s="600"/>
      <c r="O143" s="600"/>
      <c r="P143" s="600"/>
      <c r="Q143" s="600"/>
      <c r="R143" s="600"/>
      <c r="S143" s="600"/>
      <c r="T143" s="600"/>
      <c r="U143" s="600"/>
      <c r="V143" s="600"/>
      <c r="W143" s="600"/>
      <c r="X143" s="600"/>
      <c r="Y143" s="600"/>
      <c r="Z143" s="600"/>
      <c r="AA143" s="600"/>
      <c r="AB143" s="600"/>
      <c r="AC143" s="600"/>
      <c r="AD143" s="600"/>
      <c r="AE143" s="600"/>
      <c r="AF143" s="600"/>
      <c r="AG143" s="600"/>
      <c r="AH143" s="600"/>
      <c r="AI143" s="600"/>
      <c r="AJ143" s="600"/>
      <c r="AK143" s="600"/>
      <c r="AL143" s="600"/>
      <c r="AM143" s="214"/>
      <c r="AN143" s="214"/>
      <c r="AO143" s="214"/>
      <c r="AP143" s="214"/>
      <c r="AQ143" s="214"/>
      <c r="AR143" s="214"/>
      <c r="AS143" s="214"/>
      <c r="AT143" s="214"/>
      <c r="AU143" s="213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187"/>
      <c r="CR143" s="187"/>
      <c r="CS143" s="187"/>
      <c r="CT143" s="187"/>
      <c r="CU143" s="187"/>
      <c r="CV143" s="187"/>
      <c r="CW143" s="187"/>
      <c r="CX143" s="187"/>
      <c r="CY143" s="187"/>
      <c r="CZ143" s="187"/>
      <c r="DA143" s="235"/>
      <c r="DB143" s="235"/>
      <c r="DC143" s="235"/>
      <c r="DD143" s="235"/>
      <c r="DE143" s="235"/>
      <c r="DF143" s="187"/>
      <c r="DG143" s="187"/>
      <c r="DH143" s="187"/>
      <c r="DI143" s="187"/>
      <c r="DJ143" s="187"/>
      <c r="DK143" s="187"/>
      <c r="DL143" s="187"/>
      <c r="DM143" s="187"/>
      <c r="DN143" s="187"/>
      <c r="DO143" s="187"/>
      <c r="DP143" s="187"/>
      <c r="DQ143" s="187"/>
      <c r="DR143" s="187"/>
      <c r="DS143" s="187"/>
      <c r="DT143" s="187"/>
      <c r="DU143" s="187"/>
      <c r="DV143" s="187"/>
      <c r="DW143" s="187"/>
      <c r="DX143" s="187"/>
      <c r="DY143" s="187"/>
      <c r="DZ143" s="187"/>
      <c r="EA143" s="184"/>
      <c r="EB143" s="184"/>
      <c r="EC143" s="184"/>
      <c r="ED143" s="184"/>
      <c r="EE143" s="184"/>
      <c r="EF143" s="184"/>
      <c r="EG143" s="184"/>
      <c r="EH143" s="184"/>
    </row>
    <row r="144" spans="2:130" s="241" customFormat="1" ht="9" customHeight="1">
      <c r="B144" s="184"/>
      <c r="C144" s="217"/>
      <c r="D144" s="214"/>
      <c r="E144" s="214"/>
      <c r="F144" s="214"/>
      <c r="G144" s="600"/>
      <c r="H144" s="600"/>
      <c r="I144" s="600"/>
      <c r="J144" s="600"/>
      <c r="K144" s="600"/>
      <c r="L144" s="600"/>
      <c r="M144" s="600"/>
      <c r="N144" s="600"/>
      <c r="O144" s="600"/>
      <c r="P144" s="600"/>
      <c r="Q144" s="600"/>
      <c r="R144" s="600"/>
      <c r="S144" s="600"/>
      <c r="T144" s="600"/>
      <c r="U144" s="600"/>
      <c r="V144" s="600"/>
      <c r="W144" s="600"/>
      <c r="X144" s="600"/>
      <c r="Y144" s="600"/>
      <c r="Z144" s="600"/>
      <c r="AA144" s="600"/>
      <c r="AB144" s="600"/>
      <c r="AC144" s="600"/>
      <c r="AD144" s="600"/>
      <c r="AE144" s="600"/>
      <c r="AF144" s="600"/>
      <c r="AG144" s="600"/>
      <c r="AH144" s="600"/>
      <c r="AI144" s="600"/>
      <c r="AJ144" s="600"/>
      <c r="AK144" s="600"/>
      <c r="AL144" s="600"/>
      <c r="AM144" s="214"/>
      <c r="AN144" s="214"/>
      <c r="AO144" s="214"/>
      <c r="AP144" s="214"/>
      <c r="AQ144" s="214"/>
      <c r="AR144" s="214"/>
      <c r="AS144" s="214"/>
      <c r="AT144" s="214"/>
      <c r="AU144" s="213"/>
      <c r="AV144" s="217"/>
      <c r="AW144" s="217"/>
      <c r="AX144" s="217"/>
      <c r="AY144" s="217"/>
      <c r="AZ144" s="217"/>
      <c r="BA144" s="217"/>
      <c r="BB144" s="217"/>
      <c r="BC144" s="217"/>
      <c r="BD144" s="217"/>
      <c r="BE144" s="217"/>
      <c r="BF144" s="217"/>
      <c r="BG144" s="217"/>
      <c r="BH144" s="217"/>
      <c r="BI144" s="217"/>
      <c r="BJ144" s="217"/>
      <c r="BK144" s="217"/>
      <c r="BL144" s="217"/>
      <c r="BM144" s="217"/>
      <c r="BN144" s="217"/>
      <c r="BO144" s="217"/>
      <c r="BP144" s="217"/>
      <c r="BQ144" s="217"/>
      <c r="BR144" s="217"/>
      <c r="BS144" s="217"/>
      <c r="BT144" s="217"/>
      <c r="BU144" s="217"/>
      <c r="BV144" s="217"/>
      <c r="BW144" s="217"/>
      <c r="BX144" s="217"/>
      <c r="BY144" s="217"/>
      <c r="BZ144" s="217"/>
      <c r="CA144" s="217"/>
      <c r="CB144" s="217"/>
      <c r="CC144" s="217"/>
      <c r="CD144" s="217"/>
      <c r="CE144" s="217"/>
      <c r="CF144" s="217"/>
      <c r="CG144" s="217"/>
      <c r="CH144" s="217"/>
      <c r="CI144" s="217"/>
      <c r="CJ144" s="217"/>
      <c r="CK144" s="217"/>
      <c r="CL144" s="217"/>
      <c r="CM144" s="217"/>
      <c r="CN144" s="217"/>
      <c r="CO144" s="217"/>
      <c r="CP144" s="217"/>
      <c r="CQ144" s="184"/>
      <c r="CR144" s="187"/>
      <c r="CS144" s="187"/>
      <c r="CT144" s="187"/>
      <c r="CU144" s="187"/>
      <c r="CV144" s="187"/>
      <c r="CW144" s="187"/>
      <c r="CX144" s="235"/>
      <c r="CY144" s="235"/>
      <c r="CZ144" s="187"/>
      <c r="DA144" s="187"/>
      <c r="DB144" s="187"/>
      <c r="DC144" s="187"/>
      <c r="DD144" s="187"/>
      <c r="DE144" s="187"/>
      <c r="DF144" s="187"/>
      <c r="DG144" s="187"/>
      <c r="DH144" s="187"/>
      <c r="DI144" s="187"/>
      <c r="DJ144" s="187"/>
      <c r="DK144" s="187"/>
      <c r="DL144" s="187"/>
      <c r="DM144" s="187"/>
      <c r="DN144" s="187"/>
      <c r="DO144" s="187"/>
      <c r="DP144" s="187"/>
      <c r="DQ144" s="187"/>
      <c r="DR144" s="187"/>
      <c r="DS144" s="187"/>
      <c r="DT144" s="187"/>
      <c r="DU144" s="235"/>
      <c r="DV144" s="235"/>
      <c r="DW144" s="235"/>
      <c r="DX144" s="235"/>
      <c r="DY144" s="235"/>
      <c r="DZ144" s="235"/>
    </row>
    <row r="145" spans="2:130" s="241" customFormat="1" ht="9" customHeight="1">
      <c r="B145" s="184"/>
      <c r="C145" s="217"/>
      <c r="D145" s="214"/>
      <c r="E145" s="214"/>
      <c r="F145" s="214"/>
      <c r="G145" s="600"/>
      <c r="H145" s="600"/>
      <c r="I145" s="600"/>
      <c r="J145" s="600"/>
      <c r="K145" s="600"/>
      <c r="L145" s="600"/>
      <c r="M145" s="600"/>
      <c r="N145" s="600"/>
      <c r="O145" s="600"/>
      <c r="P145" s="600"/>
      <c r="Q145" s="600"/>
      <c r="R145" s="600"/>
      <c r="S145" s="600"/>
      <c r="T145" s="600"/>
      <c r="U145" s="600"/>
      <c r="V145" s="600"/>
      <c r="W145" s="600"/>
      <c r="X145" s="600"/>
      <c r="Y145" s="600"/>
      <c r="Z145" s="600"/>
      <c r="AA145" s="600"/>
      <c r="AB145" s="600"/>
      <c r="AC145" s="600"/>
      <c r="AD145" s="600"/>
      <c r="AE145" s="600"/>
      <c r="AF145" s="600"/>
      <c r="AG145" s="600"/>
      <c r="AH145" s="600"/>
      <c r="AI145" s="600"/>
      <c r="AJ145" s="600"/>
      <c r="AK145" s="600"/>
      <c r="AL145" s="600"/>
      <c r="AM145" s="253"/>
      <c r="AN145" s="214"/>
      <c r="AO145" s="214"/>
      <c r="AP145" s="214"/>
      <c r="AQ145" s="214"/>
      <c r="AR145" s="214"/>
      <c r="AS145" s="214"/>
      <c r="AT145" s="214"/>
      <c r="AU145" s="193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C145" s="217"/>
      <c r="CD145" s="217"/>
      <c r="CE145" s="217"/>
      <c r="CF145" s="217"/>
      <c r="CG145" s="217"/>
      <c r="CH145" s="217"/>
      <c r="CI145" s="217"/>
      <c r="CJ145" s="217"/>
      <c r="CK145" s="217"/>
      <c r="CL145" s="217"/>
      <c r="CM145" s="217"/>
      <c r="CN145" s="217"/>
      <c r="CO145" s="217"/>
      <c r="CP145" s="217"/>
      <c r="CQ145" s="184"/>
      <c r="CR145" s="187"/>
      <c r="CS145" s="187"/>
      <c r="CT145" s="187"/>
      <c r="CU145" s="187"/>
      <c r="CV145" s="187"/>
      <c r="CW145" s="187"/>
      <c r="CX145" s="235"/>
      <c r="CY145" s="235"/>
      <c r="CZ145" s="187"/>
      <c r="DA145" s="187"/>
      <c r="DB145" s="187"/>
      <c r="DC145" s="187"/>
      <c r="DD145" s="187"/>
      <c r="DE145" s="187"/>
      <c r="DF145" s="187"/>
      <c r="DG145" s="187"/>
      <c r="DH145" s="187"/>
      <c r="DI145" s="187"/>
      <c r="DJ145" s="187"/>
      <c r="DK145" s="187"/>
      <c r="DL145" s="187"/>
      <c r="DM145" s="187"/>
      <c r="DN145" s="187"/>
      <c r="DO145" s="187"/>
      <c r="DP145" s="187"/>
      <c r="DQ145" s="187"/>
      <c r="DR145" s="187"/>
      <c r="DS145" s="187"/>
      <c r="DT145" s="187"/>
      <c r="DU145" s="235"/>
      <c r="DV145" s="235"/>
      <c r="DW145" s="235"/>
      <c r="DX145" s="235"/>
      <c r="DY145" s="235"/>
      <c r="DZ145" s="235"/>
    </row>
    <row r="146" spans="2:130" s="241" customFormat="1" ht="9" customHeight="1" thickBot="1">
      <c r="B146" s="184"/>
      <c r="C146" s="217"/>
      <c r="D146" s="349" t="s">
        <v>1717</v>
      </c>
      <c r="E146" s="349"/>
      <c r="F146" s="349"/>
      <c r="G146" s="349"/>
      <c r="H146" s="349"/>
      <c r="I146" s="349"/>
      <c r="J146" s="349"/>
      <c r="K146" s="349"/>
      <c r="L146" s="349"/>
      <c r="M146" s="349"/>
      <c r="N146" s="349"/>
      <c r="O146" s="320"/>
      <c r="P146" s="320"/>
      <c r="Q146" s="320"/>
      <c r="R146" s="320"/>
      <c r="S146" s="320"/>
      <c r="T146" s="321"/>
      <c r="U146" s="321"/>
      <c r="V146" s="194"/>
      <c r="W146" s="193"/>
      <c r="X146" s="193"/>
      <c r="Y146" s="193"/>
      <c r="Z146" s="193"/>
      <c r="AA146" s="194"/>
      <c r="AB146" s="193"/>
      <c r="AC146" s="193"/>
      <c r="AD146" s="276"/>
      <c r="AE146" s="259"/>
      <c r="AF146" s="261"/>
      <c r="AG146" s="259"/>
      <c r="AH146" s="259"/>
      <c r="AI146" s="259"/>
      <c r="AJ146" s="374" t="s">
        <v>1720</v>
      </c>
      <c r="AK146" s="374"/>
      <c r="AL146" s="374"/>
      <c r="AM146" s="374"/>
      <c r="AN146" s="374"/>
      <c r="AO146" s="374"/>
      <c r="AP146" s="374"/>
      <c r="AQ146" s="374"/>
      <c r="AR146" s="374"/>
      <c r="AS146" s="374"/>
      <c r="AT146" s="374"/>
      <c r="AU146" s="374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  <c r="BH146" s="217"/>
      <c r="BI146" s="217"/>
      <c r="BJ146" s="217"/>
      <c r="BK146" s="217"/>
      <c r="BL146" s="217"/>
      <c r="BM146" s="217"/>
      <c r="BN146" s="217"/>
      <c r="BO146" s="217"/>
      <c r="BP146" s="217"/>
      <c r="BQ146" s="217"/>
      <c r="BR146" s="217"/>
      <c r="BS146" s="217"/>
      <c r="BT146" s="217"/>
      <c r="BU146" s="217"/>
      <c r="BV146" s="217"/>
      <c r="BW146" s="217"/>
      <c r="BX146" s="217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17"/>
      <c r="CP146" s="217"/>
      <c r="CQ146" s="184"/>
      <c r="CR146" s="187"/>
      <c r="CS146" s="184"/>
      <c r="CT146" s="187"/>
      <c r="CU146" s="187"/>
      <c r="CV146" s="187"/>
      <c r="CW146" s="187"/>
      <c r="CX146" s="235"/>
      <c r="CY146" s="235"/>
      <c r="CZ146" s="187"/>
      <c r="DA146" s="187"/>
      <c r="DB146" s="187"/>
      <c r="DC146" s="187"/>
      <c r="DD146" s="187"/>
      <c r="DE146" s="187"/>
      <c r="DF146" s="187"/>
      <c r="DG146" s="187"/>
      <c r="DH146" s="187"/>
      <c r="DI146" s="187"/>
      <c r="DJ146" s="187"/>
      <c r="DK146" s="187"/>
      <c r="DL146" s="187"/>
      <c r="DM146" s="187"/>
      <c r="DN146" s="187"/>
      <c r="DO146" s="187"/>
      <c r="DP146" s="187"/>
      <c r="DQ146" s="187"/>
      <c r="DR146" s="187"/>
      <c r="DS146" s="187"/>
      <c r="DT146" s="187"/>
      <c r="DU146" s="235"/>
      <c r="DV146" s="235"/>
      <c r="DW146" s="235"/>
      <c r="DX146" s="235"/>
      <c r="DY146" s="235"/>
      <c r="DZ146" s="235"/>
    </row>
    <row r="147" spans="2:130" s="241" customFormat="1" ht="9" customHeight="1">
      <c r="B147" s="184"/>
      <c r="C147" s="217"/>
      <c r="D147" s="349"/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254"/>
      <c r="P147" s="254"/>
      <c r="Q147" s="254"/>
      <c r="R147" s="254"/>
      <c r="S147" s="254"/>
      <c r="T147" s="193"/>
      <c r="U147" s="322"/>
      <c r="V147" s="194"/>
      <c r="W147" s="340" t="s">
        <v>1768</v>
      </c>
      <c r="X147" s="341"/>
      <c r="Y147" s="341"/>
      <c r="Z147" s="341"/>
      <c r="AA147" s="341"/>
      <c r="AB147" s="193"/>
      <c r="AC147" s="195"/>
      <c r="AD147" s="193"/>
      <c r="AE147" s="193"/>
      <c r="AF147" s="194"/>
      <c r="AG147" s="193"/>
      <c r="AH147" s="193"/>
      <c r="AI147" s="193"/>
      <c r="AJ147" s="374"/>
      <c r="AK147" s="374"/>
      <c r="AL147" s="374"/>
      <c r="AM147" s="374"/>
      <c r="AN147" s="374"/>
      <c r="AO147" s="374"/>
      <c r="AP147" s="374"/>
      <c r="AQ147" s="374"/>
      <c r="AR147" s="374"/>
      <c r="AS147" s="374"/>
      <c r="AT147" s="374"/>
      <c r="AU147" s="374"/>
      <c r="AV147" s="217"/>
      <c r="AW147" s="217"/>
      <c r="AX147" s="217"/>
      <c r="AY147" s="217"/>
      <c r="AZ147" s="217"/>
      <c r="BA147" s="217"/>
      <c r="BB147" s="217"/>
      <c r="BC147" s="217"/>
      <c r="BD147" s="217"/>
      <c r="BE147" s="217"/>
      <c r="BF147" s="217"/>
      <c r="BG147" s="217"/>
      <c r="BH147" s="217"/>
      <c r="BI147" s="217"/>
      <c r="BJ147" s="217"/>
      <c r="BK147" s="217"/>
      <c r="BL147" s="217"/>
      <c r="BM147" s="217"/>
      <c r="BN147" s="217"/>
      <c r="BO147" s="217"/>
      <c r="BP147" s="217"/>
      <c r="BQ147" s="217"/>
      <c r="BR147" s="217"/>
      <c r="BS147" s="217"/>
      <c r="BT147" s="217"/>
      <c r="BU147" s="217"/>
      <c r="BV147" s="217"/>
      <c r="BW147" s="217"/>
      <c r="BX147" s="217"/>
      <c r="BY147" s="217"/>
      <c r="BZ147" s="217"/>
      <c r="CA147" s="217"/>
      <c r="CB147" s="217"/>
      <c r="CC147" s="217"/>
      <c r="CD147" s="217"/>
      <c r="CE147" s="217"/>
      <c r="CF147" s="217"/>
      <c r="CG147" s="217"/>
      <c r="CH147" s="217"/>
      <c r="CI147" s="217"/>
      <c r="CJ147" s="217"/>
      <c r="CK147" s="217"/>
      <c r="CL147" s="217"/>
      <c r="CM147" s="217"/>
      <c r="CN147" s="217"/>
      <c r="CO147" s="217"/>
      <c r="CP147" s="217"/>
      <c r="CQ147" s="184"/>
      <c r="CR147" s="184"/>
      <c r="CS147" s="187"/>
      <c r="CT147" s="184"/>
      <c r="CU147" s="184"/>
      <c r="CV147" s="184"/>
      <c r="CW147" s="187"/>
      <c r="CX147" s="235"/>
      <c r="CY147" s="235"/>
      <c r="CZ147" s="187"/>
      <c r="DA147" s="184"/>
      <c r="DB147" s="184"/>
      <c r="DC147" s="184"/>
      <c r="DD147" s="184"/>
      <c r="DE147" s="184"/>
      <c r="DF147" s="187"/>
      <c r="DG147" s="187"/>
      <c r="DH147" s="187"/>
      <c r="DI147" s="187"/>
      <c r="DJ147" s="187"/>
      <c r="DK147" s="187"/>
      <c r="DL147" s="187"/>
      <c r="DM147" s="187"/>
      <c r="DN147" s="187"/>
      <c r="DO147" s="187"/>
      <c r="DP147" s="187"/>
      <c r="DQ147" s="187"/>
      <c r="DR147" s="187"/>
      <c r="DS147" s="187"/>
      <c r="DT147" s="187"/>
      <c r="DU147" s="235"/>
      <c r="DV147" s="235"/>
      <c r="DW147" s="235"/>
      <c r="DX147" s="235"/>
      <c r="DY147" s="235"/>
      <c r="DZ147" s="235"/>
    </row>
    <row r="148" spans="3:130" ht="9" customHeight="1">
      <c r="C148" s="217"/>
      <c r="D148" s="349"/>
      <c r="E148" s="349"/>
      <c r="F148" s="349"/>
      <c r="G148" s="349"/>
      <c r="H148" s="349"/>
      <c r="I148" s="349"/>
      <c r="J148" s="349"/>
      <c r="K148" s="349"/>
      <c r="L148" s="349"/>
      <c r="M148" s="349"/>
      <c r="N148" s="349"/>
      <c r="O148" s="254"/>
      <c r="P148" s="254"/>
      <c r="Q148" s="254"/>
      <c r="R148" s="254"/>
      <c r="S148" s="254"/>
      <c r="T148" s="193"/>
      <c r="U148" s="323"/>
      <c r="V148" s="194"/>
      <c r="W148" s="341"/>
      <c r="X148" s="341"/>
      <c r="Y148" s="341"/>
      <c r="Z148" s="341"/>
      <c r="AA148" s="341"/>
      <c r="AB148" s="193"/>
      <c r="AC148" s="195"/>
      <c r="AD148" s="193"/>
      <c r="AE148" s="193"/>
      <c r="AF148" s="194"/>
      <c r="AG148" s="193"/>
      <c r="AH148" s="193"/>
      <c r="AI148" s="193"/>
      <c r="AJ148" s="374"/>
      <c r="AK148" s="374"/>
      <c r="AL148" s="374"/>
      <c r="AM148" s="374"/>
      <c r="AN148" s="374"/>
      <c r="AO148" s="374"/>
      <c r="AP148" s="374"/>
      <c r="AQ148" s="374"/>
      <c r="AR148" s="374"/>
      <c r="AS148" s="374"/>
      <c r="AT148" s="374"/>
      <c r="AU148" s="374"/>
      <c r="AV148" s="217"/>
      <c r="AW148" s="217"/>
      <c r="AX148" s="217"/>
      <c r="AY148" s="217"/>
      <c r="AZ148" s="217"/>
      <c r="BA148" s="217"/>
      <c r="BB148" s="217"/>
      <c r="BC148" s="217"/>
      <c r="BD148" s="217"/>
      <c r="BE148" s="217"/>
      <c r="BF148" s="217"/>
      <c r="BG148" s="217"/>
      <c r="BH148" s="217"/>
      <c r="BI148" s="217"/>
      <c r="BJ148" s="217"/>
      <c r="BK148" s="217"/>
      <c r="BL148" s="217"/>
      <c r="BM148" s="217"/>
      <c r="BN148" s="217"/>
      <c r="BO148" s="217"/>
      <c r="BP148" s="217"/>
      <c r="BQ148" s="217"/>
      <c r="BR148" s="217"/>
      <c r="BS148" s="217"/>
      <c r="BT148" s="217"/>
      <c r="BU148" s="217"/>
      <c r="BV148" s="217"/>
      <c r="BW148" s="217"/>
      <c r="BX148" s="217"/>
      <c r="BY148" s="217"/>
      <c r="BZ148" s="217"/>
      <c r="CA148" s="217"/>
      <c r="CB148" s="217"/>
      <c r="CC148" s="217"/>
      <c r="CD148" s="217"/>
      <c r="CE148" s="217"/>
      <c r="CF148" s="217"/>
      <c r="CG148" s="217"/>
      <c r="CH148" s="217"/>
      <c r="CI148" s="217"/>
      <c r="CJ148" s="217"/>
      <c r="CK148" s="217"/>
      <c r="CL148" s="217"/>
      <c r="CM148" s="217"/>
      <c r="CN148" s="217"/>
      <c r="CO148" s="217"/>
      <c r="CP148" s="217"/>
      <c r="CS148" s="187"/>
      <c r="CT148" s="187"/>
      <c r="CU148" s="187"/>
      <c r="CV148" s="187"/>
      <c r="CX148" s="187"/>
      <c r="CY148" s="187"/>
      <c r="CZ148" s="235"/>
      <c r="DF148" s="235"/>
      <c r="DG148" s="235"/>
      <c r="DH148" s="235"/>
      <c r="DI148" s="235"/>
      <c r="DJ148" s="235"/>
      <c r="DK148" s="235"/>
      <c r="DL148" s="235"/>
      <c r="DM148" s="235"/>
      <c r="DN148" s="235"/>
      <c r="DO148" s="235"/>
      <c r="DP148" s="235"/>
      <c r="DQ148" s="235"/>
      <c r="DR148" s="235"/>
      <c r="DS148" s="235"/>
      <c r="DT148" s="235"/>
      <c r="DU148" s="187"/>
      <c r="DV148" s="187"/>
      <c r="DW148" s="187"/>
      <c r="DX148" s="187"/>
      <c r="DY148" s="187"/>
      <c r="DZ148" s="187"/>
    </row>
    <row r="149" spans="3:130" ht="9" customHeight="1" thickBot="1">
      <c r="C149" s="217"/>
      <c r="D149" s="214"/>
      <c r="E149" s="214"/>
      <c r="F149" s="214"/>
      <c r="G149" s="214"/>
      <c r="H149" s="214"/>
      <c r="I149" s="21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193"/>
      <c r="U149" s="323"/>
      <c r="V149" s="331"/>
      <c r="W149" s="259"/>
      <c r="X149" s="259"/>
      <c r="Y149" s="331"/>
      <c r="Z149" s="321"/>
      <c r="AA149" s="321"/>
      <c r="AB149" s="321"/>
      <c r="AC149" s="326"/>
      <c r="AD149" s="193"/>
      <c r="AE149" s="193"/>
      <c r="AF149" s="194"/>
      <c r="AG149" s="193"/>
      <c r="AH149" s="193"/>
      <c r="AI149" s="193"/>
      <c r="AJ149" s="193"/>
      <c r="AK149" s="194"/>
      <c r="AL149" s="193"/>
      <c r="AM149" s="198"/>
      <c r="AN149" s="221"/>
      <c r="AO149" s="221"/>
      <c r="AP149" s="221"/>
      <c r="AQ149" s="221"/>
      <c r="AR149" s="202"/>
      <c r="AS149" s="202"/>
      <c r="AT149" s="202"/>
      <c r="AU149" s="193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17"/>
      <c r="BG149" s="217"/>
      <c r="BH149" s="217"/>
      <c r="BI149" s="217"/>
      <c r="BJ149" s="217"/>
      <c r="BK149" s="217"/>
      <c r="BL149" s="217"/>
      <c r="BM149" s="217"/>
      <c r="BN149" s="217"/>
      <c r="BO149" s="217"/>
      <c r="BP149" s="217"/>
      <c r="BQ149" s="217"/>
      <c r="BR149" s="217"/>
      <c r="BS149" s="217"/>
      <c r="BT149" s="217"/>
      <c r="BU149" s="217"/>
      <c r="BV149" s="217"/>
      <c r="BW149" s="217"/>
      <c r="BX149" s="217"/>
      <c r="BY149" s="217"/>
      <c r="BZ149" s="217"/>
      <c r="CA149" s="217"/>
      <c r="CB149" s="217"/>
      <c r="CC149" s="217"/>
      <c r="CD149" s="217"/>
      <c r="CE149" s="217"/>
      <c r="CF149" s="217"/>
      <c r="CG149" s="217"/>
      <c r="CH149" s="217"/>
      <c r="CI149" s="217"/>
      <c r="CJ149" s="217"/>
      <c r="CK149" s="217"/>
      <c r="CL149" s="217"/>
      <c r="CM149" s="217"/>
      <c r="CN149" s="217"/>
      <c r="CO149" s="217"/>
      <c r="CP149" s="217"/>
      <c r="CS149" s="186"/>
      <c r="CT149" s="187"/>
      <c r="CU149" s="187"/>
      <c r="CV149" s="187"/>
      <c r="CX149" s="187"/>
      <c r="CY149" s="187"/>
      <c r="CZ149" s="187"/>
      <c r="DA149" s="187"/>
      <c r="DB149" s="187"/>
      <c r="DC149" s="187"/>
      <c r="DD149" s="187"/>
      <c r="DE149" s="187"/>
      <c r="DF149" s="187"/>
      <c r="DG149" s="187"/>
      <c r="DH149" s="187"/>
      <c r="DI149" s="187"/>
      <c r="DJ149" s="187"/>
      <c r="DK149" s="187"/>
      <c r="DL149" s="187"/>
      <c r="DM149" s="187"/>
      <c r="DN149" s="187"/>
      <c r="DO149" s="187"/>
      <c r="DP149" s="187"/>
      <c r="DQ149" s="187"/>
      <c r="DR149" s="187"/>
      <c r="DS149" s="187"/>
      <c r="DT149" s="187"/>
      <c r="DU149" s="187"/>
      <c r="DV149" s="187"/>
      <c r="DW149" s="187"/>
      <c r="DX149" s="187"/>
      <c r="DY149" s="187"/>
      <c r="DZ149" s="187"/>
    </row>
    <row r="150" spans="3:132" ht="9" customHeight="1">
      <c r="C150" s="217"/>
      <c r="D150" s="257"/>
      <c r="E150" s="257"/>
      <c r="F150" s="257"/>
      <c r="G150" s="257"/>
      <c r="H150" s="257"/>
      <c r="I150" s="257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193"/>
      <c r="U150" s="195"/>
      <c r="V150" s="397" t="s">
        <v>1751</v>
      </c>
      <c r="W150" s="398"/>
      <c r="X150" s="398"/>
      <c r="Y150" s="399"/>
      <c r="Z150" s="399"/>
      <c r="AA150" s="399"/>
      <c r="AB150" s="399"/>
      <c r="AC150" s="400"/>
      <c r="AD150" s="193"/>
      <c r="AE150" s="193"/>
      <c r="AF150" s="194"/>
      <c r="AG150" s="193"/>
      <c r="AH150" s="193"/>
      <c r="AI150" s="193"/>
      <c r="AJ150" s="193"/>
      <c r="AK150" s="194"/>
      <c r="AL150" s="193"/>
      <c r="AM150" s="193"/>
      <c r="AN150" s="193"/>
      <c r="AO150" s="193"/>
      <c r="AP150" s="193"/>
      <c r="AQ150" s="193"/>
      <c r="AR150" s="202"/>
      <c r="AS150" s="202"/>
      <c r="AT150" s="202"/>
      <c r="AU150" s="193"/>
      <c r="AV150" s="217"/>
      <c r="AW150" s="217"/>
      <c r="AX150" s="217"/>
      <c r="AY150" s="217"/>
      <c r="AZ150" s="217"/>
      <c r="BA150" s="217"/>
      <c r="BB150" s="217"/>
      <c r="BC150" s="217"/>
      <c r="BD150" s="217"/>
      <c r="BE150" s="217"/>
      <c r="BF150" s="217"/>
      <c r="BG150" s="217"/>
      <c r="BH150" s="217"/>
      <c r="BI150" s="217"/>
      <c r="BJ150" s="217"/>
      <c r="BK150" s="217"/>
      <c r="BL150" s="217"/>
      <c r="BM150" s="217"/>
      <c r="BN150" s="217"/>
      <c r="BO150" s="217"/>
      <c r="BP150" s="217"/>
      <c r="BQ150" s="217"/>
      <c r="BR150" s="217"/>
      <c r="BS150" s="217"/>
      <c r="BT150" s="217"/>
      <c r="BU150" s="217"/>
      <c r="BV150" s="217"/>
      <c r="BW150" s="217"/>
      <c r="BX150" s="217"/>
      <c r="BY150" s="217"/>
      <c r="BZ150" s="217"/>
      <c r="CA150" s="217"/>
      <c r="CB150" s="217"/>
      <c r="CC150" s="217"/>
      <c r="CD150" s="217"/>
      <c r="CE150" s="217"/>
      <c r="CF150" s="217"/>
      <c r="CG150" s="217"/>
      <c r="CH150" s="217"/>
      <c r="CI150" s="217"/>
      <c r="CJ150" s="217"/>
      <c r="CK150" s="217"/>
      <c r="CL150" s="217"/>
      <c r="CM150" s="217"/>
      <c r="CN150" s="217"/>
      <c r="CO150" s="217"/>
      <c r="CP150" s="217"/>
      <c r="CS150" s="186"/>
      <c r="CT150" s="186"/>
      <c r="CU150" s="186"/>
      <c r="CV150" s="186"/>
      <c r="CW150" s="187"/>
      <c r="CX150" s="187"/>
      <c r="CY150" s="187"/>
      <c r="CZ150" s="187"/>
      <c r="DA150" s="235"/>
      <c r="DB150" s="235"/>
      <c r="DC150" s="187"/>
      <c r="DD150" s="187"/>
      <c r="DE150" s="187"/>
      <c r="DF150" s="187"/>
      <c r="DG150" s="187"/>
      <c r="DH150" s="187"/>
      <c r="DI150" s="187"/>
      <c r="DJ150" s="187"/>
      <c r="DK150" s="187"/>
      <c r="DL150" s="187"/>
      <c r="DM150" s="187"/>
      <c r="DN150" s="187"/>
      <c r="DO150" s="187"/>
      <c r="DP150" s="187"/>
      <c r="DQ150" s="187"/>
      <c r="DR150" s="187"/>
      <c r="DS150" s="187"/>
      <c r="DT150" s="187"/>
      <c r="DU150" s="187"/>
      <c r="DV150" s="187"/>
      <c r="DW150" s="186"/>
      <c r="DX150" s="187"/>
      <c r="DY150" s="187"/>
      <c r="DZ150" s="187"/>
      <c r="EA150" s="187"/>
      <c r="EB150" s="187"/>
    </row>
    <row r="151" spans="3:131" ht="9" customHeight="1">
      <c r="C151" s="217"/>
      <c r="D151" s="385" t="s">
        <v>1718</v>
      </c>
      <c r="E151" s="385"/>
      <c r="F151" s="385"/>
      <c r="G151" s="385"/>
      <c r="H151" s="385"/>
      <c r="I151" s="385"/>
      <c r="J151" s="385"/>
      <c r="K151" s="385"/>
      <c r="L151" s="385"/>
      <c r="M151" s="385"/>
      <c r="N151" s="385"/>
      <c r="O151" s="254"/>
      <c r="P151" s="254"/>
      <c r="Q151" s="254"/>
      <c r="R151" s="254"/>
      <c r="S151" s="254"/>
      <c r="T151" s="193"/>
      <c r="U151" s="195"/>
      <c r="V151" s="397"/>
      <c r="W151" s="399"/>
      <c r="X151" s="399"/>
      <c r="Y151" s="399"/>
      <c r="Z151" s="399"/>
      <c r="AA151" s="399"/>
      <c r="AB151" s="399"/>
      <c r="AC151" s="400"/>
      <c r="AD151" s="193"/>
      <c r="AE151" s="193"/>
      <c r="AF151" s="194"/>
      <c r="AG151" s="193"/>
      <c r="AH151" s="193"/>
      <c r="AI151" s="193"/>
      <c r="AJ151" s="375" t="s">
        <v>440</v>
      </c>
      <c r="AK151" s="375"/>
      <c r="AL151" s="375"/>
      <c r="AM151" s="375"/>
      <c r="AN151" s="375"/>
      <c r="AO151" s="375"/>
      <c r="AP151" s="375"/>
      <c r="AQ151" s="375"/>
      <c r="AR151" s="375"/>
      <c r="AS151" s="375"/>
      <c r="AT151" s="375"/>
      <c r="AU151" s="375"/>
      <c r="AV151" s="217"/>
      <c r="AW151" s="217"/>
      <c r="AX151" s="217"/>
      <c r="AY151" s="217"/>
      <c r="AZ151" s="217"/>
      <c r="BA151" s="217"/>
      <c r="BB151" s="217"/>
      <c r="BC151" s="217"/>
      <c r="BD151" s="217"/>
      <c r="BE151" s="217"/>
      <c r="BF151" s="217"/>
      <c r="BG151" s="217"/>
      <c r="BH151" s="217"/>
      <c r="BI151" s="217"/>
      <c r="BJ151" s="217"/>
      <c r="BK151" s="217"/>
      <c r="BL151" s="217"/>
      <c r="BM151" s="217"/>
      <c r="BN151" s="217"/>
      <c r="BO151" s="217"/>
      <c r="BP151" s="217"/>
      <c r="BQ151" s="217"/>
      <c r="BR151" s="217"/>
      <c r="BS151" s="217"/>
      <c r="BT151" s="217"/>
      <c r="BU151" s="217"/>
      <c r="BV151" s="217"/>
      <c r="BW151" s="217"/>
      <c r="BX151" s="217"/>
      <c r="BY151" s="217"/>
      <c r="BZ151" s="217"/>
      <c r="CA151" s="217"/>
      <c r="CB151" s="217"/>
      <c r="CC151" s="217"/>
      <c r="CD151" s="217"/>
      <c r="CE151" s="217"/>
      <c r="CF151" s="217"/>
      <c r="CG151" s="217"/>
      <c r="CH151" s="217"/>
      <c r="CI151" s="217"/>
      <c r="CJ151" s="217"/>
      <c r="CK151" s="217"/>
      <c r="CL151" s="217"/>
      <c r="CM151" s="217"/>
      <c r="CN151" s="217"/>
      <c r="CO151" s="217"/>
      <c r="CP151" s="217"/>
      <c r="CS151" s="186"/>
      <c r="CT151" s="186"/>
      <c r="CU151" s="186"/>
      <c r="CV151" s="186"/>
      <c r="CW151" s="186"/>
      <c r="CX151" s="187"/>
      <c r="CY151" s="187"/>
      <c r="CZ151" s="187"/>
      <c r="DA151" s="186"/>
      <c r="DB151" s="186"/>
      <c r="DC151" s="186"/>
      <c r="DD151" s="186"/>
      <c r="DE151" s="186"/>
      <c r="DF151" s="187"/>
      <c r="DG151" s="187"/>
      <c r="DH151" s="187"/>
      <c r="DI151" s="187"/>
      <c r="DJ151" s="187"/>
      <c r="DK151" s="187"/>
      <c r="DL151" s="187"/>
      <c r="DM151" s="187"/>
      <c r="DN151" s="187"/>
      <c r="DO151" s="187"/>
      <c r="DP151" s="187"/>
      <c r="DQ151" s="187"/>
      <c r="DR151" s="187"/>
      <c r="DS151" s="187"/>
      <c r="DT151" s="187"/>
      <c r="DU151" s="187"/>
      <c r="DV151" s="187"/>
      <c r="DW151" s="187"/>
      <c r="DX151" s="187"/>
      <c r="DY151" s="187"/>
      <c r="DZ151" s="187"/>
      <c r="EA151" s="187"/>
    </row>
    <row r="152" spans="3:109" ht="9" customHeight="1" thickBot="1">
      <c r="C152" s="217"/>
      <c r="D152" s="385"/>
      <c r="E152" s="385"/>
      <c r="F152" s="385"/>
      <c r="G152" s="385"/>
      <c r="H152" s="385"/>
      <c r="I152" s="385"/>
      <c r="J152" s="385"/>
      <c r="K152" s="385"/>
      <c r="L152" s="385"/>
      <c r="M152" s="385"/>
      <c r="N152" s="385"/>
      <c r="O152" s="258"/>
      <c r="P152" s="258"/>
      <c r="Q152" s="258"/>
      <c r="R152" s="258"/>
      <c r="S152" s="258"/>
      <c r="T152" s="259"/>
      <c r="U152" s="260"/>
      <c r="V152" s="193"/>
      <c r="W152" s="193"/>
      <c r="X152" s="193"/>
      <c r="Y152" s="193"/>
      <c r="Z152" s="193"/>
      <c r="AA152" s="193"/>
      <c r="AB152" s="193"/>
      <c r="AC152" s="323"/>
      <c r="AD152" s="321"/>
      <c r="AE152" s="321"/>
      <c r="AF152" s="321"/>
      <c r="AG152" s="321"/>
      <c r="AH152" s="321"/>
      <c r="AI152" s="321"/>
      <c r="AJ152" s="375"/>
      <c r="AK152" s="375"/>
      <c r="AL152" s="375"/>
      <c r="AM152" s="375"/>
      <c r="AN152" s="375"/>
      <c r="AO152" s="375"/>
      <c r="AP152" s="375"/>
      <c r="AQ152" s="375"/>
      <c r="AR152" s="375"/>
      <c r="AS152" s="375"/>
      <c r="AT152" s="375"/>
      <c r="AU152" s="375"/>
      <c r="AV152" s="217"/>
      <c r="AW152" s="217"/>
      <c r="AX152" s="217"/>
      <c r="AY152" s="217"/>
      <c r="AZ152" s="217"/>
      <c r="BA152" s="217"/>
      <c r="BB152" s="217"/>
      <c r="BC152" s="217"/>
      <c r="BD152" s="217"/>
      <c r="BE152" s="217"/>
      <c r="BF152" s="217"/>
      <c r="BG152" s="217"/>
      <c r="BH152" s="217"/>
      <c r="BI152" s="217"/>
      <c r="BJ152" s="217"/>
      <c r="BK152" s="217"/>
      <c r="BL152" s="217"/>
      <c r="BM152" s="217"/>
      <c r="BN152" s="217"/>
      <c r="BO152" s="217"/>
      <c r="BP152" s="217"/>
      <c r="BQ152" s="217"/>
      <c r="BR152" s="217"/>
      <c r="BS152" s="217"/>
      <c r="BT152" s="217"/>
      <c r="BU152" s="217"/>
      <c r="BV152" s="217"/>
      <c r="BW152" s="217"/>
      <c r="BX152" s="217"/>
      <c r="BY152" s="217"/>
      <c r="BZ152" s="217"/>
      <c r="CA152" s="217"/>
      <c r="CB152" s="217"/>
      <c r="CC152" s="217"/>
      <c r="CD152" s="217"/>
      <c r="CE152" s="217"/>
      <c r="CF152" s="217"/>
      <c r="CG152" s="217"/>
      <c r="CH152" s="217"/>
      <c r="CI152" s="217"/>
      <c r="CJ152" s="217"/>
      <c r="CK152" s="217"/>
      <c r="CL152" s="217"/>
      <c r="CM152" s="217"/>
      <c r="CN152" s="217"/>
      <c r="CO152" s="217"/>
      <c r="CP152" s="217"/>
      <c r="CS152" s="186"/>
      <c r="CT152" s="186"/>
      <c r="CU152" s="186"/>
      <c r="CV152" s="186"/>
      <c r="CW152" s="186"/>
      <c r="DA152" s="186"/>
      <c r="DB152" s="186"/>
      <c r="DC152" s="186"/>
      <c r="DD152" s="186"/>
      <c r="DE152" s="186"/>
    </row>
    <row r="153" spans="3:109" ht="9" customHeight="1">
      <c r="C153" s="217"/>
      <c r="D153" s="385"/>
      <c r="E153" s="385"/>
      <c r="F153" s="385"/>
      <c r="G153" s="385"/>
      <c r="H153" s="385"/>
      <c r="I153" s="385"/>
      <c r="J153" s="385"/>
      <c r="K153" s="385"/>
      <c r="L153" s="385"/>
      <c r="M153" s="385"/>
      <c r="N153" s="385"/>
      <c r="O153" s="193"/>
      <c r="P153" s="193"/>
      <c r="Q153" s="194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4"/>
      <c r="AG153" s="193"/>
      <c r="AH153" s="193"/>
      <c r="AI153" s="193"/>
      <c r="AJ153" s="375"/>
      <c r="AK153" s="375"/>
      <c r="AL153" s="375"/>
      <c r="AM153" s="375"/>
      <c r="AN153" s="375"/>
      <c r="AO153" s="375"/>
      <c r="AP153" s="375"/>
      <c r="AQ153" s="375"/>
      <c r="AR153" s="375"/>
      <c r="AS153" s="375"/>
      <c r="AT153" s="375"/>
      <c r="AU153" s="375"/>
      <c r="AV153" s="217"/>
      <c r="AW153" s="217"/>
      <c r="AX153" s="217"/>
      <c r="AY153" s="217"/>
      <c r="AZ153" s="217"/>
      <c r="BA153" s="217"/>
      <c r="BB153" s="217"/>
      <c r="BC153" s="217"/>
      <c r="BD153" s="217"/>
      <c r="BE153" s="217"/>
      <c r="BF153" s="217"/>
      <c r="BG153" s="217"/>
      <c r="BH153" s="217"/>
      <c r="BI153" s="217"/>
      <c r="BJ153" s="217"/>
      <c r="BK153" s="217"/>
      <c r="BL153" s="217"/>
      <c r="BM153" s="217"/>
      <c r="BN153" s="217"/>
      <c r="BO153" s="217"/>
      <c r="BP153" s="217"/>
      <c r="BQ153" s="217"/>
      <c r="BR153" s="217"/>
      <c r="BS153" s="217"/>
      <c r="BT153" s="217"/>
      <c r="BU153" s="217"/>
      <c r="BV153" s="217"/>
      <c r="BW153" s="217"/>
      <c r="BX153" s="217"/>
      <c r="BY153" s="217"/>
      <c r="BZ153" s="217"/>
      <c r="CA153" s="217"/>
      <c r="CB153" s="217"/>
      <c r="CC153" s="217"/>
      <c r="CD153" s="217"/>
      <c r="CE153" s="217"/>
      <c r="CF153" s="217"/>
      <c r="CG153" s="217"/>
      <c r="CH153" s="217"/>
      <c r="CI153" s="217"/>
      <c r="CJ153" s="217"/>
      <c r="CK153" s="217"/>
      <c r="CL153" s="217"/>
      <c r="CM153" s="217"/>
      <c r="CN153" s="217"/>
      <c r="CO153" s="217"/>
      <c r="CP153" s="217"/>
      <c r="CS153" s="186"/>
      <c r="CT153" s="186"/>
      <c r="CU153" s="186"/>
      <c r="CV153" s="186"/>
      <c r="CW153" s="186"/>
      <c r="DA153" s="187"/>
      <c r="DB153" s="187"/>
      <c r="DC153" s="187"/>
      <c r="DD153" s="187"/>
      <c r="DE153" s="187"/>
    </row>
    <row r="154" spans="3:117" ht="9" customHeight="1"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44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  <c r="BH154" s="217"/>
      <c r="BI154" s="217"/>
      <c r="BJ154" s="217"/>
      <c r="BK154" s="217"/>
      <c r="BL154" s="217"/>
      <c r="BM154" s="217"/>
      <c r="BN154" s="217"/>
      <c r="BO154" s="217"/>
      <c r="BP154" s="217"/>
      <c r="BQ154" s="217"/>
      <c r="BR154" s="217"/>
      <c r="BS154" s="217"/>
      <c r="BT154" s="217"/>
      <c r="BU154" s="217"/>
      <c r="BV154" s="217"/>
      <c r="BW154" s="217"/>
      <c r="BX154" s="217"/>
      <c r="BY154" s="217"/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17"/>
      <c r="CL154" s="217"/>
      <c r="CM154" s="217"/>
      <c r="CN154" s="217"/>
      <c r="CO154" s="217"/>
      <c r="CP154" s="217"/>
      <c r="CS154" s="186"/>
      <c r="CT154" s="186"/>
      <c r="CU154" s="186"/>
      <c r="CV154" s="186"/>
      <c r="CW154" s="186"/>
      <c r="CX154" s="235"/>
      <c r="CY154" s="235"/>
      <c r="CZ154" s="187"/>
      <c r="DA154" s="235"/>
      <c r="DB154" s="235"/>
      <c r="DC154" s="187"/>
      <c r="DD154" s="187"/>
      <c r="DE154" s="187"/>
      <c r="DF154" s="187"/>
      <c r="DG154" s="187"/>
      <c r="DH154" s="187"/>
      <c r="DI154" s="187"/>
      <c r="DJ154" s="187"/>
      <c r="DK154" s="187"/>
      <c r="DL154" s="187"/>
      <c r="DM154" s="187"/>
    </row>
    <row r="155" spans="2:120" s="241" customFormat="1" ht="9" customHeight="1">
      <c r="B155" s="184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44"/>
      <c r="AO155" s="217"/>
      <c r="AP155" s="217"/>
      <c r="AQ155" s="217"/>
      <c r="AR155" s="217"/>
      <c r="AS155" s="217"/>
      <c r="AT155" s="217"/>
      <c r="AU155" s="217"/>
      <c r="AV155" s="217"/>
      <c r="AW155" s="217"/>
      <c r="AX155" s="217"/>
      <c r="AY155" s="217"/>
      <c r="AZ155" s="217"/>
      <c r="BA155" s="217"/>
      <c r="BB155" s="217"/>
      <c r="BC155" s="217"/>
      <c r="BD155" s="217"/>
      <c r="BE155" s="217"/>
      <c r="BF155" s="217"/>
      <c r="BG155" s="217"/>
      <c r="BH155" s="217"/>
      <c r="BI155" s="217"/>
      <c r="BJ155" s="217"/>
      <c r="BK155" s="217"/>
      <c r="BL155" s="217"/>
      <c r="BM155" s="217"/>
      <c r="BN155" s="217"/>
      <c r="BO155" s="217"/>
      <c r="BP155" s="217"/>
      <c r="BQ155" s="217"/>
      <c r="BR155" s="217"/>
      <c r="BS155" s="217"/>
      <c r="BT155" s="217"/>
      <c r="BU155" s="217"/>
      <c r="BV155" s="217"/>
      <c r="BW155" s="217"/>
      <c r="BX155" s="217"/>
      <c r="BY155" s="217"/>
      <c r="BZ155" s="217"/>
      <c r="CA155" s="217"/>
      <c r="CB155" s="217"/>
      <c r="CC155" s="217"/>
      <c r="CD155" s="217"/>
      <c r="CE155" s="217"/>
      <c r="CF155" s="217"/>
      <c r="CG155" s="217"/>
      <c r="CH155" s="217"/>
      <c r="CI155" s="217"/>
      <c r="CJ155" s="217"/>
      <c r="CK155" s="217"/>
      <c r="CL155" s="217"/>
      <c r="CM155" s="217"/>
      <c r="CN155" s="217"/>
      <c r="CO155" s="217"/>
      <c r="CP155" s="217"/>
      <c r="CQ155" s="184"/>
      <c r="CR155" s="184"/>
      <c r="CS155" s="186"/>
      <c r="CT155" s="186"/>
      <c r="CU155" s="186"/>
      <c r="CV155" s="186"/>
      <c r="CW155" s="186"/>
      <c r="CX155" s="186"/>
      <c r="CY155" s="186"/>
      <c r="CZ155" s="186"/>
      <c r="DA155" s="235"/>
      <c r="DB155" s="235"/>
      <c r="DC155" s="187"/>
      <c r="DD155" s="187"/>
      <c r="DE155" s="187"/>
      <c r="DF155" s="187"/>
      <c r="DG155" s="187"/>
      <c r="DH155" s="187"/>
      <c r="DI155" s="187"/>
      <c r="DJ155" s="187"/>
      <c r="DK155" s="235"/>
      <c r="DL155" s="235"/>
      <c r="DM155" s="235"/>
      <c r="DN155" s="235"/>
      <c r="DO155" s="235"/>
      <c r="DP155" s="235"/>
    </row>
    <row r="156" spans="2:127" s="241" customFormat="1" ht="9" customHeight="1">
      <c r="B156" s="184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44"/>
      <c r="AO156" s="217"/>
      <c r="AP156" s="217"/>
      <c r="AQ156" s="217"/>
      <c r="AR156" s="217"/>
      <c r="AS156" s="217"/>
      <c r="AT156" s="217"/>
      <c r="AU156" s="217"/>
      <c r="AV156" s="217"/>
      <c r="AW156" s="217"/>
      <c r="AX156" s="217"/>
      <c r="AY156" s="217"/>
      <c r="AZ156" s="217"/>
      <c r="BA156" s="217"/>
      <c r="BB156" s="217"/>
      <c r="BC156" s="217"/>
      <c r="BD156" s="217"/>
      <c r="BE156" s="217"/>
      <c r="BF156" s="217"/>
      <c r="BG156" s="217"/>
      <c r="BH156" s="217"/>
      <c r="BI156" s="217"/>
      <c r="BJ156" s="217"/>
      <c r="BK156" s="217"/>
      <c r="BL156" s="217"/>
      <c r="BM156" s="217"/>
      <c r="BN156" s="217"/>
      <c r="BO156" s="217"/>
      <c r="BP156" s="217"/>
      <c r="BQ156" s="217"/>
      <c r="BR156" s="217"/>
      <c r="BS156" s="217"/>
      <c r="BT156" s="217"/>
      <c r="BU156" s="217"/>
      <c r="BV156" s="217"/>
      <c r="BW156" s="217"/>
      <c r="BX156" s="217"/>
      <c r="BY156" s="217"/>
      <c r="BZ156" s="217"/>
      <c r="CA156" s="217"/>
      <c r="CB156" s="217"/>
      <c r="CC156" s="217"/>
      <c r="CD156" s="217"/>
      <c r="CE156" s="217"/>
      <c r="CF156" s="217"/>
      <c r="CG156" s="217"/>
      <c r="CH156" s="217"/>
      <c r="CI156" s="217"/>
      <c r="CJ156" s="217"/>
      <c r="CK156" s="217"/>
      <c r="CL156" s="217"/>
      <c r="CM156" s="217"/>
      <c r="CN156" s="217"/>
      <c r="CO156" s="217"/>
      <c r="CP156" s="217"/>
      <c r="CQ156" s="184"/>
      <c r="CR156" s="184"/>
      <c r="CS156" s="186"/>
      <c r="CT156" s="186"/>
      <c r="CU156" s="186"/>
      <c r="CV156" s="186"/>
      <c r="CW156" s="186"/>
      <c r="CX156" s="186"/>
      <c r="CY156" s="186"/>
      <c r="CZ156" s="186"/>
      <c r="DA156" s="235"/>
      <c r="DB156" s="235"/>
      <c r="DC156" s="187"/>
      <c r="DD156" s="187"/>
      <c r="DE156" s="187"/>
      <c r="DF156" s="186"/>
      <c r="DG156" s="186"/>
      <c r="DH156" s="186"/>
      <c r="DI156" s="186"/>
      <c r="DJ156" s="186"/>
      <c r="DK156" s="187"/>
      <c r="DL156" s="187"/>
      <c r="DM156" s="187"/>
      <c r="DN156" s="187"/>
      <c r="DO156" s="187"/>
      <c r="DP156" s="187"/>
      <c r="DQ156" s="184"/>
      <c r="DR156" s="184"/>
      <c r="DS156" s="184"/>
      <c r="DT156" s="184"/>
      <c r="DU156" s="184"/>
      <c r="DV156" s="184"/>
      <c r="DW156" s="184"/>
    </row>
    <row r="157" spans="2:136" s="241" customFormat="1" ht="9" customHeight="1">
      <c r="B157" s="184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44"/>
      <c r="AO157" s="217"/>
      <c r="AP157" s="217"/>
      <c r="AQ157" s="217"/>
      <c r="AR157" s="217"/>
      <c r="AS157" s="217"/>
      <c r="AT157" s="217"/>
      <c r="AU157" s="217"/>
      <c r="AV157" s="217"/>
      <c r="AW157" s="217"/>
      <c r="AX157" s="217"/>
      <c r="AY157" s="217"/>
      <c r="AZ157" s="217"/>
      <c r="BA157" s="217"/>
      <c r="BB157" s="217"/>
      <c r="BC157" s="217"/>
      <c r="BD157" s="217"/>
      <c r="BE157" s="217"/>
      <c r="BF157" s="217"/>
      <c r="BG157" s="217"/>
      <c r="BH157" s="217"/>
      <c r="BI157" s="217"/>
      <c r="BJ157" s="217"/>
      <c r="BK157" s="217"/>
      <c r="BL157" s="217"/>
      <c r="BM157" s="217"/>
      <c r="BN157" s="217"/>
      <c r="BO157" s="217"/>
      <c r="BP157" s="217"/>
      <c r="BQ157" s="217"/>
      <c r="BR157" s="217"/>
      <c r="BS157" s="217"/>
      <c r="BT157" s="217"/>
      <c r="BU157" s="217"/>
      <c r="BV157" s="217"/>
      <c r="BW157" s="217"/>
      <c r="BX157" s="217"/>
      <c r="BY157" s="217"/>
      <c r="BZ157" s="217"/>
      <c r="CA157" s="217"/>
      <c r="CB157" s="217"/>
      <c r="CC157" s="217"/>
      <c r="CD157" s="217"/>
      <c r="CE157" s="217"/>
      <c r="CF157" s="217"/>
      <c r="CG157" s="217"/>
      <c r="CH157" s="217"/>
      <c r="CI157" s="217"/>
      <c r="CJ157" s="217"/>
      <c r="CK157" s="217"/>
      <c r="CL157" s="217"/>
      <c r="CM157" s="217"/>
      <c r="CN157" s="217"/>
      <c r="CO157" s="217"/>
      <c r="CP157" s="217"/>
      <c r="CQ157" s="184"/>
      <c r="CR157" s="184"/>
      <c r="CS157" s="186"/>
      <c r="CT157" s="186"/>
      <c r="CU157" s="186"/>
      <c r="CV157" s="186"/>
      <c r="CW157" s="186"/>
      <c r="CX157" s="186"/>
      <c r="CY157" s="186"/>
      <c r="CZ157" s="186"/>
      <c r="DA157" s="235"/>
      <c r="DB157" s="235"/>
      <c r="DC157" s="227"/>
      <c r="DD157" s="227"/>
      <c r="DE157" s="227"/>
      <c r="DF157" s="186"/>
      <c r="DG157" s="186"/>
      <c r="DH157" s="186"/>
      <c r="DI157" s="186"/>
      <c r="DJ157" s="186"/>
      <c r="DK157" s="187"/>
      <c r="DL157" s="187"/>
      <c r="DM157" s="187"/>
      <c r="DN157" s="187"/>
      <c r="DO157" s="187"/>
      <c r="DP157" s="187"/>
      <c r="DQ157" s="184"/>
      <c r="DR157" s="184"/>
      <c r="DS157" s="184"/>
      <c r="DT157" s="184"/>
      <c r="DU157" s="184"/>
      <c r="DV157" s="184"/>
      <c r="DW157" s="184"/>
      <c r="DX157" s="184"/>
      <c r="DY157" s="184"/>
      <c r="DZ157" s="184"/>
      <c r="EA157" s="184"/>
      <c r="EB157" s="184"/>
      <c r="EC157" s="184"/>
      <c r="ED157" s="184"/>
      <c r="EE157" s="184"/>
      <c r="EF157" s="184"/>
    </row>
    <row r="158" spans="2:141" s="241" customFormat="1" ht="9" customHeight="1">
      <c r="B158" s="184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44"/>
      <c r="AO158" s="217"/>
      <c r="AP158" s="217"/>
      <c r="AQ158" s="217"/>
      <c r="AR158" s="217"/>
      <c r="AS158" s="217"/>
      <c r="AT158" s="217"/>
      <c r="AU158" s="217"/>
      <c r="AV158" s="217"/>
      <c r="AW158" s="217"/>
      <c r="AX158" s="217"/>
      <c r="AY158" s="217"/>
      <c r="AZ158" s="217"/>
      <c r="BA158" s="217"/>
      <c r="BB158" s="217"/>
      <c r="BC158" s="217"/>
      <c r="BD158" s="217"/>
      <c r="BE158" s="217"/>
      <c r="BF158" s="217"/>
      <c r="BG158" s="217"/>
      <c r="BH158" s="217"/>
      <c r="BI158" s="217"/>
      <c r="BJ158" s="217"/>
      <c r="BK158" s="217"/>
      <c r="BL158" s="217"/>
      <c r="BM158" s="217"/>
      <c r="BN158" s="217"/>
      <c r="BO158" s="217"/>
      <c r="BP158" s="217"/>
      <c r="BQ158" s="217"/>
      <c r="BR158" s="217"/>
      <c r="BS158" s="217"/>
      <c r="BT158" s="217"/>
      <c r="BU158" s="217"/>
      <c r="BV158" s="217"/>
      <c r="BW158" s="217"/>
      <c r="BX158" s="217"/>
      <c r="BY158" s="217"/>
      <c r="BZ158" s="217"/>
      <c r="CA158" s="217"/>
      <c r="CB158" s="217"/>
      <c r="CC158" s="217"/>
      <c r="CD158" s="217"/>
      <c r="CE158" s="217"/>
      <c r="CF158" s="217"/>
      <c r="CG158" s="217"/>
      <c r="CH158" s="217"/>
      <c r="CI158" s="217"/>
      <c r="CJ158" s="217"/>
      <c r="CK158" s="217"/>
      <c r="CL158" s="217"/>
      <c r="CM158" s="217"/>
      <c r="CN158" s="217"/>
      <c r="CO158" s="217"/>
      <c r="CP158" s="217"/>
      <c r="CQ158" s="184"/>
      <c r="CR158" s="184"/>
      <c r="CS158" s="186"/>
      <c r="CT158" s="186"/>
      <c r="CU158" s="186"/>
      <c r="CV158" s="186"/>
      <c r="CW158" s="186"/>
      <c r="CX158" s="186"/>
      <c r="CY158" s="186"/>
      <c r="CZ158" s="186"/>
      <c r="DA158" s="187"/>
      <c r="DB158" s="187"/>
      <c r="DC158" s="225"/>
      <c r="DD158" s="225"/>
      <c r="DE158" s="225"/>
      <c r="DF158" s="187"/>
      <c r="DG158" s="187"/>
      <c r="DH158" s="187"/>
      <c r="DI158" s="187"/>
      <c r="DJ158" s="187"/>
      <c r="DK158" s="187"/>
      <c r="DL158" s="187"/>
      <c r="DM158" s="187"/>
      <c r="DN158" s="187"/>
      <c r="DO158" s="187"/>
      <c r="DP158" s="187"/>
      <c r="DQ158" s="187"/>
      <c r="DR158" s="187"/>
      <c r="DS158" s="187"/>
      <c r="DT158" s="187"/>
      <c r="DU158" s="187"/>
      <c r="DV158" s="187"/>
      <c r="DW158" s="187"/>
      <c r="DX158" s="187"/>
      <c r="DY158" s="187"/>
      <c r="DZ158" s="187"/>
      <c r="EA158" s="187"/>
      <c r="EB158" s="187"/>
      <c r="EC158" s="187"/>
      <c r="ED158" s="184"/>
      <c r="EE158" s="184"/>
      <c r="EF158" s="184"/>
      <c r="EG158" s="184"/>
      <c r="EH158" s="184"/>
      <c r="EI158" s="184"/>
      <c r="EJ158" s="184"/>
      <c r="EK158" s="184"/>
    </row>
    <row r="159" spans="2:133" s="241" customFormat="1" ht="9" customHeight="1">
      <c r="B159" s="184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44"/>
      <c r="AO159" s="217"/>
      <c r="AP159" s="217"/>
      <c r="AQ159" s="217"/>
      <c r="AR159" s="217"/>
      <c r="AS159" s="217"/>
      <c r="AT159" s="217"/>
      <c r="AU159" s="217"/>
      <c r="AV159" s="217"/>
      <c r="AW159" s="217"/>
      <c r="AX159" s="217"/>
      <c r="AY159" s="217"/>
      <c r="AZ159" s="217"/>
      <c r="BA159" s="217"/>
      <c r="BB159" s="217"/>
      <c r="BC159" s="217"/>
      <c r="BD159" s="217"/>
      <c r="BE159" s="217"/>
      <c r="BF159" s="217"/>
      <c r="BG159" s="217"/>
      <c r="BH159" s="217"/>
      <c r="BI159" s="217"/>
      <c r="BJ159" s="217"/>
      <c r="BK159" s="217"/>
      <c r="BL159" s="217"/>
      <c r="BM159" s="217"/>
      <c r="BN159" s="217"/>
      <c r="BO159" s="217"/>
      <c r="BP159" s="217"/>
      <c r="BQ159" s="217"/>
      <c r="BR159" s="217"/>
      <c r="BS159" s="217"/>
      <c r="BT159" s="217"/>
      <c r="BU159" s="217"/>
      <c r="BV159" s="217"/>
      <c r="BW159" s="217"/>
      <c r="BX159" s="217"/>
      <c r="BY159" s="217"/>
      <c r="BZ159" s="217"/>
      <c r="CA159" s="217"/>
      <c r="CB159" s="217"/>
      <c r="CC159" s="217"/>
      <c r="CD159" s="217"/>
      <c r="CE159" s="217"/>
      <c r="CF159" s="217"/>
      <c r="CG159" s="217"/>
      <c r="CH159" s="217"/>
      <c r="CI159" s="217"/>
      <c r="CJ159" s="217"/>
      <c r="CK159" s="217"/>
      <c r="CL159" s="217"/>
      <c r="CM159" s="217"/>
      <c r="CN159" s="217"/>
      <c r="CO159" s="217"/>
      <c r="CP159" s="217"/>
      <c r="CQ159" s="184"/>
      <c r="CR159" s="184"/>
      <c r="CS159" s="186"/>
      <c r="CT159" s="186"/>
      <c r="CU159" s="186"/>
      <c r="CV159" s="186"/>
      <c r="CW159" s="186"/>
      <c r="CX159" s="186"/>
      <c r="CY159" s="186"/>
      <c r="CZ159" s="186"/>
      <c r="DA159" s="187"/>
      <c r="DB159" s="187"/>
      <c r="DC159" s="184"/>
      <c r="DD159" s="184"/>
      <c r="DE159" s="184"/>
      <c r="DF159" s="187"/>
      <c r="DG159" s="187"/>
      <c r="DH159" s="187"/>
      <c r="DI159" s="187"/>
      <c r="DJ159" s="187"/>
      <c r="DK159" s="187"/>
      <c r="DL159" s="187"/>
      <c r="DM159" s="187"/>
      <c r="DN159" s="187"/>
      <c r="DO159" s="187"/>
      <c r="DP159" s="187"/>
      <c r="DQ159" s="187"/>
      <c r="DR159" s="187"/>
      <c r="DS159" s="187"/>
      <c r="DT159" s="187"/>
      <c r="DU159" s="187"/>
      <c r="DV159" s="187"/>
      <c r="DW159" s="187"/>
      <c r="DX159" s="186"/>
      <c r="DY159" s="235"/>
      <c r="DZ159" s="235"/>
      <c r="EA159" s="235"/>
      <c r="EB159" s="235"/>
      <c r="EC159" s="235"/>
    </row>
    <row r="160" spans="2:133" s="241" customFormat="1" ht="9" customHeight="1">
      <c r="B160" s="184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217"/>
      <c r="AL160" s="217"/>
      <c r="AM160" s="217"/>
      <c r="AN160" s="244"/>
      <c r="AO160" s="217"/>
      <c r="AP160" s="217"/>
      <c r="AQ160" s="217"/>
      <c r="AR160" s="217"/>
      <c r="AS160" s="217"/>
      <c r="AT160" s="217"/>
      <c r="AU160" s="217"/>
      <c r="AV160" s="217"/>
      <c r="AW160" s="217"/>
      <c r="AX160" s="217"/>
      <c r="AY160" s="217"/>
      <c r="AZ160" s="217"/>
      <c r="BA160" s="217"/>
      <c r="BB160" s="217"/>
      <c r="BC160" s="217"/>
      <c r="BD160" s="217"/>
      <c r="BE160" s="217"/>
      <c r="BF160" s="217"/>
      <c r="BG160" s="217"/>
      <c r="BH160" s="217"/>
      <c r="BI160" s="217"/>
      <c r="BJ160" s="217"/>
      <c r="BK160" s="217"/>
      <c r="BL160" s="217"/>
      <c r="BM160" s="217"/>
      <c r="BN160" s="217"/>
      <c r="BO160" s="217"/>
      <c r="BP160" s="217"/>
      <c r="BQ160" s="217"/>
      <c r="BR160" s="217"/>
      <c r="BS160" s="217"/>
      <c r="BT160" s="217"/>
      <c r="BU160" s="217"/>
      <c r="BV160" s="217"/>
      <c r="BW160" s="217"/>
      <c r="BX160" s="217"/>
      <c r="BY160" s="217"/>
      <c r="BZ160" s="217"/>
      <c r="CA160" s="217"/>
      <c r="CB160" s="217"/>
      <c r="CC160" s="217"/>
      <c r="CD160" s="217"/>
      <c r="CE160" s="217"/>
      <c r="CF160" s="217"/>
      <c r="CG160" s="217"/>
      <c r="CH160" s="217"/>
      <c r="CI160" s="217"/>
      <c r="CJ160" s="217"/>
      <c r="CK160" s="217"/>
      <c r="CL160" s="217"/>
      <c r="CM160" s="217"/>
      <c r="CN160" s="217"/>
      <c r="CO160" s="217"/>
      <c r="CP160" s="217"/>
      <c r="CQ160" s="184"/>
      <c r="CR160" s="184"/>
      <c r="CS160" s="186"/>
      <c r="CT160" s="186"/>
      <c r="CU160" s="186"/>
      <c r="CV160" s="186"/>
      <c r="CW160" s="186"/>
      <c r="CX160" s="186"/>
      <c r="CY160" s="186"/>
      <c r="CZ160" s="186"/>
      <c r="DA160" s="187"/>
      <c r="DB160" s="187"/>
      <c r="DC160" s="184"/>
      <c r="DD160" s="184"/>
      <c r="DE160" s="184"/>
      <c r="DF160" s="187"/>
      <c r="DG160" s="187"/>
      <c r="DH160" s="187"/>
      <c r="DI160" s="187"/>
      <c r="DJ160" s="187"/>
      <c r="DK160" s="187"/>
      <c r="DL160" s="187"/>
      <c r="DM160" s="187"/>
      <c r="DN160" s="187"/>
      <c r="DO160" s="187"/>
      <c r="DP160" s="187"/>
      <c r="DQ160" s="187"/>
      <c r="DR160" s="187"/>
      <c r="DS160" s="187"/>
      <c r="DT160" s="187"/>
      <c r="DU160" s="187"/>
      <c r="DV160" s="187"/>
      <c r="DW160" s="187"/>
      <c r="DX160" s="186"/>
      <c r="DY160" s="235"/>
      <c r="DZ160" s="235"/>
      <c r="EA160" s="235"/>
      <c r="EB160" s="235"/>
      <c r="EC160" s="235"/>
    </row>
    <row r="161" spans="2:133" s="241" customFormat="1" ht="9" customHeight="1">
      <c r="B161" s="184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44"/>
      <c r="AO161" s="217"/>
      <c r="AP161" s="217"/>
      <c r="AQ161" s="217"/>
      <c r="AR161" s="217"/>
      <c r="AS161" s="217"/>
      <c r="AT161" s="217"/>
      <c r="AU161" s="217"/>
      <c r="AV161" s="217"/>
      <c r="AW161" s="217"/>
      <c r="AX161" s="217"/>
      <c r="AY161" s="217"/>
      <c r="AZ161" s="217"/>
      <c r="BA161" s="217"/>
      <c r="BB161" s="217"/>
      <c r="BC161" s="217"/>
      <c r="BD161" s="217"/>
      <c r="BE161" s="217"/>
      <c r="BF161" s="217"/>
      <c r="BG161" s="217"/>
      <c r="BH161" s="217"/>
      <c r="BI161" s="217"/>
      <c r="BJ161" s="217"/>
      <c r="BK161" s="217"/>
      <c r="BL161" s="217"/>
      <c r="BM161" s="217"/>
      <c r="BN161" s="217"/>
      <c r="BO161" s="217"/>
      <c r="BP161" s="217"/>
      <c r="BQ161" s="217"/>
      <c r="BR161" s="217"/>
      <c r="BS161" s="217"/>
      <c r="BT161" s="217"/>
      <c r="BU161" s="217"/>
      <c r="BV161" s="217"/>
      <c r="BW161" s="217"/>
      <c r="BX161" s="217"/>
      <c r="BY161" s="217"/>
      <c r="BZ161" s="217"/>
      <c r="CA161" s="217"/>
      <c r="CB161" s="217"/>
      <c r="CC161" s="217"/>
      <c r="CD161" s="217"/>
      <c r="CE161" s="217"/>
      <c r="CF161" s="217"/>
      <c r="CG161" s="217"/>
      <c r="CH161" s="217"/>
      <c r="CI161" s="217"/>
      <c r="CJ161" s="217"/>
      <c r="CK161" s="217"/>
      <c r="CL161" s="217"/>
      <c r="CM161" s="217"/>
      <c r="CN161" s="217"/>
      <c r="CO161" s="217"/>
      <c r="CP161" s="217"/>
      <c r="CQ161" s="184"/>
      <c r="CR161" s="184"/>
      <c r="CS161" s="186"/>
      <c r="CT161" s="186"/>
      <c r="CU161" s="186"/>
      <c r="CV161" s="186"/>
      <c r="CW161" s="186"/>
      <c r="CX161" s="186"/>
      <c r="CY161" s="186"/>
      <c r="CZ161" s="186"/>
      <c r="DA161" s="187"/>
      <c r="DB161" s="187"/>
      <c r="DC161" s="184"/>
      <c r="DD161" s="184"/>
      <c r="DE161" s="184"/>
      <c r="DF161" s="187"/>
      <c r="DG161" s="187"/>
      <c r="DH161" s="187"/>
      <c r="DI161" s="187"/>
      <c r="DJ161" s="187"/>
      <c r="DK161" s="187"/>
      <c r="DL161" s="187"/>
      <c r="DM161" s="187"/>
      <c r="DN161" s="187"/>
      <c r="DO161" s="187"/>
      <c r="DP161" s="187"/>
      <c r="DQ161" s="187"/>
      <c r="DR161" s="187"/>
      <c r="DS161" s="187"/>
      <c r="DT161" s="187"/>
      <c r="DU161" s="187"/>
      <c r="DV161" s="187"/>
      <c r="DW161" s="187"/>
      <c r="DX161" s="187"/>
      <c r="DY161" s="235"/>
      <c r="DZ161" s="235"/>
      <c r="EA161" s="235"/>
      <c r="EB161" s="235"/>
      <c r="EC161" s="235"/>
    </row>
    <row r="162" spans="2:133" s="241" customFormat="1" ht="9" customHeight="1">
      <c r="B162" s="184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44"/>
      <c r="AO162" s="217"/>
      <c r="AP162" s="217"/>
      <c r="AQ162" s="217"/>
      <c r="AR162" s="217"/>
      <c r="AS162" s="217"/>
      <c r="AT162" s="217"/>
      <c r="AU162" s="217"/>
      <c r="AV162" s="217"/>
      <c r="AW162" s="217"/>
      <c r="AX162" s="217"/>
      <c r="AY162" s="217"/>
      <c r="AZ162" s="217"/>
      <c r="BA162" s="217"/>
      <c r="BB162" s="217"/>
      <c r="BC162" s="217"/>
      <c r="BD162" s="217"/>
      <c r="BE162" s="217"/>
      <c r="BF162" s="217"/>
      <c r="BG162" s="217"/>
      <c r="BH162" s="217"/>
      <c r="BI162" s="217"/>
      <c r="BJ162" s="217"/>
      <c r="BK162" s="217"/>
      <c r="BL162" s="217"/>
      <c r="BM162" s="217"/>
      <c r="BN162" s="217"/>
      <c r="BO162" s="217"/>
      <c r="BP162" s="217"/>
      <c r="BQ162" s="217"/>
      <c r="BR162" s="217"/>
      <c r="BS162" s="217"/>
      <c r="BT162" s="217"/>
      <c r="BU162" s="217"/>
      <c r="BV162" s="217"/>
      <c r="BW162" s="217"/>
      <c r="BX162" s="217"/>
      <c r="BY162" s="217"/>
      <c r="BZ162" s="217"/>
      <c r="CA162" s="217"/>
      <c r="CB162" s="217"/>
      <c r="CC162" s="217"/>
      <c r="CD162" s="217"/>
      <c r="CE162" s="217"/>
      <c r="CF162" s="217"/>
      <c r="CG162" s="217"/>
      <c r="CH162" s="217"/>
      <c r="CI162" s="217"/>
      <c r="CJ162" s="217"/>
      <c r="CK162" s="217"/>
      <c r="CL162" s="217"/>
      <c r="CM162" s="217"/>
      <c r="CN162" s="217"/>
      <c r="CO162" s="217"/>
      <c r="CP162" s="217"/>
      <c r="CQ162" s="184"/>
      <c r="CR162" s="184"/>
      <c r="CS162" s="186"/>
      <c r="CT162" s="186"/>
      <c r="CU162" s="186"/>
      <c r="CV162" s="186"/>
      <c r="CW162" s="186"/>
      <c r="CX162" s="186"/>
      <c r="CY162" s="186"/>
      <c r="CZ162" s="186"/>
      <c r="DA162" s="184"/>
      <c r="DB162" s="184"/>
      <c r="DC162" s="184"/>
      <c r="DD162" s="184"/>
      <c r="DE162" s="184"/>
      <c r="DF162" s="227"/>
      <c r="DG162" s="227"/>
      <c r="DH162" s="227"/>
      <c r="DI162" s="227"/>
      <c r="DJ162" s="227"/>
      <c r="DK162" s="227"/>
      <c r="DL162" s="227"/>
      <c r="DM162" s="227"/>
      <c r="DN162" s="227"/>
      <c r="DO162" s="227"/>
      <c r="DP162" s="227"/>
      <c r="DQ162" s="227"/>
      <c r="DR162" s="227"/>
      <c r="DS162" s="227"/>
      <c r="DT162" s="227"/>
      <c r="DU162" s="227"/>
      <c r="DV162" s="227"/>
      <c r="DW162" s="227"/>
      <c r="DX162" s="187"/>
      <c r="DY162" s="235"/>
      <c r="DZ162" s="235"/>
      <c r="EA162" s="235"/>
      <c r="EB162" s="235"/>
      <c r="EC162" s="235"/>
    </row>
    <row r="163" spans="3:133" ht="9" customHeight="1"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44"/>
      <c r="AO163" s="217"/>
      <c r="AP163" s="217"/>
      <c r="AQ163" s="217"/>
      <c r="AR163" s="217"/>
      <c r="AS163" s="217"/>
      <c r="AT163" s="217"/>
      <c r="AU163" s="217"/>
      <c r="AV163" s="217"/>
      <c r="AW163" s="217"/>
      <c r="AX163" s="217"/>
      <c r="AY163" s="217"/>
      <c r="AZ163" s="217"/>
      <c r="BA163" s="217"/>
      <c r="BB163" s="217"/>
      <c r="BC163" s="217"/>
      <c r="BD163" s="217"/>
      <c r="BE163" s="217"/>
      <c r="BF163" s="217"/>
      <c r="BG163" s="217"/>
      <c r="BH163" s="217"/>
      <c r="BI163" s="217"/>
      <c r="BJ163" s="217"/>
      <c r="BK163" s="217"/>
      <c r="BL163" s="217"/>
      <c r="BM163" s="217"/>
      <c r="BN163" s="217"/>
      <c r="BO163" s="217"/>
      <c r="BP163" s="217"/>
      <c r="BQ163" s="217"/>
      <c r="BR163" s="217"/>
      <c r="BS163" s="217"/>
      <c r="BT163" s="217"/>
      <c r="BU163" s="217"/>
      <c r="BV163" s="217"/>
      <c r="BW163" s="217"/>
      <c r="BX163" s="217"/>
      <c r="BY163" s="217"/>
      <c r="BZ163" s="217"/>
      <c r="CA163" s="217"/>
      <c r="CB163" s="217"/>
      <c r="CC163" s="217"/>
      <c r="CD163" s="217"/>
      <c r="CE163" s="217"/>
      <c r="CF163" s="217"/>
      <c r="CG163" s="217"/>
      <c r="CH163" s="217"/>
      <c r="CI163" s="217"/>
      <c r="CJ163" s="217"/>
      <c r="CK163" s="217"/>
      <c r="CL163" s="217"/>
      <c r="CM163" s="217"/>
      <c r="CN163" s="217"/>
      <c r="CO163" s="217"/>
      <c r="CP163" s="217"/>
      <c r="CT163" s="186"/>
      <c r="CU163" s="186"/>
      <c r="CV163" s="186"/>
      <c r="CW163" s="186"/>
      <c r="CX163" s="186"/>
      <c r="CY163" s="186"/>
      <c r="CZ163" s="186"/>
      <c r="DF163" s="225"/>
      <c r="DG163" s="225"/>
      <c r="DH163" s="225"/>
      <c r="DI163" s="225"/>
      <c r="DJ163" s="225"/>
      <c r="DK163" s="225"/>
      <c r="DL163" s="225"/>
      <c r="DM163" s="225"/>
      <c r="DN163" s="225"/>
      <c r="DO163" s="225"/>
      <c r="DP163" s="225"/>
      <c r="DQ163" s="225"/>
      <c r="DR163" s="225"/>
      <c r="DS163" s="225"/>
      <c r="DT163" s="225"/>
      <c r="DU163" s="225"/>
      <c r="DV163" s="225"/>
      <c r="DW163" s="225"/>
      <c r="DX163" s="186"/>
      <c r="DY163" s="187"/>
      <c r="DZ163" s="187"/>
      <c r="EA163" s="187"/>
      <c r="EB163" s="187"/>
      <c r="EC163" s="187"/>
    </row>
    <row r="164" spans="3:133" ht="9" customHeight="1"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44"/>
      <c r="AO164" s="217"/>
      <c r="AP164" s="217"/>
      <c r="AQ164" s="217"/>
      <c r="AR164" s="217"/>
      <c r="AS164" s="217"/>
      <c r="AT164" s="217"/>
      <c r="AU164" s="217"/>
      <c r="AV164" s="217"/>
      <c r="AW164" s="217"/>
      <c r="AX164" s="217"/>
      <c r="AY164" s="217"/>
      <c r="AZ164" s="217"/>
      <c r="BA164" s="217"/>
      <c r="BB164" s="217"/>
      <c r="BC164" s="217"/>
      <c r="BD164" s="217"/>
      <c r="BE164" s="217"/>
      <c r="BF164" s="217"/>
      <c r="BG164" s="217"/>
      <c r="BH164" s="217"/>
      <c r="BI164" s="217"/>
      <c r="BJ164" s="217"/>
      <c r="BK164" s="217"/>
      <c r="BL164" s="217"/>
      <c r="BM164" s="217"/>
      <c r="BN164" s="217"/>
      <c r="BO164" s="217"/>
      <c r="BP164" s="217"/>
      <c r="BQ164" s="217"/>
      <c r="BR164" s="217"/>
      <c r="BS164" s="217"/>
      <c r="BT164" s="217"/>
      <c r="BU164" s="217"/>
      <c r="BV164" s="217"/>
      <c r="BW164" s="217"/>
      <c r="BX164" s="217"/>
      <c r="BY164" s="217"/>
      <c r="BZ164" s="217"/>
      <c r="CA164" s="217"/>
      <c r="CB164" s="217"/>
      <c r="CC164" s="217"/>
      <c r="CD164" s="217"/>
      <c r="CE164" s="217"/>
      <c r="CF164" s="217"/>
      <c r="CG164" s="217"/>
      <c r="CH164" s="217"/>
      <c r="CI164" s="217"/>
      <c r="CJ164" s="217"/>
      <c r="CK164" s="217"/>
      <c r="CL164" s="217"/>
      <c r="CM164" s="217"/>
      <c r="CN164" s="217"/>
      <c r="CO164" s="217"/>
      <c r="CP164" s="217"/>
      <c r="CW164" s="186"/>
      <c r="CX164" s="186"/>
      <c r="CY164" s="186"/>
      <c r="CZ164" s="186"/>
      <c r="DX164" s="186"/>
      <c r="DY164" s="187"/>
      <c r="DZ164" s="187"/>
      <c r="EA164" s="187"/>
      <c r="EB164" s="187"/>
      <c r="EC164" s="187"/>
    </row>
    <row r="165" spans="3:133" ht="9" customHeight="1"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44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7"/>
      <c r="AY165" s="217"/>
      <c r="AZ165" s="217"/>
      <c r="BA165" s="217"/>
      <c r="BB165" s="217"/>
      <c r="BC165" s="217"/>
      <c r="BD165" s="217"/>
      <c r="BE165" s="217"/>
      <c r="BF165" s="217"/>
      <c r="BG165" s="217"/>
      <c r="BH165" s="217"/>
      <c r="BI165" s="217"/>
      <c r="BJ165" s="217"/>
      <c r="BK165" s="217"/>
      <c r="BL165" s="217"/>
      <c r="BM165" s="217"/>
      <c r="BN165" s="217"/>
      <c r="BO165" s="217"/>
      <c r="BP165" s="217"/>
      <c r="BQ165" s="217"/>
      <c r="BR165" s="217"/>
      <c r="BS165" s="217"/>
      <c r="BT165" s="217"/>
      <c r="BU165" s="217"/>
      <c r="BV165" s="217"/>
      <c r="BW165" s="217"/>
      <c r="BX165" s="217"/>
      <c r="BY165" s="217"/>
      <c r="BZ165" s="217"/>
      <c r="CA165" s="217"/>
      <c r="CB165" s="217"/>
      <c r="CC165" s="217"/>
      <c r="CD165" s="217"/>
      <c r="CE165" s="217"/>
      <c r="CF165" s="217"/>
      <c r="CG165" s="217"/>
      <c r="CH165" s="217"/>
      <c r="CI165" s="217"/>
      <c r="CJ165" s="217"/>
      <c r="CK165" s="217"/>
      <c r="CL165" s="217"/>
      <c r="CM165" s="217"/>
      <c r="CN165" s="217"/>
      <c r="CO165" s="217"/>
      <c r="CP165" s="217"/>
      <c r="CX165" s="186"/>
      <c r="CY165" s="186"/>
      <c r="CZ165" s="186"/>
      <c r="DX165" s="186"/>
      <c r="DY165" s="187"/>
      <c r="DZ165" s="187"/>
      <c r="EA165" s="187"/>
      <c r="EB165" s="187"/>
      <c r="EC165" s="187"/>
    </row>
    <row r="166" spans="3:133" ht="9" customHeight="1"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44"/>
      <c r="AO166" s="217"/>
      <c r="AP166" s="217"/>
      <c r="AQ166" s="217"/>
      <c r="AR166" s="217"/>
      <c r="AS166" s="217"/>
      <c r="AT166" s="217"/>
      <c r="AU166" s="217"/>
      <c r="AV166" s="217"/>
      <c r="AW166" s="217"/>
      <c r="AX166" s="217"/>
      <c r="AY166" s="217"/>
      <c r="AZ166" s="217"/>
      <c r="BA166" s="217"/>
      <c r="BB166" s="217"/>
      <c r="BC166" s="217"/>
      <c r="BD166" s="217"/>
      <c r="BE166" s="217"/>
      <c r="BF166" s="217"/>
      <c r="BG166" s="217"/>
      <c r="BH166" s="217"/>
      <c r="BI166" s="217"/>
      <c r="BJ166" s="217"/>
      <c r="BK166" s="217"/>
      <c r="BL166" s="217"/>
      <c r="BM166" s="217"/>
      <c r="BN166" s="217"/>
      <c r="BO166" s="217"/>
      <c r="BP166" s="217"/>
      <c r="BQ166" s="217"/>
      <c r="BR166" s="217"/>
      <c r="BS166" s="217"/>
      <c r="BT166" s="217"/>
      <c r="BU166" s="217"/>
      <c r="BV166" s="217"/>
      <c r="BW166" s="217"/>
      <c r="BX166" s="217"/>
      <c r="BY166" s="217"/>
      <c r="BZ166" s="217"/>
      <c r="CA166" s="217"/>
      <c r="CB166" s="217"/>
      <c r="CC166" s="217"/>
      <c r="CD166" s="217"/>
      <c r="CE166" s="217"/>
      <c r="CF166" s="217"/>
      <c r="CG166" s="217"/>
      <c r="CH166" s="217"/>
      <c r="CI166" s="217"/>
      <c r="CJ166" s="217"/>
      <c r="CK166" s="217"/>
      <c r="CL166" s="217"/>
      <c r="CM166" s="217"/>
      <c r="CN166" s="217"/>
      <c r="CO166" s="217"/>
      <c r="CP166" s="217"/>
      <c r="CX166" s="186"/>
      <c r="CY166" s="186"/>
      <c r="CZ166" s="186"/>
      <c r="DX166" s="187"/>
      <c r="DY166" s="187"/>
      <c r="DZ166" s="187"/>
      <c r="EA166" s="187"/>
      <c r="EB166" s="187"/>
      <c r="EC166" s="187"/>
    </row>
    <row r="167" spans="3:130" ht="9" customHeight="1"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44"/>
      <c r="AO167" s="217"/>
      <c r="AP167" s="217"/>
      <c r="AQ167" s="217"/>
      <c r="AR167" s="217"/>
      <c r="AS167" s="217"/>
      <c r="AT167" s="217"/>
      <c r="AU167" s="217"/>
      <c r="AV167" s="217"/>
      <c r="AW167" s="217"/>
      <c r="AX167" s="217"/>
      <c r="AY167" s="217"/>
      <c r="AZ167" s="217"/>
      <c r="BA167" s="217"/>
      <c r="BB167" s="217"/>
      <c r="BC167" s="217"/>
      <c r="BD167" s="217"/>
      <c r="BE167" s="217"/>
      <c r="BF167" s="217"/>
      <c r="BG167" s="217"/>
      <c r="BH167" s="217"/>
      <c r="BI167" s="217"/>
      <c r="BJ167" s="217"/>
      <c r="BK167" s="217"/>
      <c r="BL167" s="217"/>
      <c r="BM167" s="217"/>
      <c r="BN167" s="217"/>
      <c r="BO167" s="217"/>
      <c r="BP167" s="217"/>
      <c r="BQ167" s="217"/>
      <c r="BR167" s="217"/>
      <c r="BS167" s="217"/>
      <c r="BT167" s="217"/>
      <c r="BU167" s="217"/>
      <c r="BV167" s="217"/>
      <c r="BW167" s="217"/>
      <c r="BX167" s="217"/>
      <c r="BY167" s="217"/>
      <c r="BZ167" s="217"/>
      <c r="CA167" s="217"/>
      <c r="CB167" s="217"/>
      <c r="CC167" s="217"/>
      <c r="CD167" s="217"/>
      <c r="CE167" s="217"/>
      <c r="CF167" s="217"/>
      <c r="CG167" s="217"/>
      <c r="CH167" s="217"/>
      <c r="CI167" s="217"/>
      <c r="CJ167" s="217"/>
      <c r="CK167" s="217"/>
      <c r="CL167" s="217"/>
      <c r="CM167" s="217"/>
      <c r="CN167" s="217"/>
      <c r="CO167" s="217"/>
      <c r="CP167" s="217"/>
      <c r="CX167" s="187"/>
      <c r="CY167" s="187"/>
      <c r="DU167" s="187"/>
      <c r="DV167" s="187"/>
      <c r="DW167" s="187"/>
      <c r="DX167" s="187"/>
      <c r="DY167" s="187"/>
      <c r="DZ167" s="187"/>
    </row>
    <row r="168" spans="3:130" ht="9" customHeight="1"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44"/>
      <c r="AO168" s="217"/>
      <c r="AP168" s="217"/>
      <c r="AQ168" s="217"/>
      <c r="AR168" s="217"/>
      <c r="AS168" s="217"/>
      <c r="AT168" s="217"/>
      <c r="AU168" s="217"/>
      <c r="AV168" s="217"/>
      <c r="AW168" s="217"/>
      <c r="AX168" s="217"/>
      <c r="AY168" s="217"/>
      <c r="AZ168" s="217"/>
      <c r="BA168" s="217"/>
      <c r="BB168" s="217"/>
      <c r="BC168" s="217"/>
      <c r="BD168" s="217"/>
      <c r="BE168" s="217"/>
      <c r="BF168" s="217"/>
      <c r="BG168" s="217"/>
      <c r="BH168" s="217"/>
      <c r="BI168" s="217"/>
      <c r="BJ168" s="217"/>
      <c r="BK168" s="217"/>
      <c r="BL168" s="217"/>
      <c r="BM168" s="217"/>
      <c r="BN168" s="217"/>
      <c r="BO168" s="217"/>
      <c r="BP168" s="217"/>
      <c r="BQ168" s="217"/>
      <c r="BR168" s="217"/>
      <c r="BS168" s="217"/>
      <c r="BT168" s="217"/>
      <c r="BU168" s="217"/>
      <c r="BV168" s="217"/>
      <c r="BW168" s="217"/>
      <c r="BX168" s="217"/>
      <c r="BY168" s="217"/>
      <c r="BZ168" s="217"/>
      <c r="CA168" s="217"/>
      <c r="CB168" s="217"/>
      <c r="CC168" s="217"/>
      <c r="CD168" s="217"/>
      <c r="CE168" s="217"/>
      <c r="CF168" s="217"/>
      <c r="CG168" s="217"/>
      <c r="CH168" s="217"/>
      <c r="CI168" s="217"/>
      <c r="CJ168" s="217"/>
      <c r="CK168" s="217"/>
      <c r="CL168" s="217"/>
      <c r="CM168" s="217"/>
      <c r="CN168" s="217"/>
      <c r="CO168" s="217"/>
      <c r="CP168" s="217"/>
      <c r="CX168" s="187"/>
      <c r="CY168" s="187"/>
      <c r="DU168" s="187"/>
      <c r="DV168" s="187"/>
      <c r="DW168" s="187"/>
      <c r="DX168" s="187"/>
      <c r="DY168" s="187"/>
      <c r="DZ168" s="187"/>
    </row>
    <row r="169" spans="3:94" ht="9" customHeight="1"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44"/>
      <c r="AO169" s="217"/>
      <c r="AP169" s="217"/>
      <c r="AQ169" s="217"/>
      <c r="AR169" s="217"/>
      <c r="AS169" s="217"/>
      <c r="AT169" s="217"/>
      <c r="AU169" s="217"/>
      <c r="AV169" s="217"/>
      <c r="AW169" s="217"/>
      <c r="AX169" s="217"/>
      <c r="AY169" s="217"/>
      <c r="AZ169" s="217"/>
      <c r="BA169" s="217"/>
      <c r="BB169" s="217"/>
      <c r="BC169" s="217"/>
      <c r="BD169" s="217"/>
      <c r="BE169" s="217"/>
      <c r="BF169" s="217"/>
      <c r="BG169" s="217"/>
      <c r="BH169" s="217"/>
      <c r="BI169" s="217"/>
      <c r="BJ169" s="217"/>
      <c r="BK169" s="217"/>
      <c r="BL169" s="217"/>
      <c r="BM169" s="217"/>
      <c r="BN169" s="217"/>
      <c r="BO169" s="217"/>
      <c r="BP169" s="217"/>
      <c r="BQ169" s="217"/>
      <c r="BR169" s="217"/>
      <c r="BS169" s="217"/>
      <c r="BT169" s="217"/>
      <c r="BU169" s="217"/>
      <c r="BV169" s="217"/>
      <c r="BW169" s="217"/>
      <c r="BX169" s="217"/>
      <c r="BY169" s="217"/>
      <c r="BZ169" s="217"/>
      <c r="CA169" s="217"/>
      <c r="CB169" s="217"/>
      <c r="CC169" s="217"/>
      <c r="CD169" s="217"/>
      <c r="CE169" s="217"/>
      <c r="CF169" s="217"/>
      <c r="CG169" s="217"/>
      <c r="CH169" s="217"/>
      <c r="CI169" s="217"/>
      <c r="CJ169" s="217"/>
      <c r="CK169" s="217"/>
      <c r="CL169" s="217"/>
      <c r="CM169" s="217"/>
      <c r="CN169" s="217"/>
      <c r="CO169" s="217"/>
      <c r="CP169" s="217"/>
    </row>
    <row r="170" spans="3:94" ht="9" customHeight="1"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44"/>
      <c r="AO170" s="217"/>
      <c r="AP170" s="217"/>
      <c r="AQ170" s="217"/>
      <c r="AR170" s="217"/>
      <c r="AS170" s="217"/>
      <c r="AT170" s="217"/>
      <c r="AU170" s="217"/>
      <c r="AV170" s="217"/>
      <c r="AW170" s="217"/>
      <c r="AX170" s="217"/>
      <c r="AY170" s="217"/>
      <c r="AZ170" s="217"/>
      <c r="BA170" s="217"/>
      <c r="BB170" s="217"/>
      <c r="BC170" s="217"/>
      <c r="BD170" s="217"/>
      <c r="BE170" s="217"/>
      <c r="BF170" s="217"/>
      <c r="BG170" s="217"/>
      <c r="BH170" s="217"/>
      <c r="BI170" s="217"/>
      <c r="BJ170" s="217"/>
      <c r="BK170" s="217"/>
      <c r="BL170" s="217"/>
      <c r="BM170" s="217"/>
      <c r="BN170" s="217"/>
      <c r="BO170" s="217"/>
      <c r="BP170" s="217"/>
      <c r="BQ170" s="217"/>
      <c r="BR170" s="217"/>
      <c r="BS170" s="217"/>
      <c r="BT170" s="217"/>
      <c r="BU170" s="217"/>
      <c r="BV170" s="217"/>
      <c r="BW170" s="217"/>
      <c r="BX170" s="217"/>
      <c r="BY170" s="217"/>
      <c r="BZ170" s="217"/>
      <c r="CA170" s="217"/>
      <c r="CB170" s="217"/>
      <c r="CC170" s="217"/>
      <c r="CD170" s="217"/>
      <c r="CE170" s="217"/>
      <c r="CF170" s="217"/>
      <c r="CG170" s="217"/>
      <c r="CH170" s="217"/>
      <c r="CI170" s="217"/>
      <c r="CJ170" s="217"/>
      <c r="CK170" s="217"/>
      <c r="CL170" s="217"/>
      <c r="CM170" s="217"/>
      <c r="CN170" s="217"/>
      <c r="CO170" s="217"/>
      <c r="CP170" s="217"/>
    </row>
    <row r="171" spans="3:94" ht="9" customHeight="1"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44"/>
      <c r="AO171" s="217"/>
      <c r="AP171" s="217"/>
      <c r="AQ171" s="217"/>
      <c r="AR171" s="217"/>
      <c r="AS171" s="217"/>
      <c r="AT171" s="217"/>
      <c r="AU171" s="217"/>
      <c r="AV171" s="217"/>
      <c r="AW171" s="217"/>
      <c r="AX171" s="217"/>
      <c r="AY171" s="217"/>
      <c r="AZ171" s="217"/>
      <c r="BA171" s="217"/>
      <c r="BB171" s="217"/>
      <c r="BC171" s="217"/>
      <c r="BD171" s="217"/>
      <c r="BE171" s="217"/>
      <c r="BF171" s="217"/>
      <c r="BG171" s="217"/>
      <c r="BH171" s="217"/>
      <c r="BI171" s="217"/>
      <c r="BJ171" s="217"/>
      <c r="BK171" s="217"/>
      <c r="BL171" s="217"/>
      <c r="BM171" s="217"/>
      <c r="BN171" s="217"/>
      <c r="BO171" s="217"/>
      <c r="BP171" s="217"/>
      <c r="BQ171" s="217"/>
      <c r="BR171" s="217"/>
      <c r="BS171" s="217"/>
      <c r="BT171" s="217"/>
      <c r="BU171" s="217"/>
      <c r="BV171" s="217"/>
      <c r="BW171" s="217"/>
      <c r="BX171" s="217"/>
      <c r="BY171" s="217"/>
      <c r="BZ171" s="217"/>
      <c r="CA171" s="217"/>
      <c r="CB171" s="217"/>
      <c r="CC171" s="217"/>
      <c r="CD171" s="217"/>
      <c r="CE171" s="217"/>
      <c r="CF171" s="217"/>
      <c r="CG171" s="217"/>
      <c r="CH171" s="217"/>
      <c r="CI171" s="217"/>
      <c r="CJ171" s="217"/>
      <c r="CK171" s="217"/>
      <c r="CL171" s="217"/>
      <c r="CM171" s="217"/>
      <c r="CN171" s="217"/>
      <c r="CO171" s="217"/>
      <c r="CP171" s="217"/>
    </row>
    <row r="172" spans="3:94" ht="9" customHeight="1"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44"/>
      <c r="AO172" s="217"/>
      <c r="AP172" s="217"/>
      <c r="AQ172" s="217"/>
      <c r="AR172" s="217"/>
      <c r="AS172" s="217"/>
      <c r="AT172" s="217"/>
      <c r="AU172" s="217"/>
      <c r="AV172" s="217"/>
      <c r="AW172" s="217"/>
      <c r="AX172" s="217"/>
      <c r="AY172" s="217"/>
      <c r="AZ172" s="217"/>
      <c r="BA172" s="217"/>
      <c r="BB172" s="217"/>
      <c r="BC172" s="217"/>
      <c r="BD172" s="217"/>
      <c r="BE172" s="217"/>
      <c r="BF172" s="217"/>
      <c r="BG172" s="217"/>
      <c r="BH172" s="217"/>
      <c r="BI172" s="217"/>
      <c r="BJ172" s="217"/>
      <c r="BK172" s="217"/>
      <c r="BL172" s="217"/>
      <c r="BM172" s="217"/>
      <c r="BN172" s="217"/>
      <c r="BO172" s="217"/>
      <c r="BP172" s="217"/>
      <c r="BQ172" s="217"/>
      <c r="BR172" s="217"/>
      <c r="BS172" s="217"/>
      <c r="BT172" s="217"/>
      <c r="BU172" s="217"/>
      <c r="BV172" s="217"/>
      <c r="BW172" s="217"/>
      <c r="BX172" s="217"/>
      <c r="BY172" s="217"/>
      <c r="BZ172" s="217"/>
      <c r="CA172" s="217"/>
      <c r="CB172" s="217"/>
      <c r="CC172" s="217"/>
      <c r="CD172" s="217"/>
      <c r="CE172" s="217"/>
      <c r="CF172" s="217"/>
      <c r="CG172" s="217"/>
      <c r="CH172" s="217"/>
      <c r="CI172" s="217"/>
      <c r="CJ172" s="217"/>
      <c r="CK172" s="217"/>
      <c r="CL172" s="217"/>
      <c r="CM172" s="217"/>
      <c r="CN172" s="217"/>
      <c r="CO172" s="217"/>
      <c r="CP172" s="217"/>
    </row>
    <row r="173" spans="3:94" ht="9" customHeight="1"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44"/>
      <c r="AO173" s="217"/>
      <c r="AP173" s="217"/>
      <c r="AQ173" s="217"/>
      <c r="AR173" s="217"/>
      <c r="AS173" s="217"/>
      <c r="AT173" s="217"/>
      <c r="AU173" s="217"/>
      <c r="AV173" s="217"/>
      <c r="AW173" s="217"/>
      <c r="AX173" s="217"/>
      <c r="AY173" s="217"/>
      <c r="AZ173" s="217"/>
      <c r="BA173" s="217"/>
      <c r="BB173" s="217"/>
      <c r="BC173" s="217"/>
      <c r="BD173" s="217"/>
      <c r="BE173" s="217"/>
      <c r="BF173" s="217"/>
      <c r="BG173" s="217"/>
      <c r="BH173" s="217"/>
      <c r="BI173" s="217"/>
      <c r="BJ173" s="217"/>
      <c r="BK173" s="217"/>
      <c r="BL173" s="217"/>
      <c r="BM173" s="217"/>
      <c r="BN173" s="217"/>
      <c r="BO173" s="217"/>
      <c r="BP173" s="217"/>
      <c r="BQ173" s="217"/>
      <c r="BR173" s="217"/>
      <c r="BS173" s="217"/>
      <c r="BT173" s="217"/>
      <c r="BU173" s="217"/>
      <c r="BV173" s="217"/>
      <c r="BW173" s="217"/>
      <c r="BX173" s="217"/>
      <c r="BY173" s="217"/>
      <c r="BZ173" s="217"/>
      <c r="CA173" s="217"/>
      <c r="CB173" s="217"/>
      <c r="CC173" s="217"/>
      <c r="CD173" s="217"/>
      <c r="CE173" s="217"/>
      <c r="CF173" s="217"/>
      <c r="CG173" s="217"/>
      <c r="CH173" s="217"/>
      <c r="CI173" s="217"/>
      <c r="CJ173" s="217"/>
      <c r="CK173" s="217"/>
      <c r="CL173" s="217"/>
      <c r="CM173" s="217"/>
      <c r="CN173" s="217"/>
      <c r="CO173" s="217"/>
      <c r="CP173" s="217"/>
    </row>
    <row r="174" spans="3:94" ht="9" customHeight="1"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44"/>
      <c r="AO174" s="217"/>
      <c r="AP174" s="217"/>
      <c r="AQ174" s="217"/>
      <c r="AR174" s="217"/>
      <c r="AS174" s="217"/>
      <c r="AT174" s="217"/>
      <c r="AU174" s="217"/>
      <c r="AV174" s="217"/>
      <c r="AW174" s="217"/>
      <c r="AX174" s="217"/>
      <c r="AY174" s="217"/>
      <c r="AZ174" s="217"/>
      <c r="BA174" s="217"/>
      <c r="BB174" s="217"/>
      <c r="BC174" s="217"/>
      <c r="BD174" s="217"/>
      <c r="BE174" s="217"/>
      <c r="BF174" s="217"/>
      <c r="BG174" s="217"/>
      <c r="BH174" s="217"/>
      <c r="BI174" s="217"/>
      <c r="BJ174" s="217"/>
      <c r="BK174" s="217"/>
      <c r="BL174" s="217"/>
      <c r="BM174" s="217"/>
      <c r="BN174" s="217"/>
      <c r="BO174" s="217"/>
      <c r="BP174" s="217"/>
      <c r="BQ174" s="217"/>
      <c r="BR174" s="217"/>
      <c r="BS174" s="217"/>
      <c r="BT174" s="217"/>
      <c r="BU174" s="217"/>
      <c r="BV174" s="217"/>
      <c r="BW174" s="217"/>
      <c r="BX174" s="217"/>
      <c r="BY174" s="217"/>
      <c r="BZ174" s="217"/>
      <c r="CA174" s="217"/>
      <c r="CB174" s="217"/>
      <c r="CC174" s="217"/>
      <c r="CD174" s="217"/>
      <c r="CE174" s="217"/>
      <c r="CF174" s="217"/>
      <c r="CG174" s="217"/>
      <c r="CH174" s="217"/>
      <c r="CI174" s="217"/>
      <c r="CJ174" s="217"/>
      <c r="CK174" s="217"/>
      <c r="CL174" s="217"/>
      <c r="CM174" s="217"/>
      <c r="CN174" s="217"/>
      <c r="CO174" s="217"/>
      <c r="CP174" s="217"/>
    </row>
    <row r="175" spans="3:94" ht="9" customHeight="1"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44"/>
      <c r="AO175" s="217"/>
      <c r="AP175" s="217"/>
      <c r="AQ175" s="217"/>
      <c r="AR175" s="217"/>
      <c r="AS175" s="217"/>
      <c r="AT175" s="217"/>
      <c r="AU175" s="217"/>
      <c r="AV175" s="217"/>
      <c r="AW175" s="217"/>
      <c r="AX175" s="217"/>
      <c r="AY175" s="217"/>
      <c r="AZ175" s="217"/>
      <c r="BA175" s="217"/>
      <c r="BB175" s="217"/>
      <c r="BC175" s="217"/>
      <c r="BD175" s="217"/>
      <c r="BE175" s="217"/>
      <c r="BF175" s="217"/>
      <c r="BG175" s="217"/>
      <c r="BH175" s="217"/>
      <c r="BI175" s="217"/>
      <c r="BJ175" s="217"/>
      <c r="BK175" s="217"/>
      <c r="BL175" s="217"/>
      <c r="BM175" s="217"/>
      <c r="BN175" s="217"/>
      <c r="BO175" s="217"/>
      <c r="BP175" s="217"/>
      <c r="BQ175" s="217"/>
      <c r="BR175" s="217"/>
      <c r="BS175" s="217"/>
      <c r="BT175" s="217"/>
      <c r="BU175" s="217"/>
      <c r="BV175" s="217"/>
      <c r="BW175" s="217"/>
      <c r="BX175" s="217"/>
      <c r="BY175" s="217"/>
      <c r="BZ175" s="217"/>
      <c r="CA175" s="217"/>
      <c r="CB175" s="217"/>
      <c r="CC175" s="217"/>
      <c r="CD175" s="217"/>
      <c r="CE175" s="217"/>
      <c r="CF175" s="217"/>
      <c r="CG175" s="217"/>
      <c r="CH175" s="217"/>
      <c r="CI175" s="217"/>
      <c r="CJ175" s="217"/>
      <c r="CK175" s="217"/>
      <c r="CL175" s="217"/>
      <c r="CM175" s="217"/>
      <c r="CN175" s="217"/>
      <c r="CO175" s="217"/>
      <c r="CP175" s="217"/>
    </row>
    <row r="176" spans="3:94" ht="9" customHeight="1"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44"/>
      <c r="AO176" s="217"/>
      <c r="AP176" s="217"/>
      <c r="AQ176" s="217"/>
      <c r="AR176" s="217"/>
      <c r="AS176" s="217"/>
      <c r="AT176" s="217"/>
      <c r="AU176" s="217"/>
      <c r="AV176" s="217"/>
      <c r="AW176" s="217"/>
      <c r="AX176" s="217"/>
      <c r="AY176" s="217"/>
      <c r="AZ176" s="217"/>
      <c r="BA176" s="217"/>
      <c r="BB176" s="217"/>
      <c r="BC176" s="217"/>
      <c r="BD176" s="217"/>
      <c r="BE176" s="217"/>
      <c r="BF176" s="217"/>
      <c r="BG176" s="217"/>
      <c r="BH176" s="217"/>
      <c r="BI176" s="217"/>
      <c r="BJ176" s="217"/>
      <c r="BK176" s="217"/>
      <c r="BL176" s="217"/>
      <c r="BM176" s="217"/>
      <c r="BN176" s="217"/>
      <c r="BO176" s="217"/>
      <c r="BP176" s="217"/>
      <c r="BQ176" s="217"/>
      <c r="BR176" s="217"/>
      <c r="BS176" s="217"/>
      <c r="BT176" s="217"/>
      <c r="BU176" s="217"/>
      <c r="BV176" s="217"/>
      <c r="BW176" s="217"/>
      <c r="BX176" s="217"/>
      <c r="BY176" s="217"/>
      <c r="BZ176" s="217"/>
      <c r="CA176" s="217"/>
      <c r="CB176" s="217"/>
      <c r="CC176" s="217"/>
      <c r="CD176" s="217"/>
      <c r="CE176" s="217"/>
      <c r="CF176" s="217"/>
      <c r="CG176" s="217"/>
      <c r="CH176" s="217"/>
      <c r="CI176" s="217"/>
      <c r="CJ176" s="217"/>
      <c r="CK176" s="217"/>
      <c r="CL176" s="217"/>
      <c r="CM176" s="217"/>
      <c r="CN176" s="217"/>
      <c r="CO176" s="217"/>
      <c r="CP176" s="217"/>
    </row>
    <row r="177" spans="3:94" ht="9" customHeight="1"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44"/>
      <c r="AO177" s="217"/>
      <c r="AP177" s="217"/>
      <c r="AQ177" s="217"/>
      <c r="AR177" s="217"/>
      <c r="AS177" s="217"/>
      <c r="AT177" s="217"/>
      <c r="AU177" s="217"/>
      <c r="AV177" s="217"/>
      <c r="AW177" s="217"/>
      <c r="AX177" s="217"/>
      <c r="AY177" s="217"/>
      <c r="AZ177" s="217"/>
      <c r="BA177" s="217"/>
      <c r="BB177" s="217"/>
      <c r="BC177" s="217"/>
      <c r="BD177" s="217"/>
      <c r="BE177" s="217"/>
      <c r="BF177" s="217"/>
      <c r="BG177" s="217"/>
      <c r="BH177" s="217"/>
      <c r="BI177" s="217"/>
      <c r="BJ177" s="217"/>
      <c r="BK177" s="217"/>
      <c r="BL177" s="217"/>
      <c r="BM177" s="217"/>
      <c r="BN177" s="217"/>
      <c r="BO177" s="217"/>
      <c r="BP177" s="217"/>
      <c r="BQ177" s="217"/>
      <c r="BR177" s="217"/>
      <c r="BS177" s="217"/>
      <c r="BT177" s="217"/>
      <c r="BU177" s="217"/>
      <c r="BV177" s="217"/>
      <c r="BW177" s="217"/>
      <c r="BX177" s="217"/>
      <c r="BY177" s="217"/>
      <c r="BZ177" s="217"/>
      <c r="CA177" s="217"/>
      <c r="CB177" s="217"/>
      <c r="CC177" s="217"/>
      <c r="CD177" s="217"/>
      <c r="CE177" s="217"/>
      <c r="CF177" s="217"/>
      <c r="CG177" s="217"/>
      <c r="CH177" s="217"/>
      <c r="CI177" s="217"/>
      <c r="CJ177" s="217"/>
      <c r="CK177" s="217"/>
      <c r="CL177" s="217"/>
      <c r="CM177" s="217"/>
      <c r="CN177" s="217"/>
      <c r="CO177" s="217"/>
      <c r="CP177" s="217"/>
    </row>
    <row r="178" spans="3:94" ht="9" customHeight="1"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44"/>
      <c r="AO178" s="217"/>
      <c r="AP178" s="217"/>
      <c r="AQ178" s="217"/>
      <c r="AR178" s="217"/>
      <c r="AS178" s="217"/>
      <c r="AT178" s="217"/>
      <c r="AU178" s="217"/>
      <c r="AV178" s="217"/>
      <c r="AW178" s="217"/>
      <c r="AX178" s="217"/>
      <c r="AY178" s="217"/>
      <c r="AZ178" s="217"/>
      <c r="BA178" s="217"/>
      <c r="BB178" s="217"/>
      <c r="BC178" s="217"/>
      <c r="BD178" s="217"/>
      <c r="BE178" s="217"/>
      <c r="BF178" s="217"/>
      <c r="BG178" s="217"/>
      <c r="BH178" s="217"/>
      <c r="BI178" s="217"/>
      <c r="BJ178" s="217"/>
      <c r="BK178" s="217"/>
      <c r="BL178" s="217"/>
      <c r="BM178" s="217"/>
      <c r="BN178" s="217"/>
      <c r="BO178" s="217"/>
      <c r="BP178" s="217"/>
      <c r="BQ178" s="217"/>
      <c r="BR178" s="217"/>
      <c r="BS178" s="217"/>
      <c r="BT178" s="217"/>
      <c r="BU178" s="217"/>
      <c r="BV178" s="217"/>
      <c r="BW178" s="217"/>
      <c r="BX178" s="217"/>
      <c r="BY178" s="217"/>
      <c r="BZ178" s="217"/>
      <c r="CA178" s="217"/>
      <c r="CB178" s="217"/>
      <c r="CC178" s="217"/>
      <c r="CD178" s="217"/>
      <c r="CE178" s="217"/>
      <c r="CF178" s="217"/>
      <c r="CG178" s="217"/>
      <c r="CH178" s="217"/>
      <c r="CI178" s="217"/>
      <c r="CJ178" s="217"/>
      <c r="CK178" s="217"/>
      <c r="CL178" s="217"/>
      <c r="CM178" s="217"/>
      <c r="CN178" s="217"/>
      <c r="CO178" s="217"/>
      <c r="CP178" s="217"/>
    </row>
    <row r="179" spans="3:94" ht="9" customHeight="1"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44"/>
      <c r="AO179" s="217"/>
      <c r="AP179" s="217"/>
      <c r="AQ179" s="217"/>
      <c r="AR179" s="217"/>
      <c r="AS179" s="217"/>
      <c r="AT179" s="217"/>
      <c r="AU179" s="217"/>
      <c r="AV179" s="217"/>
      <c r="AW179" s="217"/>
      <c r="AX179" s="217"/>
      <c r="AY179" s="217"/>
      <c r="AZ179" s="217"/>
      <c r="BA179" s="217"/>
      <c r="BB179" s="217"/>
      <c r="BC179" s="217"/>
      <c r="BD179" s="217"/>
      <c r="BE179" s="217"/>
      <c r="BF179" s="217"/>
      <c r="BG179" s="217"/>
      <c r="BH179" s="217"/>
      <c r="BI179" s="217"/>
      <c r="BJ179" s="217"/>
      <c r="BK179" s="217"/>
      <c r="BL179" s="217"/>
      <c r="BM179" s="217"/>
      <c r="BN179" s="217"/>
      <c r="BO179" s="217"/>
      <c r="BP179" s="217"/>
      <c r="BQ179" s="217"/>
      <c r="BR179" s="217"/>
      <c r="BS179" s="217"/>
      <c r="BT179" s="217"/>
      <c r="BU179" s="217"/>
      <c r="BV179" s="217"/>
      <c r="BW179" s="217"/>
      <c r="BX179" s="217"/>
      <c r="BY179" s="217"/>
      <c r="BZ179" s="217"/>
      <c r="CA179" s="217"/>
      <c r="CB179" s="217"/>
      <c r="CC179" s="217"/>
      <c r="CD179" s="217"/>
      <c r="CE179" s="217"/>
      <c r="CF179" s="217"/>
      <c r="CG179" s="217"/>
      <c r="CH179" s="217"/>
      <c r="CI179" s="217"/>
      <c r="CJ179" s="217"/>
      <c r="CK179" s="217"/>
      <c r="CL179" s="217"/>
      <c r="CM179" s="217"/>
      <c r="CN179" s="217"/>
      <c r="CO179" s="217"/>
      <c r="CP179" s="217"/>
    </row>
    <row r="180" spans="3:94" ht="9" customHeight="1"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44"/>
      <c r="AO180" s="217"/>
      <c r="AP180" s="217"/>
      <c r="AQ180" s="217"/>
      <c r="AR180" s="217"/>
      <c r="AS180" s="217"/>
      <c r="AT180" s="217"/>
      <c r="AU180" s="217"/>
      <c r="AV180" s="217"/>
      <c r="AW180" s="217"/>
      <c r="AX180" s="217"/>
      <c r="AY180" s="217"/>
      <c r="AZ180" s="217"/>
      <c r="BA180" s="217"/>
      <c r="BB180" s="217"/>
      <c r="BC180" s="217"/>
      <c r="BD180" s="217"/>
      <c r="BE180" s="217"/>
      <c r="BF180" s="217"/>
      <c r="BG180" s="217"/>
      <c r="BH180" s="217"/>
      <c r="BI180" s="217"/>
      <c r="BJ180" s="217"/>
      <c r="BK180" s="217"/>
      <c r="BL180" s="217"/>
      <c r="BM180" s="217"/>
      <c r="BN180" s="217"/>
      <c r="BO180" s="217"/>
      <c r="BP180" s="217"/>
      <c r="BQ180" s="217"/>
      <c r="BR180" s="217"/>
      <c r="BS180" s="217"/>
      <c r="BT180" s="217"/>
      <c r="BU180" s="217"/>
      <c r="BV180" s="217"/>
      <c r="BW180" s="217"/>
      <c r="BX180" s="217"/>
      <c r="BY180" s="217"/>
      <c r="BZ180" s="217"/>
      <c r="CA180" s="217"/>
      <c r="CB180" s="217"/>
      <c r="CC180" s="217"/>
      <c r="CD180" s="217"/>
      <c r="CE180" s="217"/>
      <c r="CF180" s="217"/>
      <c r="CG180" s="217"/>
      <c r="CH180" s="217"/>
      <c r="CI180" s="217"/>
      <c r="CJ180" s="217"/>
      <c r="CK180" s="217"/>
      <c r="CL180" s="217"/>
      <c r="CM180" s="217"/>
      <c r="CN180" s="217"/>
      <c r="CO180" s="217"/>
      <c r="CP180" s="217"/>
    </row>
    <row r="181" spans="3:94" ht="9" customHeight="1"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44"/>
      <c r="AO181" s="217"/>
      <c r="AP181" s="217"/>
      <c r="AQ181" s="217"/>
      <c r="AR181" s="217"/>
      <c r="AS181" s="217"/>
      <c r="AT181" s="217"/>
      <c r="AU181" s="217"/>
      <c r="AV181" s="217"/>
      <c r="AW181" s="217"/>
      <c r="AX181" s="217"/>
      <c r="AY181" s="217"/>
      <c r="AZ181" s="217"/>
      <c r="BA181" s="217"/>
      <c r="BB181" s="217"/>
      <c r="BC181" s="217"/>
      <c r="BD181" s="217"/>
      <c r="BE181" s="217"/>
      <c r="BF181" s="217"/>
      <c r="BG181" s="217"/>
      <c r="BH181" s="217"/>
      <c r="BI181" s="217"/>
      <c r="BJ181" s="217"/>
      <c r="BK181" s="217"/>
      <c r="BL181" s="217"/>
      <c r="BM181" s="217"/>
      <c r="BN181" s="217"/>
      <c r="BO181" s="217"/>
      <c r="BP181" s="217"/>
      <c r="BQ181" s="217"/>
      <c r="BR181" s="217"/>
      <c r="BS181" s="217"/>
      <c r="BT181" s="217"/>
      <c r="BU181" s="217"/>
      <c r="BV181" s="217"/>
      <c r="BW181" s="217"/>
      <c r="BX181" s="217"/>
      <c r="BY181" s="217"/>
      <c r="BZ181" s="217"/>
      <c r="CA181" s="217"/>
      <c r="CB181" s="217"/>
      <c r="CC181" s="217"/>
      <c r="CD181" s="217"/>
      <c r="CE181" s="217"/>
      <c r="CF181" s="217"/>
      <c r="CG181" s="217"/>
      <c r="CH181" s="217"/>
      <c r="CI181" s="217"/>
      <c r="CJ181" s="217"/>
      <c r="CK181" s="217"/>
      <c r="CL181" s="217"/>
      <c r="CM181" s="217"/>
      <c r="CN181" s="217"/>
      <c r="CO181" s="217"/>
      <c r="CP181" s="217"/>
    </row>
    <row r="182" spans="3:94" ht="9" customHeight="1"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44"/>
      <c r="AO182" s="217"/>
      <c r="AP182" s="217"/>
      <c r="AQ182" s="217"/>
      <c r="AR182" s="217"/>
      <c r="AS182" s="217"/>
      <c r="AT182" s="217"/>
      <c r="AU182" s="217"/>
      <c r="AV182" s="217"/>
      <c r="AW182" s="217"/>
      <c r="AX182" s="217"/>
      <c r="AY182" s="217"/>
      <c r="AZ182" s="217"/>
      <c r="BA182" s="217"/>
      <c r="BB182" s="217"/>
      <c r="BC182" s="217"/>
      <c r="BD182" s="217"/>
      <c r="BE182" s="217"/>
      <c r="BF182" s="217"/>
      <c r="BG182" s="217"/>
      <c r="BH182" s="217"/>
      <c r="BI182" s="217"/>
      <c r="BJ182" s="217"/>
      <c r="BK182" s="217"/>
      <c r="BL182" s="217"/>
      <c r="BM182" s="217"/>
      <c r="BN182" s="217"/>
      <c r="BO182" s="217"/>
      <c r="BP182" s="217"/>
      <c r="BQ182" s="217"/>
      <c r="BR182" s="217"/>
      <c r="BS182" s="217"/>
      <c r="BT182" s="217"/>
      <c r="BU182" s="217"/>
      <c r="BV182" s="217"/>
      <c r="BW182" s="217"/>
      <c r="BX182" s="217"/>
      <c r="BY182" s="217"/>
      <c r="BZ182" s="217"/>
      <c r="CA182" s="217"/>
      <c r="CB182" s="217"/>
      <c r="CC182" s="217"/>
      <c r="CD182" s="217"/>
      <c r="CE182" s="217"/>
      <c r="CF182" s="217"/>
      <c r="CG182" s="217"/>
      <c r="CH182" s="217"/>
      <c r="CI182" s="217"/>
      <c r="CJ182" s="217"/>
      <c r="CK182" s="217"/>
      <c r="CL182" s="217"/>
      <c r="CM182" s="217"/>
      <c r="CN182" s="217"/>
      <c r="CO182" s="217"/>
      <c r="CP182" s="217"/>
    </row>
    <row r="183" spans="3:94" ht="9" customHeight="1"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44"/>
      <c r="AO183" s="217"/>
      <c r="AP183" s="217"/>
      <c r="AQ183" s="217"/>
      <c r="AR183" s="217"/>
      <c r="AS183" s="217"/>
      <c r="AT183" s="217"/>
      <c r="AU183" s="217"/>
      <c r="AV183" s="217"/>
      <c r="AW183" s="217"/>
      <c r="AX183" s="217"/>
      <c r="AY183" s="217"/>
      <c r="AZ183" s="217"/>
      <c r="BA183" s="217"/>
      <c r="BB183" s="217"/>
      <c r="BC183" s="217"/>
      <c r="BD183" s="217"/>
      <c r="BE183" s="217"/>
      <c r="BF183" s="217"/>
      <c r="BG183" s="217"/>
      <c r="BH183" s="217"/>
      <c r="BI183" s="217"/>
      <c r="BJ183" s="217"/>
      <c r="BK183" s="217"/>
      <c r="BL183" s="217"/>
      <c r="BM183" s="217"/>
      <c r="BN183" s="217"/>
      <c r="BO183" s="217"/>
      <c r="BP183" s="217"/>
      <c r="BQ183" s="217"/>
      <c r="BR183" s="217"/>
      <c r="BS183" s="217"/>
      <c r="BT183" s="217"/>
      <c r="BU183" s="217"/>
      <c r="BV183" s="217"/>
      <c r="BW183" s="217"/>
      <c r="BX183" s="217"/>
      <c r="BY183" s="217"/>
      <c r="BZ183" s="217"/>
      <c r="CA183" s="217"/>
      <c r="CB183" s="217"/>
      <c r="CC183" s="217"/>
      <c r="CD183" s="217"/>
      <c r="CE183" s="217"/>
      <c r="CF183" s="217"/>
      <c r="CG183" s="217"/>
      <c r="CH183" s="217"/>
      <c r="CI183" s="217"/>
      <c r="CJ183" s="217"/>
      <c r="CK183" s="217"/>
      <c r="CL183" s="217"/>
      <c r="CM183" s="217"/>
      <c r="CN183" s="217"/>
      <c r="CO183" s="217"/>
      <c r="CP183" s="217"/>
    </row>
    <row r="184" spans="3:94" ht="9" customHeight="1"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44"/>
      <c r="AO184" s="217"/>
      <c r="AP184" s="217"/>
      <c r="AQ184" s="217"/>
      <c r="AR184" s="217"/>
      <c r="AS184" s="217"/>
      <c r="AT184" s="217"/>
      <c r="AU184" s="217"/>
      <c r="AV184" s="217"/>
      <c r="AW184" s="217"/>
      <c r="AX184" s="217"/>
      <c r="AY184" s="217"/>
      <c r="AZ184" s="217"/>
      <c r="BA184" s="217"/>
      <c r="BB184" s="217"/>
      <c r="BC184" s="217"/>
      <c r="BD184" s="217"/>
      <c r="BE184" s="217"/>
      <c r="BF184" s="217"/>
      <c r="BG184" s="217"/>
      <c r="BH184" s="217"/>
      <c r="BI184" s="217"/>
      <c r="BJ184" s="217"/>
      <c r="BK184" s="217"/>
      <c r="BL184" s="217"/>
      <c r="BM184" s="217"/>
      <c r="BN184" s="217"/>
      <c r="BO184" s="217"/>
      <c r="BP184" s="217"/>
      <c r="BQ184" s="217"/>
      <c r="BR184" s="217"/>
      <c r="BS184" s="217"/>
      <c r="BT184" s="217"/>
      <c r="BU184" s="217"/>
      <c r="BV184" s="217"/>
      <c r="BW184" s="217"/>
      <c r="BX184" s="217"/>
      <c r="BY184" s="217"/>
      <c r="BZ184" s="217"/>
      <c r="CA184" s="217"/>
      <c r="CB184" s="217"/>
      <c r="CC184" s="217"/>
      <c r="CD184" s="217"/>
      <c r="CE184" s="217"/>
      <c r="CF184" s="217"/>
      <c r="CG184" s="217"/>
      <c r="CH184" s="217"/>
      <c r="CI184" s="217"/>
      <c r="CJ184" s="217"/>
      <c r="CK184" s="217"/>
      <c r="CL184" s="217"/>
      <c r="CM184" s="217"/>
      <c r="CN184" s="217"/>
      <c r="CO184" s="217"/>
      <c r="CP184" s="217"/>
    </row>
    <row r="185" spans="3:94" ht="9" customHeight="1"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44"/>
      <c r="AO185" s="217"/>
      <c r="AP185" s="217"/>
      <c r="AQ185" s="217"/>
      <c r="AR185" s="217"/>
      <c r="AS185" s="217"/>
      <c r="AT185" s="217"/>
      <c r="AU185" s="217"/>
      <c r="AV185" s="217"/>
      <c r="AW185" s="217"/>
      <c r="AX185" s="217"/>
      <c r="AY185" s="217"/>
      <c r="AZ185" s="217"/>
      <c r="BA185" s="217"/>
      <c r="BB185" s="217"/>
      <c r="BC185" s="217"/>
      <c r="BD185" s="217"/>
      <c r="BE185" s="217"/>
      <c r="BF185" s="217"/>
      <c r="BG185" s="217"/>
      <c r="BH185" s="217"/>
      <c r="BI185" s="217"/>
      <c r="BJ185" s="217"/>
      <c r="BK185" s="217"/>
      <c r="BL185" s="217"/>
      <c r="BM185" s="217"/>
      <c r="BN185" s="217"/>
      <c r="BO185" s="217"/>
      <c r="BP185" s="217"/>
      <c r="BQ185" s="217"/>
      <c r="BR185" s="217"/>
      <c r="BS185" s="217"/>
      <c r="BT185" s="217"/>
      <c r="BU185" s="217"/>
      <c r="BV185" s="217"/>
      <c r="BW185" s="217"/>
      <c r="BX185" s="217"/>
      <c r="BY185" s="217"/>
      <c r="BZ185" s="217"/>
      <c r="CA185" s="217"/>
      <c r="CB185" s="217"/>
      <c r="CC185" s="217"/>
      <c r="CD185" s="217"/>
      <c r="CE185" s="217"/>
      <c r="CF185" s="217"/>
      <c r="CG185" s="217"/>
      <c r="CH185" s="217"/>
      <c r="CI185" s="217"/>
      <c r="CJ185" s="217"/>
      <c r="CK185" s="217"/>
      <c r="CL185" s="217"/>
      <c r="CM185" s="217"/>
      <c r="CN185" s="217"/>
      <c r="CO185" s="217"/>
      <c r="CP185" s="217"/>
    </row>
    <row r="186" spans="3:94" ht="9" customHeight="1"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44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217"/>
      <c r="BG186" s="217"/>
      <c r="BH186" s="217"/>
      <c r="BI186" s="217"/>
      <c r="BJ186" s="217"/>
      <c r="BK186" s="217"/>
      <c r="BL186" s="217"/>
      <c r="BM186" s="217"/>
      <c r="BN186" s="217"/>
      <c r="BO186" s="217"/>
      <c r="BP186" s="217"/>
      <c r="BQ186" s="217"/>
      <c r="BR186" s="217"/>
      <c r="BS186" s="217"/>
      <c r="BT186" s="217"/>
      <c r="BU186" s="217"/>
      <c r="BV186" s="217"/>
      <c r="BW186" s="217"/>
      <c r="BX186" s="217"/>
      <c r="BY186" s="217"/>
      <c r="BZ186" s="217"/>
      <c r="CA186" s="217"/>
      <c r="CB186" s="217"/>
      <c r="CC186" s="217"/>
      <c r="CD186" s="217"/>
      <c r="CE186" s="217"/>
      <c r="CF186" s="217"/>
      <c r="CG186" s="217"/>
      <c r="CH186" s="217"/>
      <c r="CI186" s="217"/>
      <c r="CJ186" s="217"/>
      <c r="CK186" s="217"/>
      <c r="CL186" s="217"/>
      <c r="CM186" s="217"/>
      <c r="CN186" s="217"/>
      <c r="CO186" s="217"/>
      <c r="CP186" s="217"/>
    </row>
    <row r="187" spans="3:94" ht="9" customHeight="1"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44"/>
      <c r="AO187" s="217"/>
      <c r="AP187" s="217"/>
      <c r="AQ187" s="217"/>
      <c r="AR187" s="217"/>
      <c r="AS187" s="217"/>
      <c r="AT187" s="217"/>
      <c r="AU187" s="217"/>
      <c r="AV187" s="217"/>
      <c r="AW187" s="217"/>
      <c r="AX187" s="217"/>
      <c r="AY187" s="217"/>
      <c r="AZ187" s="217"/>
      <c r="BA187" s="217"/>
      <c r="BB187" s="217"/>
      <c r="BC187" s="217"/>
      <c r="BD187" s="217"/>
      <c r="BE187" s="217"/>
      <c r="BF187" s="217"/>
      <c r="BG187" s="217"/>
      <c r="BH187" s="217"/>
      <c r="BI187" s="217"/>
      <c r="BJ187" s="217"/>
      <c r="BK187" s="217"/>
      <c r="BL187" s="217"/>
      <c r="BM187" s="217"/>
      <c r="BN187" s="217"/>
      <c r="BO187" s="217"/>
      <c r="BP187" s="217"/>
      <c r="BQ187" s="217"/>
      <c r="BR187" s="217"/>
      <c r="BS187" s="217"/>
      <c r="BT187" s="217"/>
      <c r="BU187" s="217"/>
      <c r="BV187" s="217"/>
      <c r="BW187" s="217"/>
      <c r="BX187" s="217"/>
      <c r="BY187" s="217"/>
      <c r="BZ187" s="217"/>
      <c r="CA187" s="217"/>
      <c r="CB187" s="217"/>
      <c r="CC187" s="217"/>
      <c r="CD187" s="217"/>
      <c r="CE187" s="217"/>
      <c r="CF187" s="217"/>
      <c r="CG187" s="217"/>
      <c r="CH187" s="217"/>
      <c r="CI187" s="217"/>
      <c r="CJ187" s="217"/>
      <c r="CK187" s="217"/>
      <c r="CL187" s="217"/>
      <c r="CM187" s="217"/>
      <c r="CN187" s="217"/>
      <c r="CO187" s="217"/>
      <c r="CP187" s="217"/>
    </row>
    <row r="188" spans="3:94" ht="9" customHeight="1"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44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7"/>
      <c r="AY188" s="217"/>
      <c r="AZ188" s="217"/>
      <c r="BA188" s="217"/>
      <c r="BB188" s="217"/>
      <c r="BC188" s="217"/>
      <c r="BD188" s="217"/>
      <c r="BE188" s="217"/>
      <c r="BF188" s="217"/>
      <c r="BG188" s="217"/>
      <c r="BH188" s="217"/>
      <c r="BI188" s="217"/>
      <c r="BJ188" s="217"/>
      <c r="BK188" s="217"/>
      <c r="BL188" s="217"/>
      <c r="BM188" s="217"/>
      <c r="BN188" s="217"/>
      <c r="BO188" s="217"/>
      <c r="BP188" s="217"/>
      <c r="BQ188" s="217"/>
      <c r="BR188" s="217"/>
      <c r="BS188" s="217"/>
      <c r="BT188" s="217"/>
      <c r="BU188" s="217"/>
      <c r="BV188" s="217"/>
      <c r="BW188" s="217"/>
      <c r="BX188" s="217"/>
      <c r="BY188" s="217"/>
      <c r="BZ188" s="217"/>
      <c r="CA188" s="217"/>
      <c r="CB188" s="217"/>
      <c r="CC188" s="217"/>
      <c r="CD188" s="217"/>
      <c r="CE188" s="217"/>
      <c r="CF188" s="217"/>
      <c r="CG188" s="217"/>
      <c r="CH188" s="217"/>
      <c r="CI188" s="217"/>
      <c r="CJ188" s="217"/>
      <c r="CK188" s="217"/>
      <c r="CL188" s="217"/>
      <c r="CM188" s="217"/>
      <c r="CN188" s="217"/>
      <c r="CO188" s="217"/>
      <c r="CP188" s="217"/>
    </row>
    <row r="189" spans="3:94" ht="9" customHeight="1"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44"/>
      <c r="AO189" s="217"/>
      <c r="AP189" s="217"/>
      <c r="AQ189" s="217"/>
      <c r="AR189" s="217"/>
      <c r="AS189" s="217"/>
      <c r="AT189" s="217"/>
      <c r="AU189" s="217"/>
      <c r="AV189" s="217"/>
      <c r="AW189" s="217"/>
      <c r="AX189" s="217"/>
      <c r="AY189" s="217"/>
      <c r="AZ189" s="217"/>
      <c r="BA189" s="217"/>
      <c r="BB189" s="217"/>
      <c r="BC189" s="217"/>
      <c r="BD189" s="217"/>
      <c r="BE189" s="217"/>
      <c r="BF189" s="217"/>
      <c r="BG189" s="217"/>
      <c r="BH189" s="217"/>
      <c r="BI189" s="217"/>
      <c r="BJ189" s="217"/>
      <c r="BK189" s="217"/>
      <c r="BL189" s="217"/>
      <c r="BM189" s="217"/>
      <c r="BN189" s="217"/>
      <c r="BO189" s="217"/>
      <c r="BP189" s="217"/>
      <c r="BQ189" s="217"/>
      <c r="BR189" s="217"/>
      <c r="BS189" s="217"/>
      <c r="BT189" s="217"/>
      <c r="BU189" s="217"/>
      <c r="BV189" s="217"/>
      <c r="BW189" s="217"/>
      <c r="BX189" s="217"/>
      <c r="BY189" s="217"/>
      <c r="BZ189" s="217"/>
      <c r="CA189" s="217"/>
      <c r="CB189" s="217"/>
      <c r="CC189" s="217"/>
      <c r="CD189" s="217"/>
      <c r="CE189" s="217"/>
      <c r="CF189" s="217"/>
      <c r="CG189" s="217"/>
      <c r="CH189" s="217"/>
      <c r="CI189" s="217"/>
      <c r="CJ189" s="217"/>
      <c r="CK189" s="217"/>
      <c r="CL189" s="217"/>
      <c r="CM189" s="217"/>
      <c r="CN189" s="217"/>
      <c r="CO189" s="217"/>
      <c r="CP189" s="217"/>
    </row>
    <row r="190" spans="3:94" ht="9" customHeight="1"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44"/>
      <c r="AO190" s="217"/>
      <c r="AP190" s="217"/>
      <c r="AQ190" s="217"/>
      <c r="AR190" s="217"/>
      <c r="AS190" s="217"/>
      <c r="AT190" s="217"/>
      <c r="AU190" s="217"/>
      <c r="AV190" s="217"/>
      <c r="AW190" s="217"/>
      <c r="AX190" s="217"/>
      <c r="AY190" s="217"/>
      <c r="AZ190" s="217"/>
      <c r="BA190" s="217"/>
      <c r="BB190" s="217"/>
      <c r="BC190" s="217"/>
      <c r="BD190" s="217"/>
      <c r="BE190" s="217"/>
      <c r="BF190" s="217"/>
      <c r="BG190" s="217"/>
      <c r="BH190" s="217"/>
      <c r="BI190" s="217"/>
      <c r="BJ190" s="217"/>
      <c r="BK190" s="217"/>
      <c r="BL190" s="217"/>
      <c r="BM190" s="217"/>
      <c r="BN190" s="217"/>
      <c r="BO190" s="217"/>
      <c r="BP190" s="217"/>
      <c r="BQ190" s="217"/>
      <c r="BR190" s="217"/>
      <c r="BS190" s="217"/>
      <c r="BT190" s="217"/>
      <c r="BU190" s="217"/>
      <c r="BV190" s="217"/>
      <c r="BW190" s="217"/>
      <c r="BX190" s="217"/>
      <c r="BY190" s="217"/>
      <c r="BZ190" s="217"/>
      <c r="CA190" s="217"/>
      <c r="CB190" s="217"/>
      <c r="CC190" s="217"/>
      <c r="CD190" s="217"/>
      <c r="CE190" s="217"/>
      <c r="CF190" s="217"/>
      <c r="CG190" s="217"/>
      <c r="CH190" s="217"/>
      <c r="CI190" s="217"/>
      <c r="CJ190" s="217"/>
      <c r="CK190" s="217"/>
      <c r="CL190" s="217"/>
      <c r="CM190" s="217"/>
      <c r="CN190" s="217"/>
      <c r="CO190" s="217"/>
      <c r="CP190" s="217"/>
    </row>
    <row r="191" spans="3:94" ht="9" customHeight="1"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44"/>
      <c r="AO191" s="217"/>
      <c r="AP191" s="217"/>
      <c r="AQ191" s="217"/>
      <c r="AR191" s="217"/>
      <c r="AS191" s="217"/>
      <c r="AT191" s="217"/>
      <c r="AU191" s="217"/>
      <c r="AV191" s="217"/>
      <c r="AW191" s="217"/>
      <c r="AX191" s="217"/>
      <c r="AY191" s="217"/>
      <c r="AZ191" s="217"/>
      <c r="BA191" s="217"/>
      <c r="BB191" s="217"/>
      <c r="BC191" s="217"/>
      <c r="BD191" s="217"/>
      <c r="BE191" s="217"/>
      <c r="BF191" s="217"/>
      <c r="BG191" s="217"/>
      <c r="BH191" s="217"/>
      <c r="BI191" s="217"/>
      <c r="BJ191" s="217"/>
      <c r="BK191" s="217"/>
      <c r="BL191" s="217"/>
      <c r="BM191" s="217"/>
      <c r="BN191" s="217"/>
      <c r="BO191" s="217"/>
      <c r="BP191" s="217"/>
      <c r="BQ191" s="217"/>
      <c r="BR191" s="217"/>
      <c r="BS191" s="217"/>
      <c r="BT191" s="217"/>
      <c r="BU191" s="217"/>
      <c r="BV191" s="217"/>
      <c r="BW191" s="217"/>
      <c r="BX191" s="217"/>
      <c r="BY191" s="217"/>
      <c r="BZ191" s="217"/>
      <c r="CA191" s="217"/>
      <c r="CB191" s="217"/>
      <c r="CC191" s="217"/>
      <c r="CD191" s="217"/>
      <c r="CE191" s="217"/>
      <c r="CF191" s="217"/>
      <c r="CG191" s="217"/>
      <c r="CH191" s="217"/>
      <c r="CI191" s="217"/>
      <c r="CJ191" s="217"/>
      <c r="CK191" s="217"/>
      <c r="CL191" s="217"/>
      <c r="CM191" s="217"/>
      <c r="CN191" s="217"/>
      <c r="CO191" s="217"/>
      <c r="CP191" s="217"/>
    </row>
    <row r="192" spans="3:94" ht="9" customHeight="1"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44"/>
      <c r="AO192" s="217"/>
      <c r="AP192" s="217"/>
      <c r="AQ192" s="217"/>
      <c r="AR192" s="217"/>
      <c r="AS192" s="217"/>
      <c r="AT192" s="217"/>
      <c r="AU192" s="217"/>
      <c r="AV192" s="217"/>
      <c r="AW192" s="217"/>
      <c r="AX192" s="217"/>
      <c r="AY192" s="217"/>
      <c r="AZ192" s="217"/>
      <c r="BA192" s="217"/>
      <c r="BB192" s="217"/>
      <c r="BC192" s="217"/>
      <c r="BD192" s="217"/>
      <c r="BE192" s="217"/>
      <c r="BF192" s="217"/>
      <c r="BG192" s="217"/>
      <c r="BH192" s="217"/>
      <c r="BI192" s="217"/>
      <c r="BJ192" s="217"/>
      <c r="BK192" s="217"/>
      <c r="BL192" s="217"/>
      <c r="BM192" s="217"/>
      <c r="BN192" s="217"/>
      <c r="BO192" s="217"/>
      <c r="BP192" s="217"/>
      <c r="BQ192" s="217"/>
      <c r="BR192" s="217"/>
      <c r="BS192" s="217"/>
      <c r="BT192" s="217"/>
      <c r="BU192" s="217"/>
      <c r="BV192" s="217"/>
      <c r="BW192" s="217"/>
      <c r="BX192" s="217"/>
      <c r="BY192" s="217"/>
      <c r="BZ192" s="217"/>
      <c r="CA192" s="217"/>
      <c r="CB192" s="217"/>
      <c r="CC192" s="217"/>
      <c r="CD192" s="217"/>
      <c r="CE192" s="217"/>
      <c r="CF192" s="217"/>
      <c r="CG192" s="217"/>
      <c r="CH192" s="217"/>
      <c r="CI192" s="217"/>
      <c r="CJ192" s="217"/>
      <c r="CK192" s="217"/>
      <c r="CL192" s="217"/>
      <c r="CM192" s="217"/>
      <c r="CN192" s="217"/>
      <c r="CO192" s="217"/>
      <c r="CP192" s="217"/>
    </row>
    <row r="193" spans="3:94" ht="9" customHeight="1"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44"/>
      <c r="AO193" s="217"/>
      <c r="AP193" s="217"/>
      <c r="AQ193" s="217"/>
      <c r="AR193" s="217"/>
      <c r="AS193" s="217"/>
      <c r="AT193" s="217"/>
      <c r="AU193" s="217"/>
      <c r="AV193" s="217"/>
      <c r="AW193" s="217"/>
      <c r="AX193" s="217"/>
      <c r="AY193" s="217"/>
      <c r="AZ193" s="217"/>
      <c r="BA193" s="217"/>
      <c r="BB193" s="217"/>
      <c r="BC193" s="217"/>
      <c r="BD193" s="217"/>
      <c r="BE193" s="217"/>
      <c r="BF193" s="217"/>
      <c r="BG193" s="217"/>
      <c r="BH193" s="217"/>
      <c r="BI193" s="217"/>
      <c r="BJ193" s="217"/>
      <c r="BK193" s="217"/>
      <c r="BL193" s="217"/>
      <c r="BM193" s="217"/>
      <c r="BN193" s="217"/>
      <c r="BO193" s="217"/>
      <c r="BP193" s="217"/>
      <c r="BQ193" s="217"/>
      <c r="BR193" s="217"/>
      <c r="BS193" s="217"/>
      <c r="BT193" s="217"/>
      <c r="BU193" s="217"/>
      <c r="BV193" s="217"/>
      <c r="BW193" s="217"/>
      <c r="BX193" s="217"/>
      <c r="BY193" s="217"/>
      <c r="BZ193" s="217"/>
      <c r="CA193" s="217"/>
      <c r="CB193" s="217"/>
      <c r="CC193" s="217"/>
      <c r="CD193" s="217"/>
      <c r="CE193" s="217"/>
      <c r="CF193" s="217"/>
      <c r="CG193" s="217"/>
      <c r="CH193" s="217"/>
      <c r="CI193" s="217"/>
      <c r="CJ193" s="217"/>
      <c r="CK193" s="217"/>
      <c r="CL193" s="217"/>
      <c r="CM193" s="217"/>
      <c r="CN193" s="217"/>
      <c r="CO193" s="217"/>
      <c r="CP193" s="217"/>
    </row>
    <row r="194" spans="3:94" ht="9" customHeight="1"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44"/>
      <c r="AO194" s="217"/>
      <c r="AP194" s="217"/>
      <c r="AQ194" s="217"/>
      <c r="AR194" s="217"/>
      <c r="AS194" s="217"/>
      <c r="AT194" s="217"/>
      <c r="AU194" s="217"/>
      <c r="AV194" s="217"/>
      <c r="AW194" s="217"/>
      <c r="AX194" s="217"/>
      <c r="AY194" s="217"/>
      <c r="AZ194" s="217"/>
      <c r="BA194" s="217"/>
      <c r="BB194" s="217"/>
      <c r="BC194" s="217"/>
      <c r="BD194" s="217"/>
      <c r="BE194" s="217"/>
      <c r="BF194" s="217"/>
      <c r="BG194" s="217"/>
      <c r="BH194" s="217"/>
      <c r="BI194" s="217"/>
      <c r="BJ194" s="217"/>
      <c r="BK194" s="217"/>
      <c r="BL194" s="217"/>
      <c r="BM194" s="217"/>
      <c r="BN194" s="217"/>
      <c r="BO194" s="217"/>
      <c r="BP194" s="217"/>
      <c r="BQ194" s="217"/>
      <c r="BR194" s="217"/>
      <c r="BS194" s="217"/>
      <c r="BT194" s="217"/>
      <c r="BU194" s="217"/>
      <c r="BV194" s="217"/>
      <c r="BW194" s="217"/>
      <c r="BX194" s="217"/>
      <c r="BY194" s="217"/>
      <c r="BZ194" s="217"/>
      <c r="CA194" s="217"/>
      <c r="CB194" s="217"/>
      <c r="CC194" s="217"/>
      <c r="CD194" s="217"/>
      <c r="CE194" s="217"/>
      <c r="CF194" s="217"/>
      <c r="CG194" s="217"/>
      <c r="CH194" s="217"/>
      <c r="CI194" s="217"/>
      <c r="CJ194" s="217"/>
      <c r="CK194" s="217"/>
      <c r="CL194" s="217"/>
      <c r="CM194" s="217"/>
      <c r="CN194" s="217"/>
      <c r="CO194" s="217"/>
      <c r="CP194" s="217"/>
    </row>
    <row r="195" spans="3:94" ht="9" customHeight="1"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44"/>
      <c r="AO195" s="217"/>
      <c r="AP195" s="217"/>
      <c r="AQ195" s="217"/>
      <c r="AR195" s="217"/>
      <c r="AS195" s="217"/>
      <c r="AT195" s="217"/>
      <c r="AU195" s="217"/>
      <c r="AV195" s="217"/>
      <c r="AW195" s="217"/>
      <c r="AX195" s="217"/>
      <c r="AY195" s="217"/>
      <c r="AZ195" s="217"/>
      <c r="BA195" s="217"/>
      <c r="BB195" s="217"/>
      <c r="BC195" s="217"/>
      <c r="BD195" s="217"/>
      <c r="BE195" s="217"/>
      <c r="BF195" s="217"/>
      <c r="BG195" s="217"/>
      <c r="BH195" s="217"/>
      <c r="BI195" s="217"/>
      <c r="BJ195" s="217"/>
      <c r="BK195" s="217"/>
      <c r="BL195" s="217"/>
      <c r="BM195" s="217"/>
      <c r="BN195" s="217"/>
      <c r="BO195" s="217"/>
      <c r="BP195" s="217"/>
      <c r="BQ195" s="217"/>
      <c r="BR195" s="217"/>
      <c r="BS195" s="217"/>
      <c r="BT195" s="217"/>
      <c r="BU195" s="217"/>
      <c r="BV195" s="217"/>
      <c r="BW195" s="217"/>
      <c r="BX195" s="217"/>
      <c r="BY195" s="217"/>
      <c r="BZ195" s="217"/>
      <c r="CA195" s="217"/>
      <c r="CB195" s="217"/>
      <c r="CC195" s="217"/>
      <c r="CD195" s="217"/>
      <c r="CE195" s="217"/>
      <c r="CF195" s="217"/>
      <c r="CG195" s="217"/>
      <c r="CH195" s="217"/>
      <c r="CI195" s="217"/>
      <c r="CJ195" s="217"/>
      <c r="CK195" s="217"/>
      <c r="CL195" s="217"/>
      <c r="CM195" s="217"/>
      <c r="CN195" s="217"/>
      <c r="CO195" s="217"/>
      <c r="CP195" s="217"/>
    </row>
    <row r="196" spans="3:94" ht="9" customHeight="1"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44"/>
      <c r="AO196" s="217"/>
      <c r="AP196" s="217"/>
      <c r="AQ196" s="217"/>
      <c r="AR196" s="217"/>
      <c r="AS196" s="217"/>
      <c r="AT196" s="217"/>
      <c r="AU196" s="217"/>
      <c r="AV196" s="217"/>
      <c r="AW196" s="217"/>
      <c r="AX196" s="217"/>
      <c r="AY196" s="217"/>
      <c r="AZ196" s="217"/>
      <c r="BA196" s="217"/>
      <c r="BB196" s="217"/>
      <c r="BC196" s="217"/>
      <c r="BD196" s="217"/>
      <c r="BE196" s="217"/>
      <c r="BF196" s="217"/>
      <c r="BG196" s="217"/>
      <c r="BH196" s="217"/>
      <c r="BI196" s="217"/>
      <c r="BJ196" s="217"/>
      <c r="BK196" s="217"/>
      <c r="BL196" s="217"/>
      <c r="BM196" s="217"/>
      <c r="BN196" s="217"/>
      <c r="BO196" s="217"/>
      <c r="BP196" s="217"/>
      <c r="BQ196" s="217"/>
      <c r="BR196" s="217"/>
      <c r="BS196" s="217"/>
      <c r="BT196" s="217"/>
      <c r="BU196" s="217"/>
      <c r="BV196" s="217"/>
      <c r="BW196" s="217"/>
      <c r="BX196" s="217"/>
      <c r="BY196" s="217"/>
      <c r="BZ196" s="217"/>
      <c r="CA196" s="217"/>
      <c r="CB196" s="217"/>
      <c r="CC196" s="217"/>
      <c r="CD196" s="217"/>
      <c r="CE196" s="217"/>
      <c r="CF196" s="217"/>
      <c r="CG196" s="217"/>
      <c r="CH196" s="217"/>
      <c r="CI196" s="217"/>
      <c r="CJ196" s="217"/>
      <c r="CK196" s="217"/>
      <c r="CL196" s="217"/>
      <c r="CM196" s="217"/>
      <c r="CN196" s="217"/>
      <c r="CO196" s="217"/>
      <c r="CP196" s="217"/>
    </row>
    <row r="197" spans="3:94" ht="9" customHeight="1"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44"/>
      <c r="AO197" s="217"/>
      <c r="AP197" s="217"/>
      <c r="AQ197" s="217"/>
      <c r="AR197" s="217"/>
      <c r="AS197" s="217"/>
      <c r="AT197" s="217"/>
      <c r="AU197" s="217"/>
      <c r="AV197" s="217"/>
      <c r="AW197" s="217"/>
      <c r="AX197" s="217"/>
      <c r="AY197" s="217"/>
      <c r="AZ197" s="217"/>
      <c r="BA197" s="217"/>
      <c r="BB197" s="217"/>
      <c r="BC197" s="217"/>
      <c r="BD197" s="217"/>
      <c r="BE197" s="217"/>
      <c r="BF197" s="217"/>
      <c r="BG197" s="217"/>
      <c r="BH197" s="217"/>
      <c r="BI197" s="217"/>
      <c r="BJ197" s="217"/>
      <c r="BK197" s="217"/>
      <c r="BL197" s="217"/>
      <c r="BM197" s="217"/>
      <c r="BN197" s="217"/>
      <c r="BO197" s="217"/>
      <c r="BP197" s="217"/>
      <c r="BQ197" s="217"/>
      <c r="BR197" s="217"/>
      <c r="BS197" s="217"/>
      <c r="BT197" s="217"/>
      <c r="BU197" s="217"/>
      <c r="BV197" s="217"/>
      <c r="BW197" s="217"/>
      <c r="BX197" s="217"/>
      <c r="BY197" s="217"/>
      <c r="BZ197" s="217"/>
      <c r="CA197" s="217"/>
      <c r="CB197" s="217"/>
      <c r="CC197" s="217"/>
      <c r="CD197" s="217"/>
      <c r="CE197" s="217"/>
      <c r="CF197" s="217"/>
      <c r="CG197" s="217"/>
      <c r="CH197" s="217"/>
      <c r="CI197" s="217"/>
      <c r="CJ197" s="217"/>
      <c r="CK197" s="217"/>
      <c r="CL197" s="217"/>
      <c r="CM197" s="217"/>
      <c r="CN197" s="217"/>
      <c r="CO197" s="217"/>
      <c r="CP197" s="217"/>
    </row>
    <row r="198" spans="3:94" ht="9" customHeight="1"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44"/>
      <c r="AO198" s="217"/>
      <c r="AP198" s="217"/>
      <c r="AQ198" s="217"/>
      <c r="AR198" s="217"/>
      <c r="AS198" s="217"/>
      <c r="AT198" s="217"/>
      <c r="AU198" s="217"/>
      <c r="AV198" s="217"/>
      <c r="AW198" s="217"/>
      <c r="AX198" s="217"/>
      <c r="AY198" s="217"/>
      <c r="AZ198" s="217"/>
      <c r="BA198" s="217"/>
      <c r="BB198" s="217"/>
      <c r="BC198" s="217"/>
      <c r="BD198" s="217"/>
      <c r="BE198" s="217"/>
      <c r="BF198" s="217"/>
      <c r="BG198" s="217"/>
      <c r="BH198" s="217"/>
      <c r="BI198" s="217"/>
      <c r="BJ198" s="217"/>
      <c r="BK198" s="217"/>
      <c r="BL198" s="217"/>
      <c r="BM198" s="217"/>
      <c r="BN198" s="217"/>
      <c r="BO198" s="217"/>
      <c r="BP198" s="217"/>
      <c r="BQ198" s="217"/>
      <c r="BR198" s="217"/>
      <c r="BS198" s="217"/>
      <c r="BT198" s="217"/>
      <c r="BU198" s="217"/>
      <c r="BV198" s="217"/>
      <c r="BW198" s="217"/>
      <c r="BX198" s="217"/>
      <c r="BY198" s="217"/>
      <c r="BZ198" s="217"/>
      <c r="CA198" s="217"/>
      <c r="CB198" s="217"/>
      <c r="CC198" s="217"/>
      <c r="CD198" s="217"/>
      <c r="CE198" s="217"/>
      <c r="CF198" s="217"/>
      <c r="CG198" s="217"/>
      <c r="CH198" s="217"/>
      <c r="CI198" s="217"/>
      <c r="CJ198" s="217"/>
      <c r="CK198" s="217"/>
      <c r="CL198" s="217"/>
      <c r="CM198" s="217"/>
      <c r="CN198" s="217"/>
      <c r="CO198" s="217"/>
      <c r="CP198" s="217"/>
    </row>
    <row r="199" spans="3:94" ht="9" customHeight="1"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44"/>
      <c r="AO199" s="217"/>
      <c r="AP199" s="217"/>
      <c r="AQ199" s="217"/>
      <c r="AR199" s="217"/>
      <c r="AS199" s="217"/>
      <c r="AT199" s="217"/>
      <c r="AU199" s="217"/>
      <c r="AV199" s="217"/>
      <c r="AW199" s="217"/>
      <c r="AX199" s="217"/>
      <c r="AY199" s="217"/>
      <c r="AZ199" s="217"/>
      <c r="BA199" s="217"/>
      <c r="BB199" s="217"/>
      <c r="BC199" s="217"/>
      <c r="BD199" s="217"/>
      <c r="BE199" s="217"/>
      <c r="BF199" s="217"/>
      <c r="BG199" s="217"/>
      <c r="BH199" s="217"/>
      <c r="BI199" s="217"/>
      <c r="BJ199" s="217"/>
      <c r="BK199" s="217"/>
      <c r="BL199" s="217"/>
      <c r="BM199" s="217"/>
      <c r="BN199" s="217"/>
      <c r="BO199" s="217"/>
      <c r="BP199" s="217"/>
      <c r="BQ199" s="217"/>
      <c r="BR199" s="217"/>
      <c r="BS199" s="217"/>
      <c r="BT199" s="217"/>
      <c r="BU199" s="217"/>
      <c r="BV199" s="217"/>
      <c r="BW199" s="217"/>
      <c r="BX199" s="217"/>
      <c r="BY199" s="217"/>
      <c r="BZ199" s="217"/>
      <c r="CA199" s="217"/>
      <c r="CB199" s="217"/>
      <c r="CC199" s="217"/>
      <c r="CD199" s="217"/>
      <c r="CE199" s="217"/>
      <c r="CF199" s="217"/>
      <c r="CG199" s="217"/>
      <c r="CH199" s="217"/>
      <c r="CI199" s="217"/>
      <c r="CJ199" s="217"/>
      <c r="CK199" s="217"/>
      <c r="CL199" s="217"/>
      <c r="CM199" s="217"/>
      <c r="CN199" s="217"/>
      <c r="CO199" s="217"/>
      <c r="CP199" s="217"/>
    </row>
    <row r="200" spans="3:94" ht="9" customHeight="1"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44"/>
      <c r="AO200" s="217"/>
      <c r="AP200" s="217"/>
      <c r="AQ200" s="217"/>
      <c r="AR200" s="217"/>
      <c r="AS200" s="217"/>
      <c r="AT200" s="217"/>
      <c r="AU200" s="217"/>
      <c r="AV200" s="217"/>
      <c r="AW200" s="217"/>
      <c r="AX200" s="217"/>
      <c r="AY200" s="217"/>
      <c r="AZ200" s="217"/>
      <c r="BA200" s="217"/>
      <c r="BB200" s="217"/>
      <c r="BC200" s="217"/>
      <c r="BD200" s="217"/>
      <c r="BE200" s="217"/>
      <c r="BF200" s="217"/>
      <c r="BG200" s="217"/>
      <c r="BH200" s="217"/>
      <c r="BI200" s="217"/>
      <c r="BJ200" s="217"/>
      <c r="BK200" s="217"/>
      <c r="BL200" s="217"/>
      <c r="BM200" s="217"/>
      <c r="BN200" s="217"/>
      <c r="BO200" s="217"/>
      <c r="BP200" s="217"/>
      <c r="BQ200" s="217"/>
      <c r="BR200" s="217"/>
      <c r="BS200" s="217"/>
      <c r="BT200" s="217"/>
      <c r="BU200" s="217"/>
      <c r="BV200" s="217"/>
      <c r="BW200" s="217"/>
      <c r="BX200" s="217"/>
      <c r="BY200" s="217"/>
      <c r="BZ200" s="217"/>
      <c r="CA200" s="217"/>
      <c r="CB200" s="217"/>
      <c r="CC200" s="217"/>
      <c r="CD200" s="217"/>
      <c r="CE200" s="217"/>
      <c r="CF200" s="217"/>
      <c r="CG200" s="217"/>
      <c r="CH200" s="217"/>
      <c r="CI200" s="217"/>
      <c r="CJ200" s="217"/>
      <c r="CK200" s="217"/>
      <c r="CL200" s="217"/>
      <c r="CM200" s="217"/>
      <c r="CN200" s="217"/>
      <c r="CO200" s="217"/>
      <c r="CP200" s="217"/>
    </row>
    <row r="201" spans="3:94" ht="9" customHeight="1"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44"/>
      <c r="AO201" s="217"/>
      <c r="AP201" s="217"/>
      <c r="AQ201" s="217"/>
      <c r="AR201" s="217"/>
      <c r="AS201" s="217"/>
      <c r="AT201" s="217"/>
      <c r="AU201" s="217"/>
      <c r="AV201" s="217"/>
      <c r="AW201" s="217"/>
      <c r="AX201" s="217"/>
      <c r="AY201" s="217"/>
      <c r="AZ201" s="217"/>
      <c r="BA201" s="217"/>
      <c r="BB201" s="217"/>
      <c r="BC201" s="217"/>
      <c r="BD201" s="217"/>
      <c r="BE201" s="217"/>
      <c r="BF201" s="217"/>
      <c r="BG201" s="217"/>
      <c r="BH201" s="217"/>
      <c r="BI201" s="217"/>
      <c r="BJ201" s="217"/>
      <c r="BK201" s="217"/>
      <c r="BL201" s="217"/>
      <c r="BM201" s="217"/>
      <c r="BN201" s="217"/>
      <c r="BO201" s="217"/>
      <c r="BP201" s="217"/>
      <c r="BQ201" s="217"/>
      <c r="BR201" s="217"/>
      <c r="BS201" s="217"/>
      <c r="BT201" s="217"/>
      <c r="BU201" s="217"/>
      <c r="BV201" s="217"/>
      <c r="BW201" s="217"/>
      <c r="BX201" s="217"/>
      <c r="BY201" s="217"/>
      <c r="BZ201" s="217"/>
      <c r="CA201" s="217"/>
      <c r="CB201" s="217"/>
      <c r="CC201" s="217"/>
      <c r="CD201" s="217"/>
      <c r="CE201" s="217"/>
      <c r="CF201" s="217"/>
      <c r="CG201" s="217"/>
      <c r="CH201" s="217"/>
      <c r="CI201" s="217"/>
      <c r="CJ201" s="217"/>
      <c r="CK201" s="217"/>
      <c r="CL201" s="217"/>
      <c r="CM201" s="217"/>
      <c r="CN201" s="217"/>
      <c r="CO201" s="217"/>
      <c r="CP201" s="217"/>
    </row>
    <row r="202" spans="3:94" ht="9" customHeight="1"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44"/>
      <c r="AO202" s="217"/>
      <c r="AP202" s="217"/>
      <c r="AQ202" s="217"/>
      <c r="AR202" s="217"/>
      <c r="AS202" s="217"/>
      <c r="AT202" s="217"/>
      <c r="AU202" s="217"/>
      <c r="AV202" s="217"/>
      <c r="AW202" s="217"/>
      <c r="AX202" s="217"/>
      <c r="AY202" s="217"/>
      <c r="AZ202" s="217"/>
      <c r="BA202" s="217"/>
      <c r="BB202" s="217"/>
      <c r="BC202" s="217"/>
      <c r="BD202" s="217"/>
      <c r="BE202" s="217"/>
      <c r="BF202" s="217"/>
      <c r="BG202" s="217"/>
      <c r="BH202" s="217"/>
      <c r="BI202" s="217"/>
      <c r="BJ202" s="217"/>
      <c r="BK202" s="217"/>
      <c r="BL202" s="217"/>
      <c r="BM202" s="217"/>
      <c r="BN202" s="217"/>
      <c r="BO202" s="217"/>
      <c r="BP202" s="217"/>
      <c r="BQ202" s="217"/>
      <c r="BR202" s="217"/>
      <c r="BS202" s="217"/>
      <c r="BT202" s="217"/>
      <c r="BU202" s="217"/>
      <c r="BV202" s="217"/>
      <c r="BW202" s="217"/>
      <c r="BX202" s="217"/>
      <c r="BY202" s="217"/>
      <c r="BZ202" s="217"/>
      <c r="CA202" s="217"/>
      <c r="CB202" s="217"/>
      <c r="CC202" s="217"/>
      <c r="CD202" s="217"/>
      <c r="CE202" s="217"/>
      <c r="CF202" s="217"/>
      <c r="CG202" s="217"/>
      <c r="CH202" s="217"/>
      <c r="CI202" s="217"/>
      <c r="CJ202" s="217"/>
      <c r="CK202" s="217"/>
      <c r="CL202" s="217"/>
      <c r="CM202" s="217"/>
      <c r="CN202" s="217"/>
      <c r="CO202" s="217"/>
      <c r="CP202" s="217"/>
    </row>
    <row r="203" spans="3:94" ht="9" customHeight="1"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44"/>
      <c r="AO203" s="217"/>
      <c r="AP203" s="217"/>
      <c r="AQ203" s="217"/>
      <c r="AR203" s="217"/>
      <c r="AS203" s="217"/>
      <c r="AT203" s="217"/>
      <c r="AU203" s="217"/>
      <c r="AV203" s="217"/>
      <c r="AW203" s="217"/>
      <c r="AX203" s="217"/>
      <c r="AY203" s="217"/>
      <c r="AZ203" s="217"/>
      <c r="BA203" s="217"/>
      <c r="BB203" s="217"/>
      <c r="BC203" s="217"/>
      <c r="BD203" s="217"/>
      <c r="BE203" s="217"/>
      <c r="BF203" s="217"/>
      <c r="BG203" s="217"/>
      <c r="BH203" s="217"/>
      <c r="BI203" s="217"/>
      <c r="BJ203" s="217"/>
      <c r="BK203" s="217"/>
      <c r="BL203" s="217"/>
      <c r="BM203" s="217"/>
      <c r="BN203" s="217"/>
      <c r="BO203" s="217"/>
      <c r="BP203" s="217"/>
      <c r="BQ203" s="217"/>
      <c r="BR203" s="217"/>
      <c r="BS203" s="217"/>
      <c r="BT203" s="217"/>
      <c r="BU203" s="217"/>
      <c r="BV203" s="217"/>
      <c r="BW203" s="217"/>
      <c r="BX203" s="217"/>
      <c r="BY203" s="217"/>
      <c r="BZ203" s="217"/>
      <c r="CA203" s="217"/>
      <c r="CB203" s="217"/>
      <c r="CC203" s="217"/>
      <c r="CD203" s="217"/>
      <c r="CE203" s="217"/>
      <c r="CF203" s="217"/>
      <c r="CG203" s="217"/>
      <c r="CH203" s="217"/>
      <c r="CI203" s="217"/>
      <c r="CJ203" s="217"/>
      <c r="CK203" s="217"/>
      <c r="CL203" s="217"/>
      <c r="CM203" s="217"/>
      <c r="CN203" s="217"/>
      <c r="CO203" s="217"/>
      <c r="CP203" s="217"/>
    </row>
    <row r="204" spans="3:94" ht="9" customHeight="1"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7"/>
      <c r="AC204" s="217"/>
      <c r="AD204" s="217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44"/>
      <c r="AO204" s="217"/>
      <c r="AP204" s="217"/>
      <c r="AQ204" s="217"/>
      <c r="AR204" s="217"/>
      <c r="AS204" s="217"/>
      <c r="AT204" s="217"/>
      <c r="AU204" s="217"/>
      <c r="AV204" s="217"/>
      <c r="AW204" s="217"/>
      <c r="AX204" s="217"/>
      <c r="AY204" s="217"/>
      <c r="AZ204" s="217"/>
      <c r="BA204" s="217"/>
      <c r="BB204" s="217"/>
      <c r="BC204" s="217"/>
      <c r="BD204" s="217"/>
      <c r="BE204" s="217"/>
      <c r="BF204" s="217"/>
      <c r="BG204" s="217"/>
      <c r="BH204" s="217"/>
      <c r="BI204" s="217"/>
      <c r="BJ204" s="217"/>
      <c r="BK204" s="217"/>
      <c r="BL204" s="217"/>
      <c r="BM204" s="217"/>
      <c r="BN204" s="217"/>
      <c r="BO204" s="217"/>
      <c r="BP204" s="217"/>
      <c r="BQ204" s="217"/>
      <c r="BR204" s="217"/>
      <c r="BS204" s="217"/>
      <c r="BT204" s="217"/>
      <c r="BU204" s="217"/>
      <c r="BV204" s="217"/>
      <c r="BW204" s="217"/>
      <c r="BX204" s="217"/>
      <c r="BY204" s="217"/>
      <c r="BZ204" s="217"/>
      <c r="CA204" s="217"/>
      <c r="CB204" s="217"/>
      <c r="CC204" s="217"/>
      <c r="CD204" s="217"/>
      <c r="CE204" s="217"/>
      <c r="CF204" s="217"/>
      <c r="CG204" s="217"/>
      <c r="CH204" s="217"/>
      <c r="CI204" s="217"/>
      <c r="CJ204" s="217"/>
      <c r="CK204" s="217"/>
      <c r="CL204" s="217"/>
      <c r="CM204" s="217"/>
      <c r="CN204" s="217"/>
      <c r="CO204" s="217"/>
      <c r="CP204" s="217"/>
    </row>
    <row r="205" spans="3:94" ht="9" customHeight="1"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  <c r="AA205" s="2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44"/>
      <c r="AO205" s="217"/>
      <c r="AP205" s="217"/>
      <c r="AQ205" s="217"/>
      <c r="AR205" s="217"/>
      <c r="AS205" s="217"/>
      <c r="AT205" s="217"/>
      <c r="AU205" s="217"/>
      <c r="AV205" s="217"/>
      <c r="AW205" s="217"/>
      <c r="AX205" s="217"/>
      <c r="AY205" s="217"/>
      <c r="AZ205" s="217"/>
      <c r="BA205" s="217"/>
      <c r="BB205" s="217"/>
      <c r="BC205" s="217"/>
      <c r="BD205" s="217"/>
      <c r="BE205" s="217"/>
      <c r="BF205" s="217"/>
      <c r="BG205" s="217"/>
      <c r="BH205" s="217"/>
      <c r="BI205" s="217"/>
      <c r="BJ205" s="217"/>
      <c r="BK205" s="217"/>
      <c r="BL205" s="217"/>
      <c r="BM205" s="217"/>
      <c r="BN205" s="217"/>
      <c r="BO205" s="217"/>
      <c r="BP205" s="217"/>
      <c r="BQ205" s="217"/>
      <c r="BR205" s="217"/>
      <c r="BS205" s="217"/>
      <c r="BT205" s="217"/>
      <c r="BU205" s="217"/>
      <c r="BV205" s="217"/>
      <c r="BW205" s="217"/>
      <c r="BX205" s="217"/>
      <c r="BY205" s="217"/>
      <c r="BZ205" s="217"/>
      <c r="CA205" s="217"/>
      <c r="CB205" s="217"/>
      <c r="CC205" s="217"/>
      <c r="CD205" s="217"/>
      <c r="CE205" s="217"/>
      <c r="CF205" s="217"/>
      <c r="CG205" s="217"/>
      <c r="CH205" s="217"/>
      <c r="CI205" s="217"/>
      <c r="CJ205" s="217"/>
      <c r="CK205" s="217"/>
      <c r="CL205" s="217"/>
      <c r="CM205" s="217"/>
      <c r="CN205" s="217"/>
      <c r="CO205" s="217"/>
      <c r="CP205" s="217"/>
    </row>
    <row r="206" spans="3:94" ht="9" customHeight="1"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217"/>
      <c r="AA206" s="217"/>
      <c r="AB206" s="217"/>
      <c r="AC206" s="217"/>
      <c r="AD206" s="217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44"/>
      <c r="AO206" s="217"/>
      <c r="AP206" s="217"/>
      <c r="AQ206" s="217"/>
      <c r="AR206" s="217"/>
      <c r="AS206" s="217"/>
      <c r="AT206" s="217"/>
      <c r="AU206" s="217"/>
      <c r="AV206" s="217"/>
      <c r="AW206" s="217"/>
      <c r="AX206" s="217"/>
      <c r="AY206" s="217"/>
      <c r="AZ206" s="217"/>
      <c r="BA206" s="217"/>
      <c r="BB206" s="217"/>
      <c r="BC206" s="217"/>
      <c r="BD206" s="217"/>
      <c r="BE206" s="217"/>
      <c r="BF206" s="217"/>
      <c r="BG206" s="217"/>
      <c r="BH206" s="217"/>
      <c r="BI206" s="217"/>
      <c r="BJ206" s="217"/>
      <c r="BK206" s="217"/>
      <c r="BL206" s="217"/>
      <c r="BM206" s="217"/>
      <c r="BN206" s="217"/>
      <c r="BO206" s="217"/>
      <c r="BP206" s="217"/>
      <c r="BQ206" s="217"/>
      <c r="BR206" s="217"/>
      <c r="BS206" s="217"/>
      <c r="BT206" s="217"/>
      <c r="BU206" s="217"/>
      <c r="BV206" s="217"/>
      <c r="BW206" s="217"/>
      <c r="BX206" s="217"/>
      <c r="BY206" s="217"/>
      <c r="BZ206" s="217"/>
      <c r="CA206" s="217"/>
      <c r="CB206" s="217"/>
      <c r="CC206" s="217"/>
      <c r="CD206" s="217"/>
      <c r="CE206" s="217"/>
      <c r="CF206" s="217"/>
      <c r="CG206" s="217"/>
      <c r="CH206" s="217"/>
      <c r="CI206" s="217"/>
      <c r="CJ206" s="217"/>
      <c r="CK206" s="217"/>
      <c r="CL206" s="217"/>
      <c r="CM206" s="217"/>
      <c r="CN206" s="217"/>
      <c r="CO206" s="217"/>
      <c r="CP206" s="217"/>
    </row>
    <row r="207" spans="3:94" ht="9" customHeight="1"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44"/>
      <c r="AO207" s="217"/>
      <c r="AP207" s="217"/>
      <c r="AQ207" s="217"/>
      <c r="AR207" s="217"/>
      <c r="AS207" s="217"/>
      <c r="AT207" s="217"/>
      <c r="AU207" s="217"/>
      <c r="AV207" s="217"/>
      <c r="AW207" s="217"/>
      <c r="AX207" s="217"/>
      <c r="AY207" s="217"/>
      <c r="AZ207" s="217"/>
      <c r="BA207" s="217"/>
      <c r="BB207" s="217"/>
      <c r="BC207" s="217"/>
      <c r="BD207" s="217"/>
      <c r="BE207" s="217"/>
      <c r="BF207" s="217"/>
      <c r="BG207" s="217"/>
      <c r="BH207" s="217"/>
      <c r="BI207" s="217"/>
      <c r="BJ207" s="217"/>
      <c r="BK207" s="217"/>
      <c r="BL207" s="217"/>
      <c r="BM207" s="217"/>
      <c r="BN207" s="217"/>
      <c r="BO207" s="217"/>
      <c r="BP207" s="217"/>
      <c r="BQ207" s="217"/>
      <c r="BR207" s="217"/>
      <c r="BS207" s="217"/>
      <c r="BT207" s="217"/>
      <c r="BU207" s="217"/>
      <c r="BV207" s="217"/>
      <c r="BW207" s="217"/>
      <c r="BX207" s="217"/>
      <c r="BY207" s="217"/>
      <c r="BZ207" s="217"/>
      <c r="CA207" s="217"/>
      <c r="CB207" s="217"/>
      <c r="CC207" s="217"/>
      <c r="CD207" s="217"/>
      <c r="CE207" s="217"/>
      <c r="CF207" s="217"/>
      <c r="CG207" s="217"/>
      <c r="CH207" s="217"/>
      <c r="CI207" s="217"/>
      <c r="CJ207" s="217"/>
      <c r="CK207" s="217"/>
      <c r="CL207" s="217"/>
      <c r="CM207" s="217"/>
      <c r="CN207" s="217"/>
      <c r="CO207" s="217"/>
      <c r="CP207" s="217"/>
    </row>
    <row r="208" spans="3:94" ht="9" customHeight="1"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44"/>
      <c r="AO208" s="217"/>
      <c r="AP208" s="217"/>
      <c r="AQ208" s="217"/>
      <c r="AR208" s="217"/>
      <c r="AS208" s="217"/>
      <c r="AT208" s="217"/>
      <c r="AU208" s="217"/>
      <c r="AV208" s="217"/>
      <c r="AW208" s="217"/>
      <c r="AX208" s="217"/>
      <c r="AY208" s="217"/>
      <c r="AZ208" s="217"/>
      <c r="BA208" s="217"/>
      <c r="BB208" s="217"/>
      <c r="BC208" s="217"/>
      <c r="BD208" s="217"/>
      <c r="BE208" s="217"/>
      <c r="BF208" s="217"/>
      <c r="BG208" s="217"/>
      <c r="BH208" s="217"/>
      <c r="BI208" s="217"/>
      <c r="BJ208" s="217"/>
      <c r="BK208" s="217"/>
      <c r="BL208" s="217"/>
      <c r="BM208" s="217"/>
      <c r="BN208" s="217"/>
      <c r="BO208" s="217"/>
      <c r="BP208" s="217"/>
      <c r="BQ208" s="217"/>
      <c r="BR208" s="217"/>
      <c r="BS208" s="217"/>
      <c r="BT208" s="217"/>
      <c r="BU208" s="217"/>
      <c r="BV208" s="217"/>
      <c r="BW208" s="217"/>
      <c r="BX208" s="217"/>
      <c r="BY208" s="217"/>
      <c r="BZ208" s="217"/>
      <c r="CA208" s="217"/>
      <c r="CB208" s="217"/>
      <c r="CC208" s="217"/>
      <c r="CD208" s="217"/>
      <c r="CE208" s="217"/>
      <c r="CF208" s="217"/>
      <c r="CG208" s="217"/>
      <c r="CH208" s="217"/>
      <c r="CI208" s="217"/>
      <c r="CJ208" s="217"/>
      <c r="CK208" s="217"/>
      <c r="CL208" s="217"/>
      <c r="CM208" s="217"/>
      <c r="CN208" s="217"/>
      <c r="CO208" s="217"/>
      <c r="CP208" s="217"/>
    </row>
    <row r="209" spans="3:94" ht="9" customHeight="1"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44"/>
      <c r="AO209" s="217"/>
      <c r="AP209" s="217"/>
      <c r="AQ209" s="217"/>
      <c r="AR209" s="217"/>
      <c r="AS209" s="217"/>
      <c r="AT209" s="217"/>
      <c r="AU209" s="217"/>
      <c r="AV209" s="217"/>
      <c r="AW209" s="217"/>
      <c r="AX209" s="217"/>
      <c r="AY209" s="217"/>
      <c r="AZ209" s="217"/>
      <c r="BA209" s="217"/>
      <c r="BB209" s="217"/>
      <c r="BC209" s="217"/>
      <c r="BD209" s="217"/>
      <c r="BE209" s="217"/>
      <c r="BF209" s="217"/>
      <c r="BG209" s="217"/>
      <c r="BH209" s="217"/>
      <c r="BI209" s="217"/>
      <c r="BJ209" s="217"/>
      <c r="BK209" s="217"/>
      <c r="BL209" s="217"/>
      <c r="BM209" s="217"/>
      <c r="BN209" s="217"/>
      <c r="BO209" s="217"/>
      <c r="BP209" s="217"/>
      <c r="BQ209" s="217"/>
      <c r="BR209" s="217"/>
      <c r="BS209" s="217"/>
      <c r="BT209" s="217"/>
      <c r="BU209" s="217"/>
      <c r="BV209" s="217"/>
      <c r="BW209" s="217"/>
      <c r="BX209" s="217"/>
      <c r="BY209" s="217"/>
      <c r="BZ209" s="217"/>
      <c r="CA209" s="217"/>
      <c r="CB209" s="217"/>
      <c r="CC209" s="217"/>
      <c r="CD209" s="217"/>
      <c r="CE209" s="217"/>
      <c r="CF209" s="217"/>
      <c r="CG209" s="217"/>
      <c r="CH209" s="217"/>
      <c r="CI209" s="217"/>
      <c r="CJ209" s="217"/>
      <c r="CK209" s="217"/>
      <c r="CL209" s="217"/>
      <c r="CM209" s="217"/>
      <c r="CN209" s="217"/>
      <c r="CO209" s="217"/>
      <c r="CP209" s="217"/>
    </row>
    <row r="210" spans="3:94" ht="9" customHeight="1"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  <c r="Z210" s="217"/>
      <c r="AA210" s="217"/>
      <c r="AB210" s="217"/>
      <c r="AC210" s="217"/>
      <c r="AD210" s="217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44"/>
      <c r="AO210" s="217"/>
      <c r="AP210" s="217"/>
      <c r="AQ210" s="217"/>
      <c r="AR210" s="217"/>
      <c r="AS210" s="217"/>
      <c r="AT210" s="217"/>
      <c r="AU210" s="217"/>
      <c r="AV210" s="217"/>
      <c r="AW210" s="217"/>
      <c r="AX210" s="217"/>
      <c r="AY210" s="217"/>
      <c r="AZ210" s="217"/>
      <c r="BA210" s="217"/>
      <c r="BB210" s="217"/>
      <c r="BC210" s="217"/>
      <c r="BD210" s="217"/>
      <c r="BE210" s="217"/>
      <c r="BF210" s="217"/>
      <c r="BG210" s="217"/>
      <c r="BH210" s="217"/>
      <c r="BI210" s="217"/>
      <c r="BJ210" s="217"/>
      <c r="BK210" s="217"/>
      <c r="BL210" s="217"/>
      <c r="BM210" s="217"/>
      <c r="BN210" s="217"/>
      <c r="BO210" s="217"/>
      <c r="BP210" s="217"/>
      <c r="BQ210" s="217"/>
      <c r="BR210" s="217"/>
      <c r="BS210" s="217"/>
      <c r="BT210" s="217"/>
      <c r="BU210" s="217"/>
      <c r="BV210" s="217"/>
      <c r="BW210" s="217"/>
      <c r="BX210" s="217"/>
      <c r="BY210" s="217"/>
      <c r="BZ210" s="217"/>
      <c r="CA210" s="217"/>
      <c r="CB210" s="217"/>
      <c r="CC210" s="217"/>
      <c r="CD210" s="217"/>
      <c r="CE210" s="217"/>
      <c r="CF210" s="217"/>
      <c r="CG210" s="217"/>
      <c r="CH210" s="217"/>
      <c r="CI210" s="217"/>
      <c r="CJ210" s="217"/>
      <c r="CK210" s="217"/>
      <c r="CL210" s="217"/>
      <c r="CM210" s="217"/>
      <c r="CN210" s="217"/>
      <c r="CO210" s="217"/>
      <c r="CP210" s="217"/>
    </row>
    <row r="211" spans="3:94" ht="9" customHeight="1"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  <c r="Z211" s="217"/>
      <c r="AA211" s="217"/>
      <c r="AB211" s="217"/>
      <c r="AC211" s="217"/>
      <c r="AD211" s="217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44"/>
      <c r="AO211" s="217"/>
      <c r="AP211" s="217"/>
      <c r="AQ211" s="217"/>
      <c r="AR211" s="217"/>
      <c r="AS211" s="217"/>
      <c r="AT211" s="217"/>
      <c r="AU211" s="217"/>
      <c r="AV211" s="217"/>
      <c r="AW211" s="217"/>
      <c r="AX211" s="217"/>
      <c r="AY211" s="217"/>
      <c r="AZ211" s="217"/>
      <c r="BA211" s="217"/>
      <c r="BB211" s="217"/>
      <c r="BC211" s="217"/>
      <c r="BD211" s="217"/>
      <c r="BE211" s="217"/>
      <c r="BF211" s="217"/>
      <c r="BG211" s="217"/>
      <c r="BH211" s="217"/>
      <c r="BI211" s="217"/>
      <c r="BJ211" s="217"/>
      <c r="BK211" s="217"/>
      <c r="BL211" s="217"/>
      <c r="BM211" s="217"/>
      <c r="BN211" s="217"/>
      <c r="BO211" s="217"/>
      <c r="BP211" s="217"/>
      <c r="BQ211" s="217"/>
      <c r="BR211" s="217"/>
      <c r="BS211" s="217"/>
      <c r="BT211" s="217"/>
      <c r="BU211" s="217"/>
      <c r="BV211" s="217"/>
      <c r="BW211" s="217"/>
      <c r="BX211" s="217"/>
      <c r="BY211" s="217"/>
      <c r="BZ211" s="217"/>
      <c r="CA211" s="217"/>
      <c r="CB211" s="217"/>
      <c r="CC211" s="217"/>
      <c r="CD211" s="217"/>
      <c r="CE211" s="217"/>
      <c r="CF211" s="217"/>
      <c r="CG211" s="217"/>
      <c r="CH211" s="217"/>
      <c r="CI211" s="217"/>
      <c r="CJ211" s="217"/>
      <c r="CK211" s="217"/>
      <c r="CL211" s="217"/>
      <c r="CM211" s="217"/>
      <c r="CN211" s="217"/>
      <c r="CO211" s="217"/>
      <c r="CP211" s="217"/>
    </row>
    <row r="212" spans="3:94" ht="9" customHeight="1"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44"/>
      <c r="AO212" s="217"/>
      <c r="AP212" s="217"/>
      <c r="AQ212" s="217"/>
      <c r="AR212" s="217"/>
      <c r="AS212" s="217"/>
      <c r="AT212" s="217"/>
      <c r="AU212" s="217"/>
      <c r="AV212" s="217"/>
      <c r="AW212" s="217"/>
      <c r="AX212" s="217"/>
      <c r="AY212" s="217"/>
      <c r="AZ212" s="217"/>
      <c r="BA212" s="217"/>
      <c r="BB212" s="217"/>
      <c r="BC212" s="217"/>
      <c r="BD212" s="217"/>
      <c r="BE212" s="217"/>
      <c r="BF212" s="217"/>
      <c r="BG212" s="217"/>
      <c r="BH212" s="217"/>
      <c r="BI212" s="217"/>
      <c r="BJ212" s="217"/>
      <c r="BK212" s="217"/>
      <c r="BL212" s="217"/>
      <c r="BM212" s="217"/>
      <c r="BN212" s="217"/>
      <c r="BO212" s="217"/>
      <c r="BP212" s="217"/>
      <c r="BQ212" s="217"/>
      <c r="BR212" s="217"/>
      <c r="BS212" s="217"/>
      <c r="BT212" s="217"/>
      <c r="BU212" s="217"/>
      <c r="BV212" s="217"/>
      <c r="BW212" s="217"/>
      <c r="BX212" s="217"/>
      <c r="BY212" s="217"/>
      <c r="BZ212" s="217"/>
      <c r="CA212" s="217"/>
      <c r="CB212" s="217"/>
      <c r="CC212" s="217"/>
      <c r="CD212" s="217"/>
      <c r="CE212" s="217"/>
      <c r="CF212" s="217"/>
      <c r="CG212" s="217"/>
      <c r="CH212" s="217"/>
      <c r="CI212" s="217"/>
      <c r="CJ212" s="217"/>
      <c r="CK212" s="217"/>
      <c r="CL212" s="217"/>
      <c r="CM212" s="217"/>
      <c r="CN212" s="217"/>
      <c r="CO212" s="217"/>
      <c r="CP212" s="217"/>
    </row>
    <row r="213" spans="3:94" ht="9" customHeight="1"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/>
      <c r="AA213" s="217"/>
      <c r="AB213" s="217"/>
      <c r="AC213" s="217"/>
      <c r="AD213" s="217"/>
      <c r="AE213" s="217"/>
      <c r="AF213" s="217"/>
      <c r="AG213" s="217"/>
      <c r="AH213" s="217"/>
      <c r="AI213" s="217"/>
      <c r="AJ213" s="217"/>
      <c r="AK213" s="217"/>
      <c r="AL213" s="217"/>
      <c r="AM213" s="217"/>
      <c r="AN213" s="244"/>
      <c r="AO213" s="217"/>
      <c r="AP213" s="217"/>
      <c r="AQ213" s="217"/>
      <c r="AR213" s="217"/>
      <c r="AS213" s="217"/>
      <c r="AT213" s="217"/>
      <c r="AU213" s="217"/>
      <c r="AV213" s="217"/>
      <c r="AW213" s="217"/>
      <c r="AX213" s="217"/>
      <c r="AY213" s="217"/>
      <c r="AZ213" s="217"/>
      <c r="BA213" s="217"/>
      <c r="BB213" s="217"/>
      <c r="BC213" s="217"/>
      <c r="BD213" s="217"/>
      <c r="BE213" s="217"/>
      <c r="BF213" s="217"/>
      <c r="BG213" s="217"/>
      <c r="BH213" s="217"/>
      <c r="BI213" s="217"/>
      <c r="BJ213" s="217"/>
      <c r="BK213" s="217"/>
      <c r="BL213" s="217"/>
      <c r="BM213" s="217"/>
      <c r="BN213" s="217"/>
      <c r="BO213" s="217"/>
      <c r="BP213" s="217"/>
      <c r="BQ213" s="217"/>
      <c r="BR213" s="217"/>
      <c r="BS213" s="217"/>
      <c r="BT213" s="217"/>
      <c r="BU213" s="217"/>
      <c r="BV213" s="217"/>
      <c r="BW213" s="217"/>
      <c r="BX213" s="217"/>
      <c r="BY213" s="217"/>
      <c r="BZ213" s="217"/>
      <c r="CA213" s="217"/>
      <c r="CB213" s="217"/>
      <c r="CC213" s="217"/>
      <c r="CD213" s="217"/>
      <c r="CE213" s="217"/>
      <c r="CF213" s="217"/>
      <c r="CG213" s="217"/>
      <c r="CH213" s="217"/>
      <c r="CI213" s="217"/>
      <c r="CJ213" s="217"/>
      <c r="CK213" s="217"/>
      <c r="CL213" s="217"/>
      <c r="CM213" s="217"/>
      <c r="CN213" s="217"/>
      <c r="CO213" s="217"/>
      <c r="CP213" s="217"/>
    </row>
    <row r="214" spans="3:94" ht="9" customHeight="1"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44"/>
      <c r="AO214" s="217"/>
      <c r="AP214" s="217"/>
      <c r="AQ214" s="217"/>
      <c r="AR214" s="217"/>
      <c r="AS214" s="217"/>
      <c r="AT214" s="217"/>
      <c r="AU214" s="217"/>
      <c r="AV214" s="217"/>
      <c r="AW214" s="217"/>
      <c r="AX214" s="217"/>
      <c r="AY214" s="217"/>
      <c r="AZ214" s="217"/>
      <c r="BA214" s="217"/>
      <c r="BB214" s="217"/>
      <c r="BC214" s="217"/>
      <c r="BD214" s="217"/>
      <c r="BE214" s="217"/>
      <c r="BF214" s="217"/>
      <c r="BG214" s="217"/>
      <c r="BH214" s="217"/>
      <c r="BI214" s="217"/>
      <c r="BJ214" s="217"/>
      <c r="BK214" s="217"/>
      <c r="BL214" s="217"/>
      <c r="BM214" s="217"/>
      <c r="BN214" s="217"/>
      <c r="BO214" s="217"/>
      <c r="BP214" s="217"/>
      <c r="BQ214" s="217"/>
      <c r="BR214" s="217"/>
      <c r="BS214" s="217"/>
      <c r="BT214" s="217"/>
      <c r="BU214" s="217"/>
      <c r="BV214" s="217"/>
      <c r="BW214" s="217"/>
      <c r="BX214" s="217"/>
      <c r="BY214" s="217"/>
      <c r="BZ214" s="217"/>
      <c r="CA214" s="217"/>
      <c r="CB214" s="217"/>
      <c r="CC214" s="217"/>
      <c r="CD214" s="217"/>
      <c r="CE214" s="217"/>
      <c r="CF214" s="217"/>
      <c r="CG214" s="217"/>
      <c r="CH214" s="217"/>
      <c r="CI214" s="217"/>
      <c r="CJ214" s="217"/>
      <c r="CK214" s="217"/>
      <c r="CL214" s="217"/>
      <c r="CM214" s="217"/>
      <c r="CN214" s="217"/>
      <c r="CO214" s="217"/>
      <c r="CP214" s="217"/>
    </row>
    <row r="215" spans="3:94" ht="9" customHeight="1"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17"/>
      <c r="AB215" s="217"/>
      <c r="AC215" s="217"/>
      <c r="AD215" s="217"/>
      <c r="AE215" s="217"/>
      <c r="AF215" s="217"/>
      <c r="AG215" s="217"/>
      <c r="AH215" s="217"/>
      <c r="AI215" s="217"/>
      <c r="AJ215" s="217"/>
      <c r="AK215" s="217"/>
      <c r="AL215" s="217"/>
      <c r="AM215" s="217"/>
      <c r="AN215" s="244"/>
      <c r="AO215" s="217"/>
      <c r="AP215" s="217"/>
      <c r="AQ215" s="217"/>
      <c r="AR215" s="217"/>
      <c r="AS215" s="217"/>
      <c r="AT215" s="217"/>
      <c r="AU215" s="217"/>
      <c r="AV215" s="217"/>
      <c r="AW215" s="217"/>
      <c r="AX215" s="217"/>
      <c r="AY215" s="217"/>
      <c r="AZ215" s="217"/>
      <c r="BA215" s="217"/>
      <c r="BB215" s="217"/>
      <c r="BC215" s="217"/>
      <c r="BD215" s="217"/>
      <c r="BE215" s="217"/>
      <c r="BF215" s="217"/>
      <c r="BG215" s="217"/>
      <c r="BH215" s="217"/>
      <c r="BI215" s="217"/>
      <c r="BJ215" s="217"/>
      <c r="BK215" s="217"/>
      <c r="BL215" s="217"/>
      <c r="BM215" s="217"/>
      <c r="BN215" s="217"/>
      <c r="BO215" s="217"/>
      <c r="BP215" s="217"/>
      <c r="BQ215" s="217"/>
      <c r="BR215" s="217"/>
      <c r="BS215" s="217"/>
      <c r="BT215" s="217"/>
      <c r="BU215" s="217"/>
      <c r="BV215" s="217"/>
      <c r="BW215" s="217"/>
      <c r="BX215" s="217"/>
      <c r="BY215" s="217"/>
      <c r="BZ215" s="217"/>
      <c r="CA215" s="217"/>
      <c r="CB215" s="217"/>
      <c r="CC215" s="217"/>
      <c r="CD215" s="217"/>
      <c r="CE215" s="217"/>
      <c r="CF215" s="217"/>
      <c r="CG215" s="217"/>
      <c r="CH215" s="217"/>
      <c r="CI215" s="217"/>
      <c r="CJ215" s="217"/>
      <c r="CK215" s="217"/>
      <c r="CL215" s="217"/>
      <c r="CM215" s="217"/>
      <c r="CN215" s="217"/>
      <c r="CO215" s="217"/>
      <c r="CP215" s="217"/>
    </row>
    <row r="216" spans="3:94" ht="9" customHeight="1"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  <c r="AB216" s="217"/>
      <c r="AC216" s="217"/>
      <c r="AD216" s="217"/>
      <c r="AE216" s="217"/>
      <c r="AF216" s="217"/>
      <c r="AG216" s="217"/>
      <c r="AH216" s="217"/>
      <c r="AI216" s="217"/>
      <c r="AJ216" s="217"/>
      <c r="AK216" s="217"/>
      <c r="AL216" s="217"/>
      <c r="AM216" s="217"/>
      <c r="AN216" s="244"/>
      <c r="AO216" s="217"/>
      <c r="AP216" s="217"/>
      <c r="AQ216" s="217"/>
      <c r="AR216" s="217"/>
      <c r="AS216" s="217"/>
      <c r="AT216" s="217"/>
      <c r="AU216" s="217"/>
      <c r="AV216" s="217"/>
      <c r="AW216" s="217"/>
      <c r="AX216" s="217"/>
      <c r="AY216" s="217"/>
      <c r="AZ216" s="217"/>
      <c r="BA216" s="217"/>
      <c r="BB216" s="217"/>
      <c r="BC216" s="217"/>
      <c r="BD216" s="217"/>
      <c r="BE216" s="217"/>
      <c r="BF216" s="217"/>
      <c r="BG216" s="217"/>
      <c r="BH216" s="217"/>
      <c r="BI216" s="217"/>
      <c r="BJ216" s="217"/>
      <c r="BK216" s="217"/>
      <c r="BL216" s="217"/>
      <c r="BM216" s="217"/>
      <c r="BN216" s="217"/>
      <c r="BO216" s="217"/>
      <c r="BP216" s="217"/>
      <c r="BQ216" s="217"/>
      <c r="BR216" s="217"/>
      <c r="BS216" s="217"/>
      <c r="BT216" s="217"/>
      <c r="BU216" s="217"/>
      <c r="BV216" s="217"/>
      <c r="BW216" s="217"/>
      <c r="BX216" s="217"/>
      <c r="BY216" s="217"/>
      <c r="BZ216" s="217"/>
      <c r="CA216" s="217"/>
      <c r="CB216" s="217"/>
      <c r="CC216" s="217"/>
      <c r="CD216" s="217"/>
      <c r="CE216" s="217"/>
      <c r="CF216" s="217"/>
      <c r="CG216" s="217"/>
      <c r="CH216" s="217"/>
      <c r="CI216" s="217"/>
      <c r="CJ216" s="217"/>
      <c r="CK216" s="217"/>
      <c r="CL216" s="217"/>
      <c r="CM216" s="217"/>
      <c r="CN216" s="217"/>
      <c r="CO216" s="217"/>
      <c r="CP216" s="217"/>
    </row>
    <row r="217" spans="3:94" ht="9" customHeight="1"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44"/>
      <c r="AO217" s="217"/>
      <c r="AP217" s="217"/>
      <c r="AQ217" s="217"/>
      <c r="AR217" s="217"/>
      <c r="AS217" s="217"/>
      <c r="AT217" s="217"/>
      <c r="AU217" s="217"/>
      <c r="AV217" s="217"/>
      <c r="AW217" s="217"/>
      <c r="AX217" s="217"/>
      <c r="AY217" s="217"/>
      <c r="AZ217" s="217"/>
      <c r="BA217" s="217"/>
      <c r="BB217" s="217"/>
      <c r="BC217" s="217"/>
      <c r="BD217" s="217"/>
      <c r="BE217" s="217"/>
      <c r="BF217" s="217"/>
      <c r="BG217" s="217"/>
      <c r="BH217" s="217"/>
      <c r="BI217" s="217"/>
      <c r="BJ217" s="217"/>
      <c r="BK217" s="217"/>
      <c r="BL217" s="217"/>
      <c r="BM217" s="217"/>
      <c r="BN217" s="217"/>
      <c r="BO217" s="217"/>
      <c r="BP217" s="217"/>
      <c r="BQ217" s="217"/>
      <c r="BR217" s="217"/>
      <c r="BS217" s="217"/>
      <c r="BT217" s="217"/>
      <c r="BU217" s="217"/>
      <c r="BV217" s="217"/>
      <c r="BW217" s="217"/>
      <c r="BX217" s="217"/>
      <c r="BY217" s="217"/>
      <c r="BZ217" s="217"/>
      <c r="CA217" s="217"/>
      <c r="CB217" s="217"/>
      <c r="CC217" s="217"/>
      <c r="CD217" s="217"/>
      <c r="CE217" s="217"/>
      <c r="CF217" s="217"/>
      <c r="CG217" s="217"/>
      <c r="CH217" s="217"/>
      <c r="CI217" s="217"/>
      <c r="CJ217" s="217"/>
      <c r="CK217" s="217"/>
      <c r="CL217" s="217"/>
      <c r="CM217" s="217"/>
      <c r="CN217" s="217"/>
      <c r="CO217" s="217"/>
      <c r="CP217" s="217"/>
    </row>
    <row r="218" spans="3:94" ht="9" customHeight="1"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44"/>
      <c r="AO218" s="217"/>
      <c r="AP218" s="217"/>
      <c r="AQ218" s="217"/>
      <c r="AR218" s="217"/>
      <c r="AS218" s="217"/>
      <c r="AT218" s="217"/>
      <c r="AU218" s="217"/>
      <c r="AV218" s="217"/>
      <c r="AW218" s="217"/>
      <c r="AX218" s="217"/>
      <c r="AY218" s="217"/>
      <c r="AZ218" s="217"/>
      <c r="BA218" s="217"/>
      <c r="BB218" s="217"/>
      <c r="BC218" s="217"/>
      <c r="BD218" s="217"/>
      <c r="BE218" s="217"/>
      <c r="BF218" s="217"/>
      <c r="BG218" s="217"/>
      <c r="BH218" s="217"/>
      <c r="BI218" s="217"/>
      <c r="BJ218" s="217"/>
      <c r="BK218" s="217"/>
      <c r="BL218" s="217"/>
      <c r="BM218" s="217"/>
      <c r="BN218" s="217"/>
      <c r="BO218" s="217"/>
      <c r="BP218" s="217"/>
      <c r="BQ218" s="217"/>
      <c r="BR218" s="217"/>
      <c r="BS218" s="217"/>
      <c r="BT218" s="217"/>
      <c r="BU218" s="217"/>
      <c r="BV218" s="217"/>
      <c r="BW218" s="217"/>
      <c r="BX218" s="217"/>
      <c r="BY218" s="217"/>
      <c r="BZ218" s="217"/>
      <c r="CA218" s="217"/>
      <c r="CB218" s="217"/>
      <c r="CC218" s="217"/>
      <c r="CD218" s="217"/>
      <c r="CE218" s="217"/>
      <c r="CF218" s="217"/>
      <c r="CG218" s="217"/>
      <c r="CH218" s="217"/>
      <c r="CI218" s="217"/>
      <c r="CJ218" s="217"/>
      <c r="CK218" s="217"/>
      <c r="CL218" s="217"/>
      <c r="CM218" s="217"/>
      <c r="CN218" s="217"/>
      <c r="CO218" s="217"/>
      <c r="CP218" s="217"/>
    </row>
    <row r="219" spans="3:94" ht="9" customHeight="1"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  <c r="AN219" s="244"/>
      <c r="AO219" s="217"/>
      <c r="AP219" s="217"/>
      <c r="AQ219" s="217"/>
      <c r="AR219" s="217"/>
      <c r="AS219" s="217"/>
      <c r="AT219" s="217"/>
      <c r="AU219" s="217"/>
      <c r="AV219" s="217"/>
      <c r="AW219" s="217"/>
      <c r="AX219" s="217"/>
      <c r="AY219" s="217"/>
      <c r="AZ219" s="217"/>
      <c r="BA219" s="217"/>
      <c r="BB219" s="217"/>
      <c r="BC219" s="217"/>
      <c r="BD219" s="217"/>
      <c r="BE219" s="217"/>
      <c r="BF219" s="217"/>
      <c r="BG219" s="217"/>
      <c r="BH219" s="217"/>
      <c r="BI219" s="217"/>
      <c r="BJ219" s="217"/>
      <c r="BK219" s="217"/>
      <c r="BL219" s="217"/>
      <c r="BM219" s="217"/>
      <c r="BN219" s="217"/>
      <c r="BO219" s="217"/>
      <c r="BP219" s="217"/>
      <c r="BQ219" s="217"/>
      <c r="BR219" s="217"/>
      <c r="BS219" s="217"/>
      <c r="BT219" s="217"/>
      <c r="BU219" s="217"/>
      <c r="BV219" s="217"/>
      <c r="BW219" s="217"/>
      <c r="BX219" s="217"/>
      <c r="BY219" s="217"/>
      <c r="BZ219" s="217"/>
      <c r="CA219" s="217"/>
      <c r="CB219" s="217"/>
      <c r="CC219" s="217"/>
      <c r="CD219" s="217"/>
      <c r="CE219" s="217"/>
      <c r="CF219" s="217"/>
      <c r="CG219" s="217"/>
      <c r="CH219" s="217"/>
      <c r="CI219" s="217"/>
      <c r="CJ219" s="217"/>
      <c r="CK219" s="217"/>
      <c r="CL219" s="217"/>
      <c r="CM219" s="217"/>
      <c r="CN219" s="217"/>
      <c r="CO219" s="217"/>
      <c r="CP219" s="217"/>
    </row>
    <row r="220" spans="49:94" ht="9" customHeight="1">
      <c r="AW220" s="217"/>
      <c r="AX220" s="217"/>
      <c r="AY220" s="217"/>
      <c r="AZ220" s="217"/>
      <c r="BA220" s="217"/>
      <c r="BB220" s="217"/>
      <c r="BC220" s="217"/>
      <c r="BD220" s="217"/>
      <c r="BE220" s="217"/>
      <c r="BF220" s="217"/>
      <c r="BG220" s="217"/>
      <c r="BH220" s="217"/>
      <c r="BI220" s="217"/>
      <c r="BJ220" s="217"/>
      <c r="BK220" s="217"/>
      <c r="BL220" s="217"/>
      <c r="BM220" s="217"/>
      <c r="BN220" s="217"/>
      <c r="BO220" s="217"/>
      <c r="BP220" s="217"/>
      <c r="BQ220" s="217"/>
      <c r="BR220" s="217"/>
      <c r="BS220" s="217"/>
      <c r="BT220" s="217"/>
      <c r="BU220" s="217"/>
      <c r="BV220" s="217"/>
      <c r="BW220" s="217"/>
      <c r="BX220" s="217"/>
      <c r="BY220" s="217"/>
      <c r="BZ220" s="217"/>
      <c r="CA220" s="217"/>
      <c r="CB220" s="217"/>
      <c r="CC220" s="217"/>
      <c r="CD220" s="217"/>
      <c r="CE220" s="217"/>
      <c r="CF220" s="217"/>
      <c r="CG220" s="217"/>
      <c r="CH220" s="217"/>
      <c r="CI220" s="217"/>
      <c r="CJ220" s="217"/>
      <c r="CK220" s="217"/>
      <c r="CL220" s="217"/>
      <c r="CM220" s="217"/>
      <c r="CN220" s="217"/>
      <c r="CO220" s="217"/>
      <c r="CP220" s="217"/>
    </row>
    <row r="221" spans="49:94" ht="9" customHeight="1">
      <c r="AW221" s="217"/>
      <c r="AX221" s="217"/>
      <c r="AY221" s="217"/>
      <c r="AZ221" s="217"/>
      <c r="BA221" s="217"/>
      <c r="BB221" s="217"/>
      <c r="BC221" s="217"/>
      <c r="BD221" s="217"/>
      <c r="BE221" s="217"/>
      <c r="BF221" s="217"/>
      <c r="BG221" s="217"/>
      <c r="BH221" s="217"/>
      <c r="BI221" s="217"/>
      <c r="BJ221" s="217"/>
      <c r="BK221" s="217"/>
      <c r="BL221" s="217"/>
      <c r="BM221" s="217"/>
      <c r="BN221" s="217"/>
      <c r="BO221" s="217"/>
      <c r="BP221" s="217"/>
      <c r="BQ221" s="217"/>
      <c r="BR221" s="217"/>
      <c r="BS221" s="217"/>
      <c r="BT221" s="217"/>
      <c r="BU221" s="217"/>
      <c r="BV221" s="217"/>
      <c r="BW221" s="217"/>
      <c r="BX221" s="217"/>
      <c r="BY221" s="217"/>
      <c r="BZ221" s="217"/>
      <c r="CA221" s="217"/>
      <c r="CB221" s="217"/>
      <c r="CC221" s="217"/>
      <c r="CD221" s="217"/>
      <c r="CE221" s="217"/>
      <c r="CF221" s="217"/>
      <c r="CG221" s="217"/>
      <c r="CH221" s="217"/>
      <c r="CI221" s="217"/>
      <c r="CJ221" s="217"/>
      <c r="CK221" s="217"/>
      <c r="CL221" s="217"/>
      <c r="CM221" s="217"/>
      <c r="CN221" s="217"/>
      <c r="CO221" s="217"/>
      <c r="CP221" s="217"/>
    </row>
    <row r="222" spans="49:94" ht="9" customHeight="1">
      <c r="AW222" s="217"/>
      <c r="AX222" s="217"/>
      <c r="AY222" s="217"/>
      <c r="AZ222" s="217"/>
      <c r="BA222" s="217"/>
      <c r="BB222" s="217"/>
      <c r="BC222" s="217"/>
      <c r="BD222" s="217"/>
      <c r="BE222" s="217"/>
      <c r="BF222" s="217"/>
      <c r="BG222" s="217"/>
      <c r="BH222" s="217"/>
      <c r="BI222" s="217"/>
      <c r="BJ222" s="217"/>
      <c r="BK222" s="217"/>
      <c r="BL222" s="217"/>
      <c r="BM222" s="217"/>
      <c r="BN222" s="217"/>
      <c r="BO222" s="217"/>
      <c r="BP222" s="217"/>
      <c r="BQ222" s="217"/>
      <c r="BR222" s="217"/>
      <c r="BS222" s="217"/>
      <c r="BT222" s="217"/>
      <c r="BU222" s="217"/>
      <c r="BV222" s="217"/>
      <c r="BW222" s="217"/>
      <c r="BX222" s="217"/>
      <c r="BY222" s="217"/>
      <c r="BZ222" s="217"/>
      <c r="CA222" s="217"/>
      <c r="CB222" s="217"/>
      <c r="CC222" s="217"/>
      <c r="CD222" s="217"/>
      <c r="CE222" s="217"/>
      <c r="CF222" s="217"/>
      <c r="CG222" s="217"/>
      <c r="CH222" s="217"/>
      <c r="CI222" s="217"/>
      <c r="CJ222" s="217"/>
      <c r="CK222" s="217"/>
      <c r="CL222" s="217"/>
      <c r="CM222" s="217"/>
      <c r="CN222" s="217"/>
      <c r="CO222" s="217"/>
      <c r="CP222" s="217"/>
    </row>
    <row r="223" spans="49:94" ht="9" customHeight="1">
      <c r="AW223" s="217"/>
      <c r="AX223" s="217"/>
      <c r="AY223" s="217"/>
      <c r="AZ223" s="217"/>
      <c r="BA223" s="217"/>
      <c r="BB223" s="217"/>
      <c r="BC223" s="217"/>
      <c r="BD223" s="217"/>
      <c r="BE223" s="217"/>
      <c r="BF223" s="217"/>
      <c r="BG223" s="217"/>
      <c r="BH223" s="217"/>
      <c r="BI223" s="217"/>
      <c r="BJ223" s="217"/>
      <c r="BK223" s="217"/>
      <c r="BL223" s="217"/>
      <c r="BM223" s="217"/>
      <c r="BN223" s="217"/>
      <c r="BO223" s="217"/>
      <c r="BP223" s="217"/>
      <c r="BQ223" s="217"/>
      <c r="BR223" s="217"/>
      <c r="BS223" s="217"/>
      <c r="BT223" s="217"/>
      <c r="BU223" s="217"/>
      <c r="BV223" s="217"/>
      <c r="BW223" s="217"/>
      <c r="BX223" s="217"/>
      <c r="BY223" s="217"/>
      <c r="BZ223" s="217"/>
      <c r="CA223" s="217"/>
      <c r="CB223" s="217"/>
      <c r="CC223" s="217"/>
      <c r="CD223" s="217"/>
      <c r="CE223" s="217"/>
      <c r="CF223" s="217"/>
      <c r="CG223" s="217"/>
      <c r="CH223" s="217"/>
      <c r="CI223" s="217"/>
      <c r="CJ223" s="217"/>
      <c r="CK223" s="217"/>
      <c r="CL223" s="217"/>
      <c r="CM223" s="217"/>
      <c r="CN223" s="217"/>
      <c r="CO223" s="217"/>
      <c r="CP223" s="217"/>
    </row>
    <row r="224" spans="49:94" ht="9" customHeight="1">
      <c r="AW224" s="217"/>
      <c r="AX224" s="217"/>
      <c r="AY224" s="217"/>
      <c r="AZ224" s="217"/>
      <c r="BA224" s="217"/>
      <c r="BB224" s="217"/>
      <c r="BC224" s="217"/>
      <c r="BD224" s="217"/>
      <c r="BE224" s="217"/>
      <c r="BF224" s="217"/>
      <c r="BG224" s="217"/>
      <c r="BH224" s="217"/>
      <c r="BI224" s="217"/>
      <c r="BJ224" s="217"/>
      <c r="BK224" s="217"/>
      <c r="BL224" s="217"/>
      <c r="BM224" s="217"/>
      <c r="BN224" s="217"/>
      <c r="BO224" s="217"/>
      <c r="BP224" s="217"/>
      <c r="BQ224" s="217"/>
      <c r="BR224" s="217"/>
      <c r="BS224" s="217"/>
      <c r="BT224" s="217"/>
      <c r="BU224" s="217"/>
      <c r="BV224" s="217"/>
      <c r="BW224" s="217"/>
      <c r="BX224" s="217"/>
      <c r="BY224" s="217"/>
      <c r="BZ224" s="217"/>
      <c r="CA224" s="217"/>
      <c r="CB224" s="217"/>
      <c r="CC224" s="217"/>
      <c r="CD224" s="217"/>
      <c r="CE224" s="217"/>
      <c r="CF224" s="217"/>
      <c r="CG224" s="217"/>
      <c r="CH224" s="217"/>
      <c r="CI224" s="217"/>
      <c r="CJ224" s="217"/>
      <c r="CK224" s="217"/>
      <c r="CL224" s="217"/>
      <c r="CM224" s="217"/>
      <c r="CN224" s="217"/>
      <c r="CO224" s="217"/>
      <c r="CP224" s="217"/>
    </row>
    <row r="225" spans="49:94" ht="9" customHeight="1">
      <c r="AW225" s="217"/>
      <c r="AX225" s="217"/>
      <c r="AY225" s="217"/>
      <c r="AZ225" s="217"/>
      <c r="BA225" s="217"/>
      <c r="BB225" s="217"/>
      <c r="BC225" s="217"/>
      <c r="BD225" s="217"/>
      <c r="BE225" s="217"/>
      <c r="BF225" s="217"/>
      <c r="BG225" s="217"/>
      <c r="BH225" s="217"/>
      <c r="BI225" s="217"/>
      <c r="BJ225" s="217"/>
      <c r="BK225" s="217"/>
      <c r="BL225" s="217"/>
      <c r="BM225" s="217"/>
      <c r="BN225" s="217"/>
      <c r="BO225" s="217"/>
      <c r="BP225" s="217"/>
      <c r="BQ225" s="217"/>
      <c r="BR225" s="217"/>
      <c r="BS225" s="217"/>
      <c r="BT225" s="217"/>
      <c r="BU225" s="217"/>
      <c r="BV225" s="217"/>
      <c r="BW225" s="217"/>
      <c r="BX225" s="217"/>
      <c r="BY225" s="217"/>
      <c r="BZ225" s="217"/>
      <c r="CA225" s="217"/>
      <c r="CB225" s="217"/>
      <c r="CC225" s="217"/>
      <c r="CD225" s="217"/>
      <c r="CE225" s="217"/>
      <c r="CF225" s="217"/>
      <c r="CG225" s="217"/>
      <c r="CH225" s="217"/>
      <c r="CI225" s="217"/>
      <c r="CJ225" s="217"/>
      <c r="CK225" s="217"/>
      <c r="CL225" s="217"/>
      <c r="CM225" s="217"/>
      <c r="CN225" s="217"/>
      <c r="CO225" s="217"/>
      <c r="CP225" s="217"/>
    </row>
    <row r="226" spans="49:94" ht="9" customHeight="1">
      <c r="AW226" s="217"/>
      <c r="AX226" s="217"/>
      <c r="AY226" s="217"/>
      <c r="AZ226" s="217"/>
      <c r="BA226" s="217"/>
      <c r="BB226" s="217"/>
      <c r="BC226" s="217"/>
      <c r="BD226" s="217"/>
      <c r="BE226" s="217"/>
      <c r="BF226" s="217"/>
      <c r="BG226" s="217"/>
      <c r="BH226" s="217"/>
      <c r="BI226" s="217"/>
      <c r="BJ226" s="217"/>
      <c r="BK226" s="217"/>
      <c r="BL226" s="217"/>
      <c r="BM226" s="217"/>
      <c r="BN226" s="217"/>
      <c r="BO226" s="217"/>
      <c r="BP226" s="217"/>
      <c r="BQ226" s="217"/>
      <c r="BR226" s="217"/>
      <c r="BS226" s="217"/>
      <c r="BT226" s="217"/>
      <c r="BU226" s="217"/>
      <c r="BV226" s="217"/>
      <c r="BW226" s="217"/>
      <c r="BX226" s="217"/>
      <c r="BY226" s="217"/>
      <c r="BZ226" s="217"/>
      <c r="CA226" s="217"/>
      <c r="CB226" s="217"/>
      <c r="CC226" s="217"/>
      <c r="CD226" s="217"/>
      <c r="CE226" s="217"/>
      <c r="CF226" s="217"/>
      <c r="CG226" s="217"/>
      <c r="CH226" s="217"/>
      <c r="CI226" s="217"/>
      <c r="CJ226" s="217"/>
      <c r="CK226" s="217"/>
      <c r="CL226" s="217"/>
      <c r="CM226" s="217"/>
      <c r="CN226" s="217"/>
      <c r="CO226" s="217"/>
      <c r="CP226" s="217"/>
    </row>
    <row r="227" spans="49:94" ht="9" customHeight="1">
      <c r="AW227" s="217"/>
      <c r="AX227" s="217"/>
      <c r="AY227" s="217"/>
      <c r="AZ227" s="217"/>
      <c r="BA227" s="217"/>
      <c r="BB227" s="217"/>
      <c r="BC227" s="217"/>
      <c r="BD227" s="217"/>
      <c r="BE227" s="217"/>
      <c r="BF227" s="217"/>
      <c r="BG227" s="217"/>
      <c r="BH227" s="217"/>
      <c r="BI227" s="217"/>
      <c r="BJ227" s="217"/>
      <c r="BK227" s="217"/>
      <c r="BL227" s="217"/>
      <c r="BM227" s="217"/>
      <c r="BN227" s="217"/>
      <c r="BO227" s="217"/>
      <c r="BP227" s="217"/>
      <c r="BQ227" s="217"/>
      <c r="BR227" s="217"/>
      <c r="BS227" s="217"/>
      <c r="BT227" s="217"/>
      <c r="BU227" s="217"/>
      <c r="BV227" s="217"/>
      <c r="BW227" s="217"/>
      <c r="BX227" s="217"/>
      <c r="BY227" s="217"/>
      <c r="BZ227" s="217"/>
      <c r="CA227" s="217"/>
      <c r="CB227" s="217"/>
      <c r="CC227" s="217"/>
      <c r="CD227" s="217"/>
      <c r="CE227" s="217"/>
      <c r="CF227" s="217"/>
      <c r="CG227" s="217"/>
      <c r="CH227" s="217"/>
      <c r="CI227" s="217"/>
      <c r="CJ227" s="217"/>
      <c r="CK227" s="217"/>
      <c r="CL227" s="217"/>
      <c r="CM227" s="217"/>
      <c r="CN227" s="217"/>
      <c r="CO227" s="217"/>
      <c r="CP227" s="217"/>
    </row>
    <row r="228" spans="49:94" ht="9" customHeight="1">
      <c r="AW228" s="217"/>
      <c r="AX228" s="217"/>
      <c r="AY228" s="217"/>
      <c r="AZ228" s="217"/>
      <c r="BA228" s="217"/>
      <c r="BB228" s="217"/>
      <c r="BC228" s="217"/>
      <c r="BD228" s="217"/>
      <c r="BE228" s="217"/>
      <c r="BF228" s="217"/>
      <c r="BG228" s="217"/>
      <c r="BH228" s="217"/>
      <c r="BI228" s="217"/>
      <c r="BJ228" s="217"/>
      <c r="BK228" s="217"/>
      <c r="BL228" s="217"/>
      <c r="BM228" s="217"/>
      <c r="BN228" s="217"/>
      <c r="BO228" s="217"/>
      <c r="BP228" s="217"/>
      <c r="BQ228" s="217"/>
      <c r="BR228" s="217"/>
      <c r="BS228" s="217"/>
      <c r="BT228" s="217"/>
      <c r="BU228" s="217"/>
      <c r="BV228" s="217"/>
      <c r="BW228" s="217"/>
      <c r="BX228" s="217"/>
      <c r="BY228" s="217"/>
      <c r="BZ228" s="217"/>
      <c r="CA228" s="217"/>
      <c r="CB228" s="217"/>
      <c r="CC228" s="217"/>
      <c r="CD228" s="217"/>
      <c r="CE228" s="217"/>
      <c r="CF228" s="217"/>
      <c r="CG228" s="217"/>
      <c r="CH228" s="217"/>
      <c r="CI228" s="217"/>
      <c r="CJ228" s="217"/>
      <c r="CK228" s="217"/>
      <c r="CL228" s="217"/>
      <c r="CM228" s="217"/>
      <c r="CN228" s="217"/>
      <c r="CO228" s="217"/>
      <c r="CP228" s="217"/>
    </row>
    <row r="229" spans="49:94" ht="9" customHeight="1">
      <c r="AW229" s="217"/>
      <c r="AX229" s="217"/>
      <c r="AY229" s="217"/>
      <c r="AZ229" s="217"/>
      <c r="BA229" s="217"/>
      <c r="BB229" s="217"/>
      <c r="BC229" s="217"/>
      <c r="BD229" s="217"/>
      <c r="BE229" s="217"/>
      <c r="BF229" s="217"/>
      <c r="BG229" s="217"/>
      <c r="BH229" s="217"/>
      <c r="BI229" s="217"/>
      <c r="BJ229" s="217"/>
      <c r="BK229" s="217"/>
      <c r="BL229" s="217"/>
      <c r="BM229" s="217"/>
      <c r="BN229" s="217"/>
      <c r="BO229" s="217"/>
      <c r="BP229" s="217"/>
      <c r="BQ229" s="217"/>
      <c r="BR229" s="217"/>
      <c r="BS229" s="217"/>
      <c r="BT229" s="217"/>
      <c r="BU229" s="217"/>
      <c r="BV229" s="217"/>
      <c r="BW229" s="217"/>
      <c r="BX229" s="217"/>
      <c r="BY229" s="217"/>
      <c r="BZ229" s="217"/>
      <c r="CA229" s="217"/>
      <c r="CB229" s="217"/>
      <c r="CC229" s="217"/>
      <c r="CD229" s="217"/>
      <c r="CE229" s="217"/>
      <c r="CF229" s="217"/>
      <c r="CG229" s="217"/>
      <c r="CH229" s="217"/>
      <c r="CI229" s="217"/>
      <c r="CJ229" s="217"/>
      <c r="CK229" s="217"/>
      <c r="CL229" s="217"/>
      <c r="CM229" s="217"/>
      <c r="CN229" s="217"/>
      <c r="CO229" s="217"/>
      <c r="CP229" s="217"/>
    </row>
    <row r="230" spans="49:94" ht="9" customHeight="1">
      <c r="AW230" s="217"/>
      <c r="AX230" s="217"/>
      <c r="AY230" s="217"/>
      <c r="AZ230" s="217"/>
      <c r="BA230" s="217"/>
      <c r="BB230" s="217"/>
      <c r="BC230" s="217"/>
      <c r="BD230" s="217"/>
      <c r="BE230" s="217"/>
      <c r="BF230" s="217"/>
      <c r="BG230" s="217"/>
      <c r="BH230" s="217"/>
      <c r="BI230" s="217"/>
      <c r="BJ230" s="217"/>
      <c r="BK230" s="217"/>
      <c r="BL230" s="217"/>
      <c r="BM230" s="217"/>
      <c r="BN230" s="217"/>
      <c r="BO230" s="217"/>
      <c r="BP230" s="217"/>
      <c r="BQ230" s="217"/>
      <c r="BR230" s="217"/>
      <c r="BS230" s="217"/>
      <c r="BT230" s="217"/>
      <c r="BU230" s="217"/>
      <c r="BV230" s="217"/>
      <c r="BW230" s="217"/>
      <c r="BX230" s="217"/>
      <c r="BY230" s="217"/>
      <c r="BZ230" s="217"/>
      <c r="CA230" s="217"/>
      <c r="CB230" s="217"/>
      <c r="CC230" s="217"/>
      <c r="CD230" s="217"/>
      <c r="CE230" s="217"/>
      <c r="CF230" s="217"/>
      <c r="CG230" s="217"/>
      <c r="CH230" s="217"/>
      <c r="CI230" s="217"/>
      <c r="CJ230" s="217"/>
      <c r="CK230" s="217"/>
      <c r="CL230" s="217"/>
      <c r="CM230" s="217"/>
      <c r="CN230" s="217"/>
      <c r="CO230" s="217"/>
      <c r="CP230" s="217"/>
    </row>
    <row r="231" spans="49:94" ht="9" customHeight="1">
      <c r="AW231" s="217"/>
      <c r="AX231" s="217"/>
      <c r="AY231" s="217"/>
      <c r="AZ231" s="217"/>
      <c r="BA231" s="217"/>
      <c r="BB231" s="217"/>
      <c r="BC231" s="217"/>
      <c r="BD231" s="217"/>
      <c r="BE231" s="217"/>
      <c r="BF231" s="217"/>
      <c r="BG231" s="217"/>
      <c r="BH231" s="217"/>
      <c r="BI231" s="217"/>
      <c r="BJ231" s="217"/>
      <c r="BK231" s="217"/>
      <c r="BL231" s="217"/>
      <c r="BM231" s="217"/>
      <c r="BN231" s="217"/>
      <c r="BO231" s="217"/>
      <c r="BP231" s="217"/>
      <c r="BQ231" s="217"/>
      <c r="BR231" s="217"/>
      <c r="BS231" s="217"/>
      <c r="BT231" s="217"/>
      <c r="BU231" s="217"/>
      <c r="BV231" s="217"/>
      <c r="BW231" s="217"/>
      <c r="BX231" s="217"/>
      <c r="BY231" s="217"/>
      <c r="BZ231" s="217"/>
      <c r="CA231" s="217"/>
      <c r="CB231" s="217"/>
      <c r="CC231" s="217"/>
      <c r="CD231" s="217"/>
      <c r="CE231" s="217"/>
      <c r="CF231" s="217"/>
      <c r="CG231" s="217"/>
      <c r="CH231" s="217"/>
      <c r="CI231" s="217"/>
      <c r="CJ231" s="217"/>
      <c r="CK231" s="217"/>
      <c r="CL231" s="217"/>
      <c r="CM231" s="217"/>
      <c r="CN231" s="217"/>
      <c r="CO231" s="217"/>
      <c r="CP231" s="217"/>
    </row>
    <row r="232" spans="49:94" ht="9" customHeight="1">
      <c r="AW232" s="217"/>
      <c r="AX232" s="217"/>
      <c r="AY232" s="217"/>
      <c r="AZ232" s="217"/>
      <c r="BA232" s="217"/>
      <c r="BB232" s="217"/>
      <c r="BC232" s="217"/>
      <c r="BD232" s="217"/>
      <c r="BE232" s="217"/>
      <c r="BF232" s="217"/>
      <c r="BG232" s="217"/>
      <c r="BH232" s="217"/>
      <c r="BI232" s="217"/>
      <c r="BJ232" s="217"/>
      <c r="BK232" s="217"/>
      <c r="BL232" s="217"/>
      <c r="BM232" s="217"/>
      <c r="BN232" s="217"/>
      <c r="BO232" s="217"/>
      <c r="BP232" s="217"/>
      <c r="BQ232" s="217"/>
      <c r="BR232" s="217"/>
      <c r="BS232" s="217"/>
      <c r="BT232" s="217"/>
      <c r="BU232" s="217"/>
      <c r="BV232" s="217"/>
      <c r="BW232" s="217"/>
      <c r="BX232" s="217"/>
      <c r="BY232" s="217"/>
      <c r="BZ232" s="217"/>
      <c r="CA232" s="217"/>
      <c r="CB232" s="217"/>
      <c r="CC232" s="217"/>
      <c r="CD232" s="217"/>
      <c r="CE232" s="217"/>
      <c r="CF232" s="217"/>
      <c r="CG232" s="217"/>
      <c r="CH232" s="217"/>
      <c r="CI232" s="217"/>
      <c r="CJ232" s="217"/>
      <c r="CK232" s="217"/>
      <c r="CL232" s="217"/>
      <c r="CM232" s="217"/>
      <c r="CN232" s="217"/>
      <c r="CO232" s="217"/>
      <c r="CP232" s="217"/>
    </row>
    <row r="233" spans="49:94" ht="9" customHeight="1">
      <c r="AW233" s="217"/>
      <c r="AX233" s="217"/>
      <c r="AY233" s="217"/>
      <c r="AZ233" s="217"/>
      <c r="BA233" s="217"/>
      <c r="BB233" s="217"/>
      <c r="BC233" s="217"/>
      <c r="BD233" s="217"/>
      <c r="BE233" s="217"/>
      <c r="BF233" s="217"/>
      <c r="BG233" s="217"/>
      <c r="BH233" s="217"/>
      <c r="BI233" s="217"/>
      <c r="BJ233" s="217"/>
      <c r="BK233" s="217"/>
      <c r="BL233" s="217"/>
      <c r="BM233" s="217"/>
      <c r="BN233" s="217"/>
      <c r="BO233" s="217"/>
      <c r="BP233" s="217"/>
      <c r="BQ233" s="217"/>
      <c r="BR233" s="217"/>
      <c r="BS233" s="217"/>
      <c r="BT233" s="217"/>
      <c r="BU233" s="217"/>
      <c r="BV233" s="217"/>
      <c r="BW233" s="217"/>
      <c r="BX233" s="217"/>
      <c r="BY233" s="217"/>
      <c r="BZ233" s="217"/>
      <c r="CA233" s="217"/>
      <c r="CB233" s="217"/>
      <c r="CC233" s="217"/>
      <c r="CD233" s="217"/>
      <c r="CE233" s="217"/>
      <c r="CF233" s="217"/>
      <c r="CG233" s="217"/>
      <c r="CH233" s="217"/>
      <c r="CI233" s="217"/>
      <c r="CJ233" s="217"/>
      <c r="CK233" s="217"/>
      <c r="CL233" s="217"/>
      <c r="CM233" s="217"/>
      <c r="CN233" s="217"/>
      <c r="CO233" s="217"/>
      <c r="CP233" s="217"/>
    </row>
    <row r="234" spans="49:94" ht="9" customHeight="1">
      <c r="AW234" s="217"/>
      <c r="AX234" s="217"/>
      <c r="AY234" s="217"/>
      <c r="AZ234" s="217"/>
      <c r="BA234" s="217"/>
      <c r="BB234" s="217"/>
      <c r="BC234" s="217"/>
      <c r="BD234" s="217"/>
      <c r="BE234" s="217"/>
      <c r="BF234" s="217"/>
      <c r="BG234" s="217"/>
      <c r="BH234" s="217"/>
      <c r="BI234" s="217"/>
      <c r="BJ234" s="217"/>
      <c r="BK234" s="217"/>
      <c r="BL234" s="217"/>
      <c r="BM234" s="217"/>
      <c r="BN234" s="217"/>
      <c r="BO234" s="217"/>
      <c r="BP234" s="217"/>
      <c r="BQ234" s="217"/>
      <c r="BR234" s="217"/>
      <c r="BS234" s="217"/>
      <c r="BT234" s="217"/>
      <c r="BU234" s="217"/>
      <c r="BV234" s="217"/>
      <c r="BW234" s="217"/>
      <c r="BX234" s="217"/>
      <c r="BY234" s="217"/>
      <c r="BZ234" s="217"/>
      <c r="CA234" s="217"/>
      <c r="CB234" s="217"/>
      <c r="CC234" s="217"/>
      <c r="CD234" s="217"/>
      <c r="CE234" s="217"/>
      <c r="CF234" s="217"/>
      <c r="CG234" s="217"/>
      <c r="CH234" s="217"/>
      <c r="CI234" s="217"/>
      <c r="CJ234" s="217"/>
      <c r="CK234" s="217"/>
      <c r="CL234" s="217"/>
      <c r="CM234" s="217"/>
      <c r="CN234" s="217"/>
      <c r="CO234" s="217"/>
      <c r="CP234" s="217"/>
    </row>
    <row r="235" spans="40:94" ht="9" customHeight="1">
      <c r="AN235" s="184"/>
      <c r="AW235" s="217"/>
      <c r="AX235" s="217"/>
      <c r="AY235" s="217"/>
      <c r="AZ235" s="217"/>
      <c r="BA235" s="217"/>
      <c r="BB235" s="217"/>
      <c r="BC235" s="217"/>
      <c r="BD235" s="217"/>
      <c r="BE235" s="217"/>
      <c r="BF235" s="217"/>
      <c r="BG235" s="217"/>
      <c r="BH235" s="217"/>
      <c r="BI235" s="217"/>
      <c r="BJ235" s="217"/>
      <c r="BK235" s="217"/>
      <c r="BL235" s="217"/>
      <c r="BM235" s="217"/>
      <c r="BN235" s="217"/>
      <c r="BO235" s="217"/>
      <c r="BP235" s="217"/>
      <c r="BQ235" s="217"/>
      <c r="BR235" s="217"/>
      <c r="BS235" s="217"/>
      <c r="BT235" s="217"/>
      <c r="BU235" s="217"/>
      <c r="BV235" s="217"/>
      <c r="BW235" s="217"/>
      <c r="BX235" s="217"/>
      <c r="BY235" s="217"/>
      <c r="BZ235" s="217"/>
      <c r="CA235" s="217"/>
      <c r="CB235" s="217"/>
      <c r="CC235" s="217"/>
      <c r="CD235" s="217"/>
      <c r="CE235" s="217"/>
      <c r="CF235" s="217"/>
      <c r="CG235" s="217"/>
      <c r="CH235" s="217"/>
      <c r="CI235" s="217"/>
      <c r="CJ235" s="217"/>
      <c r="CK235" s="217"/>
      <c r="CL235" s="217"/>
      <c r="CM235" s="217"/>
      <c r="CN235" s="217"/>
      <c r="CO235" s="217"/>
      <c r="CP235" s="217"/>
    </row>
    <row r="236" spans="40:94" ht="9" customHeight="1">
      <c r="AN236" s="184"/>
      <c r="AW236" s="217"/>
      <c r="AX236" s="217"/>
      <c r="AY236" s="217"/>
      <c r="AZ236" s="217"/>
      <c r="BA236" s="217"/>
      <c r="BB236" s="217"/>
      <c r="BC236" s="217"/>
      <c r="BD236" s="217"/>
      <c r="BE236" s="217"/>
      <c r="BF236" s="217"/>
      <c r="BG236" s="217"/>
      <c r="BH236" s="217"/>
      <c r="BI236" s="217"/>
      <c r="BJ236" s="217"/>
      <c r="BK236" s="217"/>
      <c r="BL236" s="217"/>
      <c r="BM236" s="217"/>
      <c r="BN236" s="217"/>
      <c r="BO236" s="217"/>
      <c r="BP236" s="217"/>
      <c r="BQ236" s="217"/>
      <c r="BR236" s="217"/>
      <c r="BS236" s="217"/>
      <c r="BT236" s="217"/>
      <c r="BU236" s="217"/>
      <c r="BV236" s="217"/>
      <c r="BW236" s="217"/>
      <c r="BX236" s="217"/>
      <c r="BY236" s="217"/>
      <c r="BZ236" s="217"/>
      <c r="CA236" s="217"/>
      <c r="CB236" s="217"/>
      <c r="CC236" s="217"/>
      <c r="CD236" s="217"/>
      <c r="CE236" s="217"/>
      <c r="CF236" s="217"/>
      <c r="CG236" s="217"/>
      <c r="CH236" s="217"/>
      <c r="CI236" s="217"/>
      <c r="CJ236" s="217"/>
      <c r="CK236" s="217"/>
      <c r="CL236" s="217"/>
      <c r="CM236" s="217"/>
      <c r="CN236" s="217"/>
      <c r="CO236" s="217"/>
      <c r="CP236" s="217"/>
    </row>
    <row r="237" spans="40:94" ht="9" customHeight="1">
      <c r="AN237" s="184"/>
      <c r="AW237" s="217"/>
      <c r="AX237" s="217"/>
      <c r="AY237" s="217"/>
      <c r="AZ237" s="217"/>
      <c r="BA237" s="217"/>
      <c r="BB237" s="217"/>
      <c r="BC237" s="217"/>
      <c r="BD237" s="217"/>
      <c r="BE237" s="217"/>
      <c r="BF237" s="217"/>
      <c r="BG237" s="217"/>
      <c r="BH237" s="217"/>
      <c r="BI237" s="217"/>
      <c r="BJ237" s="217"/>
      <c r="BK237" s="217"/>
      <c r="BL237" s="217"/>
      <c r="BM237" s="217"/>
      <c r="BN237" s="217"/>
      <c r="BO237" s="217"/>
      <c r="BP237" s="217"/>
      <c r="BQ237" s="217"/>
      <c r="BR237" s="217"/>
      <c r="BS237" s="217"/>
      <c r="BT237" s="217"/>
      <c r="BU237" s="217"/>
      <c r="BV237" s="217"/>
      <c r="BW237" s="217"/>
      <c r="BX237" s="217"/>
      <c r="BY237" s="217"/>
      <c r="BZ237" s="217"/>
      <c r="CA237" s="217"/>
      <c r="CB237" s="217"/>
      <c r="CC237" s="217"/>
      <c r="CD237" s="217"/>
      <c r="CE237" s="217"/>
      <c r="CF237" s="217"/>
      <c r="CG237" s="217"/>
      <c r="CH237" s="217"/>
      <c r="CI237" s="217"/>
      <c r="CJ237" s="217"/>
      <c r="CK237" s="217"/>
      <c r="CL237" s="217"/>
      <c r="CM237" s="217"/>
      <c r="CN237" s="217"/>
      <c r="CO237" s="217"/>
      <c r="CP237" s="217"/>
    </row>
    <row r="238" spans="40:94" ht="9" customHeight="1">
      <c r="AN238" s="184"/>
      <c r="AW238" s="217"/>
      <c r="AX238" s="217"/>
      <c r="AY238" s="217"/>
      <c r="AZ238" s="217"/>
      <c r="BA238" s="217"/>
      <c r="BB238" s="217"/>
      <c r="BC238" s="217"/>
      <c r="BD238" s="217"/>
      <c r="BE238" s="217"/>
      <c r="BF238" s="217"/>
      <c r="BG238" s="217"/>
      <c r="BH238" s="217"/>
      <c r="BI238" s="217"/>
      <c r="BJ238" s="217"/>
      <c r="BK238" s="217"/>
      <c r="BL238" s="217"/>
      <c r="BM238" s="217"/>
      <c r="BN238" s="217"/>
      <c r="BO238" s="217"/>
      <c r="BP238" s="217"/>
      <c r="BQ238" s="217"/>
      <c r="BR238" s="217"/>
      <c r="BS238" s="217"/>
      <c r="BT238" s="217"/>
      <c r="BU238" s="217"/>
      <c r="BV238" s="217"/>
      <c r="BW238" s="217"/>
      <c r="BX238" s="217"/>
      <c r="BY238" s="217"/>
      <c r="BZ238" s="217"/>
      <c r="CA238" s="217"/>
      <c r="CB238" s="217"/>
      <c r="CC238" s="217"/>
      <c r="CD238" s="217"/>
      <c r="CE238" s="217"/>
      <c r="CF238" s="217"/>
      <c r="CG238" s="217"/>
      <c r="CH238" s="217"/>
      <c r="CI238" s="217"/>
      <c r="CJ238" s="217"/>
      <c r="CK238" s="217"/>
      <c r="CL238" s="217"/>
      <c r="CM238" s="217"/>
      <c r="CN238" s="217"/>
      <c r="CO238" s="217"/>
      <c r="CP238" s="217"/>
    </row>
    <row r="239" spans="40:94" ht="9" customHeight="1">
      <c r="AN239" s="184"/>
      <c r="AW239" s="217"/>
      <c r="AX239" s="217"/>
      <c r="AY239" s="217"/>
      <c r="AZ239" s="217"/>
      <c r="BA239" s="217"/>
      <c r="BB239" s="217"/>
      <c r="BC239" s="217"/>
      <c r="BD239" s="217"/>
      <c r="BE239" s="217"/>
      <c r="BF239" s="217"/>
      <c r="BG239" s="217"/>
      <c r="BH239" s="217"/>
      <c r="BI239" s="217"/>
      <c r="BJ239" s="217"/>
      <c r="BK239" s="217"/>
      <c r="BL239" s="217"/>
      <c r="BM239" s="217"/>
      <c r="BN239" s="217"/>
      <c r="BO239" s="217"/>
      <c r="BP239" s="217"/>
      <c r="BQ239" s="217"/>
      <c r="BR239" s="217"/>
      <c r="BS239" s="217"/>
      <c r="BT239" s="217"/>
      <c r="BU239" s="217"/>
      <c r="BV239" s="217"/>
      <c r="BW239" s="217"/>
      <c r="BX239" s="217"/>
      <c r="BY239" s="217"/>
      <c r="BZ239" s="217"/>
      <c r="CA239" s="217"/>
      <c r="CB239" s="217"/>
      <c r="CC239" s="217"/>
      <c r="CD239" s="217"/>
      <c r="CE239" s="217"/>
      <c r="CF239" s="217"/>
      <c r="CG239" s="217"/>
      <c r="CH239" s="217"/>
      <c r="CI239" s="217"/>
      <c r="CJ239" s="217"/>
      <c r="CK239" s="217"/>
      <c r="CL239" s="217"/>
      <c r="CM239" s="217"/>
      <c r="CN239" s="217"/>
      <c r="CO239" s="217"/>
      <c r="CP239" s="217"/>
    </row>
    <row r="240" spans="40:94" ht="9" customHeight="1">
      <c r="AN240" s="184"/>
      <c r="AW240" s="217"/>
      <c r="AX240" s="217"/>
      <c r="AY240" s="217"/>
      <c r="AZ240" s="217"/>
      <c r="BA240" s="217"/>
      <c r="BB240" s="217"/>
      <c r="BC240" s="217"/>
      <c r="BD240" s="217"/>
      <c r="BE240" s="217"/>
      <c r="BF240" s="217"/>
      <c r="BG240" s="217"/>
      <c r="BH240" s="217"/>
      <c r="BI240" s="217"/>
      <c r="BJ240" s="217"/>
      <c r="BK240" s="217"/>
      <c r="BL240" s="217"/>
      <c r="BM240" s="217"/>
      <c r="BN240" s="217"/>
      <c r="BO240" s="217"/>
      <c r="BP240" s="217"/>
      <c r="BQ240" s="217"/>
      <c r="BR240" s="217"/>
      <c r="BS240" s="217"/>
      <c r="BT240" s="217"/>
      <c r="BU240" s="217"/>
      <c r="BV240" s="217"/>
      <c r="BW240" s="217"/>
      <c r="BX240" s="217"/>
      <c r="BY240" s="217"/>
      <c r="BZ240" s="217"/>
      <c r="CA240" s="217"/>
      <c r="CB240" s="217"/>
      <c r="CC240" s="217"/>
      <c r="CD240" s="217"/>
      <c r="CE240" s="217"/>
      <c r="CF240" s="217"/>
      <c r="CG240" s="217"/>
      <c r="CH240" s="217"/>
      <c r="CI240" s="217"/>
      <c r="CJ240" s="217"/>
      <c r="CK240" s="217"/>
      <c r="CL240" s="217"/>
      <c r="CM240" s="217"/>
      <c r="CN240" s="217"/>
      <c r="CO240" s="217"/>
      <c r="CP240" s="217"/>
    </row>
    <row r="241" spans="40:94" ht="9" customHeight="1">
      <c r="AN241" s="184"/>
      <c r="AW241" s="217"/>
      <c r="AX241" s="217"/>
      <c r="AY241" s="217"/>
      <c r="AZ241" s="217"/>
      <c r="BA241" s="217"/>
      <c r="BB241" s="217"/>
      <c r="BC241" s="217"/>
      <c r="BD241" s="217"/>
      <c r="BE241" s="217"/>
      <c r="BF241" s="217"/>
      <c r="BG241" s="217"/>
      <c r="BH241" s="217"/>
      <c r="BI241" s="217"/>
      <c r="BJ241" s="217"/>
      <c r="BK241" s="217"/>
      <c r="BL241" s="217"/>
      <c r="BM241" s="217"/>
      <c r="BN241" s="217"/>
      <c r="BO241" s="217"/>
      <c r="BP241" s="217"/>
      <c r="BQ241" s="217"/>
      <c r="BR241" s="217"/>
      <c r="BS241" s="217"/>
      <c r="BT241" s="217"/>
      <c r="BU241" s="217"/>
      <c r="BV241" s="217"/>
      <c r="BW241" s="217"/>
      <c r="BX241" s="217"/>
      <c r="BY241" s="217"/>
      <c r="BZ241" s="217"/>
      <c r="CA241" s="217"/>
      <c r="CB241" s="217"/>
      <c r="CC241" s="217"/>
      <c r="CD241" s="217"/>
      <c r="CE241" s="217"/>
      <c r="CF241" s="217"/>
      <c r="CG241" s="217"/>
      <c r="CH241" s="217"/>
      <c r="CI241" s="217"/>
      <c r="CJ241" s="217"/>
      <c r="CK241" s="217"/>
      <c r="CL241" s="217"/>
      <c r="CM241" s="217"/>
      <c r="CN241" s="217"/>
      <c r="CO241" s="217"/>
      <c r="CP241" s="217"/>
    </row>
    <row r="242" spans="40:94" ht="9" customHeight="1">
      <c r="AN242" s="184"/>
      <c r="AW242" s="217"/>
      <c r="AX242" s="217"/>
      <c r="AY242" s="217"/>
      <c r="AZ242" s="217"/>
      <c r="BA242" s="217"/>
      <c r="BB242" s="217"/>
      <c r="BC242" s="217"/>
      <c r="BD242" s="217"/>
      <c r="BE242" s="217"/>
      <c r="BF242" s="217"/>
      <c r="BG242" s="217"/>
      <c r="BH242" s="217"/>
      <c r="BI242" s="217"/>
      <c r="BJ242" s="217"/>
      <c r="BK242" s="217"/>
      <c r="BL242" s="217"/>
      <c r="BM242" s="217"/>
      <c r="BN242" s="217"/>
      <c r="BO242" s="217"/>
      <c r="BP242" s="217"/>
      <c r="BQ242" s="217"/>
      <c r="BR242" s="217"/>
      <c r="BS242" s="217"/>
      <c r="BT242" s="217"/>
      <c r="BU242" s="217"/>
      <c r="BV242" s="217"/>
      <c r="BW242" s="217"/>
      <c r="BX242" s="217"/>
      <c r="BY242" s="217"/>
      <c r="BZ242" s="217"/>
      <c r="CA242" s="217"/>
      <c r="CB242" s="217"/>
      <c r="CC242" s="217"/>
      <c r="CD242" s="217"/>
      <c r="CE242" s="217"/>
      <c r="CF242" s="217"/>
      <c r="CG242" s="217"/>
      <c r="CH242" s="217"/>
      <c r="CI242" s="217"/>
      <c r="CJ242" s="217"/>
      <c r="CK242" s="217"/>
      <c r="CL242" s="217"/>
      <c r="CM242" s="217"/>
      <c r="CN242" s="217"/>
      <c r="CO242" s="217"/>
      <c r="CP242" s="217"/>
    </row>
    <row r="243" spans="40:94" ht="9" customHeight="1">
      <c r="AN243" s="184"/>
      <c r="AW243" s="217"/>
      <c r="AX243" s="217"/>
      <c r="AY243" s="217"/>
      <c r="AZ243" s="217"/>
      <c r="BA243" s="217"/>
      <c r="BB243" s="217"/>
      <c r="BC243" s="217"/>
      <c r="BD243" s="217"/>
      <c r="BE243" s="217"/>
      <c r="BF243" s="217"/>
      <c r="BG243" s="217"/>
      <c r="BH243" s="217"/>
      <c r="BI243" s="217"/>
      <c r="BJ243" s="217"/>
      <c r="BK243" s="217"/>
      <c r="BL243" s="217"/>
      <c r="BM243" s="217"/>
      <c r="BN243" s="217"/>
      <c r="BO243" s="217"/>
      <c r="BP243" s="217"/>
      <c r="BQ243" s="217"/>
      <c r="BR243" s="217"/>
      <c r="BS243" s="217"/>
      <c r="BT243" s="217"/>
      <c r="BU243" s="217"/>
      <c r="BV243" s="217"/>
      <c r="BW243" s="217"/>
      <c r="BX243" s="217"/>
      <c r="BY243" s="217"/>
      <c r="BZ243" s="217"/>
      <c r="CA243" s="217"/>
      <c r="CB243" s="217"/>
      <c r="CC243" s="217"/>
      <c r="CD243" s="217"/>
      <c r="CE243" s="217"/>
      <c r="CF243" s="217"/>
      <c r="CG243" s="217"/>
      <c r="CH243" s="217"/>
      <c r="CI243" s="217"/>
      <c r="CJ243" s="217"/>
      <c r="CK243" s="217"/>
      <c r="CL243" s="217"/>
      <c r="CM243" s="217"/>
      <c r="CN243" s="217"/>
      <c r="CO243" s="217"/>
      <c r="CP243" s="217"/>
    </row>
    <row r="244" spans="40:94" ht="9" customHeight="1">
      <c r="AN244" s="184"/>
      <c r="AW244" s="217"/>
      <c r="AX244" s="217"/>
      <c r="AY244" s="217"/>
      <c r="AZ244" s="217"/>
      <c r="BA244" s="217"/>
      <c r="BB244" s="217"/>
      <c r="BC244" s="217"/>
      <c r="BD244" s="217"/>
      <c r="BE244" s="217"/>
      <c r="BF244" s="217"/>
      <c r="BG244" s="217"/>
      <c r="BH244" s="217"/>
      <c r="BI244" s="217"/>
      <c r="BJ244" s="217"/>
      <c r="BK244" s="217"/>
      <c r="BL244" s="217"/>
      <c r="BM244" s="217"/>
      <c r="BN244" s="217"/>
      <c r="BO244" s="217"/>
      <c r="BP244" s="217"/>
      <c r="BQ244" s="217"/>
      <c r="BR244" s="217"/>
      <c r="BS244" s="217"/>
      <c r="BT244" s="217"/>
      <c r="BU244" s="217"/>
      <c r="BV244" s="217"/>
      <c r="BW244" s="217"/>
      <c r="BX244" s="217"/>
      <c r="BY244" s="217"/>
      <c r="BZ244" s="217"/>
      <c r="CA244" s="217"/>
      <c r="CB244" s="217"/>
      <c r="CC244" s="217"/>
      <c r="CD244" s="217"/>
      <c r="CE244" s="217"/>
      <c r="CF244" s="217"/>
      <c r="CG244" s="217"/>
      <c r="CH244" s="217"/>
      <c r="CI244" s="217"/>
      <c r="CJ244" s="217"/>
      <c r="CK244" s="217"/>
      <c r="CL244" s="217"/>
      <c r="CM244" s="217"/>
      <c r="CN244" s="217"/>
      <c r="CO244" s="217"/>
      <c r="CP244" s="217"/>
    </row>
    <row r="245" spans="40:94" ht="9" customHeight="1">
      <c r="AN245" s="184"/>
      <c r="AW245" s="217"/>
      <c r="AX245" s="217"/>
      <c r="AY245" s="217"/>
      <c r="AZ245" s="217"/>
      <c r="BA245" s="217"/>
      <c r="BB245" s="217"/>
      <c r="BC245" s="217"/>
      <c r="BD245" s="217"/>
      <c r="BE245" s="217"/>
      <c r="BF245" s="217"/>
      <c r="BG245" s="217"/>
      <c r="BH245" s="217"/>
      <c r="BI245" s="217"/>
      <c r="BJ245" s="217"/>
      <c r="BK245" s="217"/>
      <c r="BL245" s="217"/>
      <c r="BM245" s="217"/>
      <c r="BN245" s="217"/>
      <c r="BO245" s="217"/>
      <c r="BP245" s="217"/>
      <c r="BQ245" s="217"/>
      <c r="BR245" s="217"/>
      <c r="BS245" s="217"/>
      <c r="BT245" s="217"/>
      <c r="BU245" s="217"/>
      <c r="BV245" s="217"/>
      <c r="BW245" s="217"/>
      <c r="BX245" s="217"/>
      <c r="BY245" s="217"/>
      <c r="BZ245" s="217"/>
      <c r="CA245" s="217"/>
      <c r="CB245" s="217"/>
      <c r="CC245" s="217"/>
      <c r="CD245" s="217"/>
      <c r="CE245" s="217"/>
      <c r="CF245" s="217"/>
      <c r="CG245" s="217"/>
      <c r="CH245" s="217"/>
      <c r="CI245" s="217"/>
      <c r="CJ245" s="217"/>
      <c r="CK245" s="217"/>
      <c r="CL245" s="217"/>
      <c r="CM245" s="217"/>
      <c r="CN245" s="217"/>
      <c r="CO245" s="217"/>
      <c r="CP245" s="217"/>
    </row>
    <row r="246" spans="40:94" ht="9" customHeight="1">
      <c r="AN246" s="184"/>
      <c r="AW246" s="217"/>
      <c r="AX246" s="217"/>
      <c r="AY246" s="217"/>
      <c r="AZ246" s="217"/>
      <c r="BA246" s="217"/>
      <c r="BB246" s="217"/>
      <c r="BC246" s="217"/>
      <c r="BD246" s="217"/>
      <c r="BE246" s="217"/>
      <c r="BF246" s="217"/>
      <c r="BG246" s="217"/>
      <c r="BH246" s="217"/>
      <c r="BI246" s="217"/>
      <c r="BJ246" s="217"/>
      <c r="BK246" s="217"/>
      <c r="BL246" s="217"/>
      <c r="BM246" s="217"/>
      <c r="BN246" s="217"/>
      <c r="BO246" s="217"/>
      <c r="BP246" s="217"/>
      <c r="BQ246" s="217"/>
      <c r="BR246" s="217"/>
      <c r="BS246" s="217"/>
      <c r="BT246" s="217"/>
      <c r="BU246" s="217"/>
      <c r="BV246" s="217"/>
      <c r="BW246" s="217"/>
      <c r="BX246" s="217"/>
      <c r="BY246" s="217"/>
      <c r="BZ246" s="217"/>
      <c r="CA246" s="217"/>
      <c r="CB246" s="217"/>
      <c r="CC246" s="217"/>
      <c r="CD246" s="217"/>
      <c r="CE246" s="217"/>
      <c r="CF246" s="217"/>
      <c r="CG246" s="217"/>
      <c r="CH246" s="217"/>
      <c r="CI246" s="217"/>
      <c r="CJ246" s="217"/>
      <c r="CK246" s="217"/>
      <c r="CL246" s="217"/>
      <c r="CM246" s="217"/>
      <c r="CN246" s="217"/>
      <c r="CO246" s="217"/>
      <c r="CP246" s="217"/>
    </row>
    <row r="247" spans="40:94" ht="9" customHeight="1">
      <c r="AN247" s="184"/>
      <c r="AW247" s="217"/>
      <c r="AX247" s="217"/>
      <c r="AY247" s="217"/>
      <c r="AZ247" s="217"/>
      <c r="BA247" s="217"/>
      <c r="BB247" s="217"/>
      <c r="BC247" s="217"/>
      <c r="BD247" s="217"/>
      <c r="BE247" s="217"/>
      <c r="BF247" s="217"/>
      <c r="BG247" s="217"/>
      <c r="BH247" s="217"/>
      <c r="BI247" s="217"/>
      <c r="BJ247" s="217"/>
      <c r="BK247" s="217"/>
      <c r="BL247" s="217"/>
      <c r="BM247" s="217"/>
      <c r="BN247" s="217"/>
      <c r="BO247" s="217"/>
      <c r="BP247" s="217"/>
      <c r="BQ247" s="217"/>
      <c r="BR247" s="217"/>
      <c r="BS247" s="217"/>
      <c r="BT247" s="217"/>
      <c r="BU247" s="217"/>
      <c r="BV247" s="217"/>
      <c r="BW247" s="217"/>
      <c r="BX247" s="217"/>
      <c r="BY247" s="217"/>
      <c r="BZ247" s="217"/>
      <c r="CA247" s="217"/>
      <c r="CB247" s="217"/>
      <c r="CC247" s="217"/>
      <c r="CD247" s="217"/>
      <c r="CE247" s="217"/>
      <c r="CF247" s="217"/>
      <c r="CG247" s="217"/>
      <c r="CH247" s="217"/>
      <c r="CI247" s="217"/>
      <c r="CJ247" s="217"/>
      <c r="CK247" s="217"/>
      <c r="CL247" s="217"/>
      <c r="CM247" s="217"/>
      <c r="CN247" s="217"/>
      <c r="CO247" s="217"/>
      <c r="CP247" s="217"/>
    </row>
    <row r="248" spans="40:94" ht="9" customHeight="1">
      <c r="AN248" s="184"/>
      <c r="AW248" s="217"/>
      <c r="AX248" s="217"/>
      <c r="AY248" s="217"/>
      <c r="AZ248" s="217"/>
      <c r="BA248" s="217"/>
      <c r="BB248" s="217"/>
      <c r="BC248" s="217"/>
      <c r="BD248" s="217"/>
      <c r="BE248" s="217"/>
      <c r="BF248" s="217"/>
      <c r="BG248" s="217"/>
      <c r="BH248" s="217"/>
      <c r="BI248" s="217"/>
      <c r="BJ248" s="217"/>
      <c r="BK248" s="217"/>
      <c r="BL248" s="217"/>
      <c r="BM248" s="217"/>
      <c r="BN248" s="217"/>
      <c r="BO248" s="217"/>
      <c r="BP248" s="217"/>
      <c r="BQ248" s="217"/>
      <c r="BR248" s="217"/>
      <c r="BS248" s="217"/>
      <c r="BT248" s="217"/>
      <c r="BU248" s="217"/>
      <c r="BV248" s="217"/>
      <c r="BW248" s="217"/>
      <c r="BX248" s="217"/>
      <c r="BY248" s="217"/>
      <c r="BZ248" s="217"/>
      <c r="CA248" s="217"/>
      <c r="CB248" s="217"/>
      <c r="CC248" s="217"/>
      <c r="CD248" s="217"/>
      <c r="CE248" s="217"/>
      <c r="CF248" s="217"/>
      <c r="CG248" s="217"/>
      <c r="CH248" s="217"/>
      <c r="CI248" s="217"/>
      <c r="CJ248" s="217"/>
      <c r="CK248" s="217"/>
      <c r="CL248" s="217"/>
      <c r="CM248" s="217"/>
      <c r="CN248" s="217"/>
      <c r="CO248" s="217"/>
      <c r="CP248" s="217"/>
    </row>
    <row r="249" spans="40:94" ht="9" customHeight="1">
      <c r="AN249" s="184"/>
      <c r="AW249" s="217"/>
      <c r="AX249" s="217"/>
      <c r="AY249" s="217"/>
      <c r="AZ249" s="217"/>
      <c r="BA249" s="217"/>
      <c r="BB249" s="217"/>
      <c r="BC249" s="217"/>
      <c r="BD249" s="217"/>
      <c r="BE249" s="217"/>
      <c r="BF249" s="217"/>
      <c r="BG249" s="217"/>
      <c r="BH249" s="217"/>
      <c r="BI249" s="217"/>
      <c r="BJ249" s="217"/>
      <c r="BK249" s="217"/>
      <c r="BL249" s="217"/>
      <c r="BM249" s="217"/>
      <c r="BN249" s="217"/>
      <c r="BO249" s="217"/>
      <c r="BP249" s="217"/>
      <c r="BQ249" s="217"/>
      <c r="BR249" s="217"/>
      <c r="BS249" s="217"/>
      <c r="BT249" s="217"/>
      <c r="BU249" s="217"/>
      <c r="BV249" s="217"/>
      <c r="BW249" s="217"/>
      <c r="BX249" s="217"/>
      <c r="BY249" s="217"/>
      <c r="BZ249" s="217"/>
      <c r="CA249" s="217"/>
      <c r="CB249" s="217"/>
      <c r="CC249" s="217"/>
      <c r="CD249" s="217"/>
      <c r="CE249" s="217"/>
      <c r="CF249" s="217"/>
      <c r="CG249" s="217"/>
      <c r="CH249" s="217"/>
      <c r="CI249" s="217"/>
      <c r="CJ249" s="217"/>
      <c r="CK249" s="217"/>
      <c r="CL249" s="217"/>
      <c r="CM249" s="217"/>
      <c r="CN249" s="217"/>
      <c r="CO249" s="217"/>
      <c r="CP249" s="217"/>
    </row>
    <row r="250" spans="40:94" ht="9" customHeight="1">
      <c r="AN250" s="184"/>
      <c r="AW250" s="217"/>
      <c r="AX250" s="217"/>
      <c r="AY250" s="217"/>
      <c r="AZ250" s="217"/>
      <c r="BA250" s="217"/>
      <c r="BB250" s="217"/>
      <c r="BC250" s="217"/>
      <c r="BD250" s="217"/>
      <c r="BE250" s="217"/>
      <c r="BF250" s="217"/>
      <c r="BG250" s="217"/>
      <c r="BH250" s="217"/>
      <c r="BI250" s="217"/>
      <c r="BJ250" s="217"/>
      <c r="BK250" s="217"/>
      <c r="BL250" s="217"/>
      <c r="BM250" s="217"/>
      <c r="BN250" s="217"/>
      <c r="BO250" s="217"/>
      <c r="BP250" s="217"/>
      <c r="BQ250" s="217"/>
      <c r="BR250" s="217"/>
      <c r="BS250" s="217"/>
      <c r="BT250" s="217"/>
      <c r="BU250" s="217"/>
      <c r="BV250" s="217"/>
      <c r="BW250" s="217"/>
      <c r="BX250" s="217"/>
      <c r="BY250" s="217"/>
      <c r="BZ250" s="217"/>
      <c r="CA250" s="217"/>
      <c r="CB250" s="217"/>
      <c r="CC250" s="217"/>
      <c r="CD250" s="217"/>
      <c r="CE250" s="217"/>
      <c r="CF250" s="217"/>
      <c r="CG250" s="217"/>
      <c r="CH250" s="217"/>
      <c r="CI250" s="217"/>
      <c r="CJ250" s="217"/>
      <c r="CK250" s="217"/>
      <c r="CL250" s="217"/>
      <c r="CM250" s="217"/>
      <c r="CN250" s="217"/>
      <c r="CO250" s="217"/>
      <c r="CP250" s="217"/>
    </row>
    <row r="251" spans="40:94" ht="9" customHeight="1">
      <c r="AN251" s="184"/>
      <c r="AW251" s="217"/>
      <c r="AX251" s="217"/>
      <c r="AY251" s="217"/>
      <c r="AZ251" s="217"/>
      <c r="BA251" s="217"/>
      <c r="BB251" s="217"/>
      <c r="BC251" s="217"/>
      <c r="BD251" s="217"/>
      <c r="BE251" s="217"/>
      <c r="BF251" s="217"/>
      <c r="BG251" s="217"/>
      <c r="BH251" s="217"/>
      <c r="BI251" s="217"/>
      <c r="BJ251" s="217"/>
      <c r="BK251" s="217"/>
      <c r="BL251" s="217"/>
      <c r="BM251" s="217"/>
      <c r="BN251" s="217"/>
      <c r="BO251" s="217"/>
      <c r="BP251" s="217"/>
      <c r="BQ251" s="217"/>
      <c r="BR251" s="217"/>
      <c r="BS251" s="217"/>
      <c r="BT251" s="217"/>
      <c r="BU251" s="217"/>
      <c r="BV251" s="217"/>
      <c r="BW251" s="217"/>
      <c r="BX251" s="217"/>
      <c r="BY251" s="217"/>
      <c r="BZ251" s="217"/>
      <c r="CA251" s="217"/>
      <c r="CB251" s="217"/>
      <c r="CC251" s="217"/>
      <c r="CD251" s="217"/>
      <c r="CE251" s="217"/>
      <c r="CF251" s="217"/>
      <c r="CG251" s="217"/>
      <c r="CH251" s="217"/>
      <c r="CI251" s="217"/>
      <c r="CJ251" s="217"/>
      <c r="CK251" s="217"/>
      <c r="CL251" s="217"/>
      <c r="CM251" s="217"/>
      <c r="CN251" s="217"/>
      <c r="CO251" s="217"/>
      <c r="CP251" s="217"/>
    </row>
    <row r="252" spans="40:94" ht="9" customHeight="1">
      <c r="AN252" s="184"/>
      <c r="AW252" s="217"/>
      <c r="AX252" s="217"/>
      <c r="AY252" s="217"/>
      <c r="AZ252" s="217"/>
      <c r="BA252" s="217"/>
      <c r="BB252" s="217"/>
      <c r="BC252" s="217"/>
      <c r="BD252" s="217"/>
      <c r="BE252" s="217"/>
      <c r="BF252" s="217"/>
      <c r="BG252" s="217"/>
      <c r="BH252" s="217"/>
      <c r="BI252" s="217"/>
      <c r="BJ252" s="217"/>
      <c r="BK252" s="217"/>
      <c r="BL252" s="217"/>
      <c r="BM252" s="217"/>
      <c r="BN252" s="217"/>
      <c r="BO252" s="217"/>
      <c r="BP252" s="217"/>
      <c r="BQ252" s="217"/>
      <c r="BR252" s="217"/>
      <c r="BS252" s="217"/>
      <c r="BT252" s="217"/>
      <c r="BU252" s="217"/>
      <c r="BV252" s="217"/>
      <c r="BW252" s="217"/>
      <c r="BX252" s="217"/>
      <c r="BY252" s="217"/>
      <c r="BZ252" s="217"/>
      <c r="CA252" s="217"/>
      <c r="CB252" s="217"/>
      <c r="CC252" s="217"/>
      <c r="CD252" s="217"/>
      <c r="CE252" s="217"/>
      <c r="CF252" s="217"/>
      <c r="CG252" s="217"/>
      <c r="CH252" s="217"/>
      <c r="CI252" s="217"/>
      <c r="CJ252" s="217"/>
      <c r="CK252" s="217"/>
      <c r="CL252" s="217"/>
      <c r="CM252" s="217"/>
      <c r="CN252" s="217"/>
      <c r="CO252" s="217"/>
      <c r="CP252" s="217"/>
    </row>
    <row r="253" spans="40:94" ht="9" customHeight="1">
      <c r="AN253" s="184"/>
      <c r="AW253" s="217"/>
      <c r="AX253" s="217"/>
      <c r="AY253" s="217"/>
      <c r="AZ253" s="217"/>
      <c r="BA253" s="217"/>
      <c r="BB253" s="217"/>
      <c r="BC253" s="217"/>
      <c r="BD253" s="217"/>
      <c r="BE253" s="217"/>
      <c r="BF253" s="217"/>
      <c r="BG253" s="217"/>
      <c r="BH253" s="217"/>
      <c r="BI253" s="217"/>
      <c r="BJ253" s="217"/>
      <c r="BK253" s="217"/>
      <c r="BL253" s="217"/>
      <c r="BM253" s="217"/>
      <c r="BN253" s="217"/>
      <c r="BO253" s="217"/>
      <c r="BP253" s="217"/>
      <c r="BQ253" s="217"/>
      <c r="BR253" s="217"/>
      <c r="BS253" s="217"/>
      <c r="BT253" s="217"/>
      <c r="BU253" s="217"/>
      <c r="BV253" s="217"/>
      <c r="BW253" s="217"/>
      <c r="BX253" s="217"/>
      <c r="BY253" s="217"/>
      <c r="BZ253" s="217"/>
      <c r="CA253" s="217"/>
      <c r="CB253" s="217"/>
      <c r="CC253" s="217"/>
      <c r="CD253" s="217"/>
      <c r="CE253" s="217"/>
      <c r="CF253" s="217"/>
      <c r="CG253" s="217"/>
      <c r="CH253" s="217"/>
      <c r="CI253" s="217"/>
      <c r="CJ253" s="217"/>
      <c r="CK253" s="217"/>
      <c r="CL253" s="217"/>
      <c r="CM253" s="217"/>
      <c r="CN253" s="217"/>
      <c r="CO253" s="217"/>
      <c r="CP253" s="217"/>
    </row>
    <row r="254" spans="40:94" ht="9" customHeight="1">
      <c r="AN254" s="184"/>
      <c r="AW254" s="217"/>
      <c r="AX254" s="217"/>
      <c r="AY254" s="217"/>
      <c r="AZ254" s="217"/>
      <c r="BA254" s="217"/>
      <c r="BB254" s="217"/>
      <c r="BC254" s="217"/>
      <c r="BD254" s="217"/>
      <c r="BE254" s="217"/>
      <c r="BF254" s="217"/>
      <c r="BG254" s="217"/>
      <c r="BH254" s="217"/>
      <c r="BI254" s="217"/>
      <c r="BJ254" s="217"/>
      <c r="BK254" s="217"/>
      <c r="BL254" s="217"/>
      <c r="BM254" s="217"/>
      <c r="BN254" s="217"/>
      <c r="BO254" s="217"/>
      <c r="BP254" s="217"/>
      <c r="BQ254" s="217"/>
      <c r="BR254" s="217"/>
      <c r="BS254" s="217"/>
      <c r="BT254" s="217"/>
      <c r="BU254" s="217"/>
      <c r="BV254" s="217"/>
      <c r="BW254" s="217"/>
      <c r="BX254" s="217"/>
      <c r="BY254" s="217"/>
      <c r="BZ254" s="217"/>
      <c r="CA254" s="217"/>
      <c r="CB254" s="217"/>
      <c r="CC254" s="217"/>
      <c r="CD254" s="217"/>
      <c r="CE254" s="217"/>
      <c r="CF254" s="217"/>
      <c r="CG254" s="217"/>
      <c r="CH254" s="217"/>
      <c r="CI254" s="217"/>
      <c r="CJ254" s="217"/>
      <c r="CK254" s="217"/>
      <c r="CL254" s="217"/>
      <c r="CM254" s="217"/>
      <c r="CN254" s="217"/>
      <c r="CO254" s="217"/>
      <c r="CP254" s="217"/>
    </row>
    <row r="255" spans="40:94" ht="9" customHeight="1">
      <c r="AN255" s="184"/>
      <c r="AW255" s="217"/>
      <c r="AX255" s="217"/>
      <c r="AY255" s="217"/>
      <c r="AZ255" s="217"/>
      <c r="BA255" s="217"/>
      <c r="BB255" s="217"/>
      <c r="BC255" s="217"/>
      <c r="BD255" s="217"/>
      <c r="BE255" s="217"/>
      <c r="BF255" s="217"/>
      <c r="BG255" s="217"/>
      <c r="BH255" s="217"/>
      <c r="BI255" s="217"/>
      <c r="BJ255" s="217"/>
      <c r="BK255" s="217"/>
      <c r="BL255" s="217"/>
      <c r="BM255" s="217"/>
      <c r="BN255" s="217"/>
      <c r="BO255" s="217"/>
      <c r="BP255" s="217"/>
      <c r="BQ255" s="217"/>
      <c r="BR255" s="217"/>
      <c r="BS255" s="217"/>
      <c r="BT255" s="217"/>
      <c r="BU255" s="217"/>
      <c r="BV255" s="217"/>
      <c r="BW255" s="217"/>
      <c r="BX255" s="217"/>
      <c r="BY255" s="217"/>
      <c r="BZ255" s="217"/>
      <c r="CA255" s="217"/>
      <c r="CB255" s="217"/>
      <c r="CC255" s="217"/>
      <c r="CD255" s="217"/>
      <c r="CE255" s="217"/>
      <c r="CF255" s="217"/>
      <c r="CG255" s="217"/>
      <c r="CH255" s="217"/>
      <c r="CI255" s="217"/>
      <c r="CJ255" s="217"/>
      <c r="CK255" s="217"/>
      <c r="CL255" s="217"/>
      <c r="CM255" s="217"/>
      <c r="CN255" s="217"/>
      <c r="CO255" s="217"/>
      <c r="CP255" s="217"/>
    </row>
    <row r="256" spans="40:94" ht="9" customHeight="1">
      <c r="AN256" s="184"/>
      <c r="AW256" s="217"/>
      <c r="AX256" s="217"/>
      <c r="AY256" s="217"/>
      <c r="AZ256" s="217"/>
      <c r="BA256" s="217"/>
      <c r="BB256" s="217"/>
      <c r="BC256" s="217"/>
      <c r="BD256" s="217"/>
      <c r="BE256" s="217"/>
      <c r="BF256" s="217"/>
      <c r="BG256" s="217"/>
      <c r="BH256" s="217"/>
      <c r="BI256" s="217"/>
      <c r="BJ256" s="217"/>
      <c r="BK256" s="217"/>
      <c r="BL256" s="217"/>
      <c r="BM256" s="217"/>
      <c r="BN256" s="217"/>
      <c r="BO256" s="217"/>
      <c r="BP256" s="217"/>
      <c r="BQ256" s="217"/>
      <c r="BR256" s="217"/>
      <c r="BS256" s="217"/>
      <c r="BT256" s="217"/>
      <c r="BU256" s="217"/>
      <c r="BV256" s="217"/>
      <c r="BW256" s="217"/>
      <c r="BX256" s="217"/>
      <c r="BY256" s="217"/>
      <c r="BZ256" s="217"/>
      <c r="CA256" s="217"/>
      <c r="CB256" s="217"/>
      <c r="CC256" s="217"/>
      <c r="CD256" s="217"/>
      <c r="CE256" s="217"/>
      <c r="CF256" s="217"/>
      <c r="CG256" s="217"/>
      <c r="CH256" s="217"/>
      <c r="CI256" s="217"/>
      <c r="CJ256" s="217"/>
      <c r="CK256" s="217"/>
      <c r="CL256" s="217"/>
      <c r="CM256" s="217"/>
      <c r="CN256" s="217"/>
      <c r="CO256" s="217"/>
      <c r="CP256" s="217"/>
    </row>
    <row r="257" spans="40:94" ht="9" customHeight="1">
      <c r="AN257" s="184"/>
      <c r="AW257" s="217"/>
      <c r="AX257" s="217"/>
      <c r="AY257" s="217"/>
      <c r="AZ257" s="217"/>
      <c r="BA257" s="217"/>
      <c r="BB257" s="217"/>
      <c r="BC257" s="217"/>
      <c r="BD257" s="217"/>
      <c r="BE257" s="217"/>
      <c r="BF257" s="217"/>
      <c r="BG257" s="217"/>
      <c r="BH257" s="217"/>
      <c r="BI257" s="217"/>
      <c r="BJ257" s="217"/>
      <c r="BK257" s="217"/>
      <c r="BL257" s="217"/>
      <c r="BM257" s="217"/>
      <c r="BN257" s="217"/>
      <c r="BO257" s="217"/>
      <c r="BP257" s="217"/>
      <c r="BQ257" s="217"/>
      <c r="BR257" s="217"/>
      <c r="BS257" s="217"/>
      <c r="BT257" s="217"/>
      <c r="BU257" s="217"/>
      <c r="BV257" s="217"/>
      <c r="BW257" s="217"/>
      <c r="BX257" s="217"/>
      <c r="BY257" s="217"/>
      <c r="BZ257" s="217"/>
      <c r="CA257" s="217"/>
      <c r="CB257" s="217"/>
      <c r="CC257" s="217"/>
      <c r="CD257" s="217"/>
      <c r="CE257" s="217"/>
      <c r="CF257" s="217"/>
      <c r="CG257" s="217"/>
      <c r="CH257" s="217"/>
      <c r="CI257" s="217"/>
      <c r="CJ257" s="217"/>
      <c r="CK257" s="217"/>
      <c r="CL257" s="217"/>
      <c r="CM257" s="217"/>
      <c r="CN257" s="217"/>
      <c r="CO257" s="217"/>
      <c r="CP257" s="217"/>
    </row>
    <row r="258" spans="40:94" ht="9" customHeight="1">
      <c r="AN258" s="184"/>
      <c r="AW258" s="217"/>
      <c r="AX258" s="217"/>
      <c r="AY258" s="217"/>
      <c r="AZ258" s="217"/>
      <c r="BA258" s="217"/>
      <c r="BB258" s="217"/>
      <c r="BC258" s="217"/>
      <c r="BD258" s="217"/>
      <c r="BE258" s="217"/>
      <c r="BF258" s="217"/>
      <c r="BG258" s="217"/>
      <c r="BH258" s="217"/>
      <c r="BI258" s="217"/>
      <c r="BJ258" s="217"/>
      <c r="BK258" s="217"/>
      <c r="BL258" s="217"/>
      <c r="BM258" s="217"/>
      <c r="BN258" s="217"/>
      <c r="BO258" s="217"/>
      <c r="BP258" s="217"/>
      <c r="BQ258" s="217"/>
      <c r="BR258" s="217"/>
      <c r="BS258" s="217"/>
      <c r="BT258" s="217"/>
      <c r="BU258" s="217"/>
      <c r="BV258" s="217"/>
      <c r="BW258" s="217"/>
      <c r="BX258" s="217"/>
      <c r="BY258" s="217"/>
      <c r="BZ258" s="217"/>
      <c r="CA258" s="217"/>
      <c r="CB258" s="217"/>
      <c r="CC258" s="217"/>
      <c r="CD258" s="217"/>
      <c r="CE258" s="217"/>
      <c r="CF258" s="217"/>
      <c r="CG258" s="217"/>
      <c r="CH258" s="217"/>
      <c r="CI258" s="217"/>
      <c r="CJ258" s="217"/>
      <c r="CK258" s="217"/>
      <c r="CL258" s="217"/>
      <c r="CM258" s="217"/>
      <c r="CN258" s="217"/>
      <c r="CO258" s="217"/>
      <c r="CP258" s="217"/>
    </row>
    <row r="259" spans="40:94" ht="9" customHeight="1">
      <c r="AN259" s="184"/>
      <c r="AW259" s="217"/>
      <c r="AX259" s="217"/>
      <c r="AY259" s="217"/>
      <c r="AZ259" s="217"/>
      <c r="BA259" s="217"/>
      <c r="BB259" s="217"/>
      <c r="BC259" s="217"/>
      <c r="BD259" s="217"/>
      <c r="BE259" s="217"/>
      <c r="BF259" s="217"/>
      <c r="BG259" s="217"/>
      <c r="BH259" s="217"/>
      <c r="BI259" s="217"/>
      <c r="BJ259" s="217"/>
      <c r="BK259" s="217"/>
      <c r="BL259" s="217"/>
      <c r="BM259" s="217"/>
      <c r="BN259" s="217"/>
      <c r="BO259" s="217"/>
      <c r="BP259" s="217"/>
      <c r="BQ259" s="217"/>
      <c r="BR259" s="217"/>
      <c r="BS259" s="217"/>
      <c r="BT259" s="217"/>
      <c r="BU259" s="217"/>
      <c r="BV259" s="217"/>
      <c r="BW259" s="217"/>
      <c r="BX259" s="217"/>
      <c r="BY259" s="217"/>
      <c r="BZ259" s="217"/>
      <c r="CA259" s="217"/>
      <c r="CB259" s="217"/>
      <c r="CC259" s="217"/>
      <c r="CD259" s="217"/>
      <c r="CE259" s="217"/>
      <c r="CF259" s="217"/>
      <c r="CG259" s="217"/>
      <c r="CH259" s="217"/>
      <c r="CI259" s="217"/>
      <c r="CJ259" s="217"/>
      <c r="CK259" s="217"/>
      <c r="CL259" s="217"/>
      <c r="CM259" s="217"/>
      <c r="CN259" s="217"/>
      <c r="CO259" s="217"/>
      <c r="CP259" s="217"/>
    </row>
    <row r="260" spans="40:94" ht="9" customHeight="1">
      <c r="AN260" s="184"/>
      <c r="AW260" s="217"/>
      <c r="AX260" s="217"/>
      <c r="AY260" s="217"/>
      <c r="AZ260" s="217"/>
      <c r="BA260" s="217"/>
      <c r="BB260" s="217"/>
      <c r="BC260" s="217"/>
      <c r="BD260" s="217"/>
      <c r="BE260" s="217"/>
      <c r="BF260" s="217"/>
      <c r="BG260" s="217"/>
      <c r="BH260" s="217"/>
      <c r="BI260" s="217"/>
      <c r="BJ260" s="217"/>
      <c r="BK260" s="217"/>
      <c r="BL260" s="217"/>
      <c r="BM260" s="217"/>
      <c r="BN260" s="217"/>
      <c r="BO260" s="217"/>
      <c r="BP260" s="217"/>
      <c r="BQ260" s="217"/>
      <c r="BR260" s="217"/>
      <c r="BS260" s="217"/>
      <c r="BT260" s="217"/>
      <c r="BU260" s="217"/>
      <c r="BV260" s="217"/>
      <c r="BW260" s="217"/>
      <c r="BX260" s="217"/>
      <c r="BY260" s="217"/>
      <c r="BZ260" s="217"/>
      <c r="CA260" s="217"/>
      <c r="CB260" s="217"/>
      <c r="CC260" s="217"/>
      <c r="CD260" s="217"/>
      <c r="CE260" s="217"/>
      <c r="CF260" s="217"/>
      <c r="CG260" s="217"/>
      <c r="CH260" s="217"/>
      <c r="CI260" s="217"/>
      <c r="CJ260" s="217"/>
      <c r="CK260" s="217"/>
      <c r="CL260" s="217"/>
      <c r="CM260" s="217"/>
      <c r="CN260" s="217"/>
      <c r="CO260" s="217"/>
      <c r="CP260" s="217"/>
    </row>
    <row r="261" spans="40:94" ht="9" customHeight="1">
      <c r="AN261" s="184"/>
      <c r="AW261" s="217"/>
      <c r="AX261" s="217"/>
      <c r="AY261" s="217"/>
      <c r="AZ261" s="217"/>
      <c r="BA261" s="217"/>
      <c r="BB261" s="217"/>
      <c r="BC261" s="217"/>
      <c r="BD261" s="217"/>
      <c r="BE261" s="217"/>
      <c r="BF261" s="217"/>
      <c r="BG261" s="217"/>
      <c r="BH261" s="217"/>
      <c r="BI261" s="217"/>
      <c r="BJ261" s="217"/>
      <c r="BK261" s="217"/>
      <c r="BL261" s="217"/>
      <c r="BM261" s="217"/>
      <c r="BN261" s="217"/>
      <c r="BO261" s="217"/>
      <c r="BP261" s="217"/>
      <c r="BQ261" s="217"/>
      <c r="BR261" s="217"/>
      <c r="BS261" s="217"/>
      <c r="BT261" s="217"/>
      <c r="BU261" s="217"/>
      <c r="BV261" s="217"/>
      <c r="BW261" s="217"/>
      <c r="BX261" s="217"/>
      <c r="BY261" s="217"/>
      <c r="BZ261" s="217"/>
      <c r="CA261" s="217"/>
      <c r="CB261" s="217"/>
      <c r="CC261" s="217"/>
      <c r="CD261" s="217"/>
      <c r="CE261" s="217"/>
      <c r="CF261" s="217"/>
      <c r="CG261" s="217"/>
      <c r="CH261" s="217"/>
      <c r="CI261" s="217"/>
      <c r="CJ261" s="217"/>
      <c r="CK261" s="217"/>
      <c r="CL261" s="217"/>
      <c r="CM261" s="217"/>
      <c r="CN261" s="217"/>
      <c r="CO261" s="217"/>
      <c r="CP261" s="217"/>
    </row>
    <row r="262" spans="40:94" ht="9" customHeight="1">
      <c r="AN262" s="184"/>
      <c r="AW262" s="217"/>
      <c r="AX262" s="217"/>
      <c r="AY262" s="217"/>
      <c r="AZ262" s="217"/>
      <c r="BA262" s="217"/>
      <c r="BB262" s="217"/>
      <c r="BC262" s="217"/>
      <c r="BD262" s="217"/>
      <c r="BE262" s="217"/>
      <c r="BF262" s="217"/>
      <c r="BG262" s="217"/>
      <c r="BH262" s="217"/>
      <c r="BI262" s="217"/>
      <c r="BJ262" s="217"/>
      <c r="BK262" s="217"/>
      <c r="BL262" s="217"/>
      <c r="BM262" s="217"/>
      <c r="BN262" s="217"/>
      <c r="BO262" s="217"/>
      <c r="BP262" s="217"/>
      <c r="BQ262" s="217"/>
      <c r="BR262" s="217"/>
      <c r="BS262" s="217"/>
      <c r="BT262" s="217"/>
      <c r="BU262" s="217"/>
      <c r="BV262" s="217"/>
      <c r="BW262" s="217"/>
      <c r="BX262" s="217"/>
      <c r="BY262" s="217"/>
      <c r="BZ262" s="217"/>
      <c r="CA262" s="217"/>
      <c r="CB262" s="217"/>
      <c r="CC262" s="217"/>
      <c r="CD262" s="217"/>
      <c r="CE262" s="217"/>
      <c r="CF262" s="217"/>
      <c r="CG262" s="217"/>
      <c r="CH262" s="217"/>
      <c r="CI262" s="217"/>
      <c r="CJ262" s="217"/>
      <c r="CK262" s="217"/>
      <c r="CL262" s="217"/>
      <c r="CM262" s="217"/>
      <c r="CN262" s="217"/>
      <c r="CO262" s="217"/>
      <c r="CP262" s="217"/>
    </row>
    <row r="263" spans="40:94" ht="9" customHeight="1">
      <c r="AN263" s="184"/>
      <c r="AW263" s="217"/>
      <c r="AX263" s="217"/>
      <c r="AY263" s="217"/>
      <c r="AZ263" s="217"/>
      <c r="BA263" s="217"/>
      <c r="BB263" s="217"/>
      <c r="BC263" s="217"/>
      <c r="BD263" s="217"/>
      <c r="BE263" s="217"/>
      <c r="BF263" s="217"/>
      <c r="BG263" s="217"/>
      <c r="BH263" s="217"/>
      <c r="BI263" s="217"/>
      <c r="BJ263" s="217"/>
      <c r="BK263" s="217"/>
      <c r="BL263" s="217"/>
      <c r="BM263" s="217"/>
      <c r="BN263" s="217"/>
      <c r="BO263" s="217"/>
      <c r="BP263" s="217"/>
      <c r="BQ263" s="217"/>
      <c r="BR263" s="217"/>
      <c r="BS263" s="217"/>
      <c r="BT263" s="217"/>
      <c r="BU263" s="217"/>
      <c r="BV263" s="217"/>
      <c r="BW263" s="217"/>
      <c r="BX263" s="217"/>
      <c r="BY263" s="217"/>
      <c r="BZ263" s="217"/>
      <c r="CA263" s="217"/>
      <c r="CB263" s="217"/>
      <c r="CC263" s="217"/>
      <c r="CD263" s="217"/>
      <c r="CE263" s="217"/>
      <c r="CF263" s="217"/>
      <c r="CG263" s="217"/>
      <c r="CH263" s="217"/>
      <c r="CI263" s="217"/>
      <c r="CJ263" s="217"/>
      <c r="CK263" s="217"/>
      <c r="CL263" s="217"/>
      <c r="CM263" s="217"/>
      <c r="CN263" s="217"/>
      <c r="CO263" s="217"/>
      <c r="CP263" s="217"/>
    </row>
    <row r="264" spans="40:94" ht="9" customHeight="1">
      <c r="AN264" s="184"/>
      <c r="AW264" s="217"/>
      <c r="AX264" s="217"/>
      <c r="AY264" s="217"/>
      <c r="AZ264" s="217"/>
      <c r="BA264" s="217"/>
      <c r="BB264" s="217"/>
      <c r="BC264" s="217"/>
      <c r="BD264" s="217"/>
      <c r="BE264" s="217"/>
      <c r="BF264" s="217"/>
      <c r="BG264" s="217"/>
      <c r="BH264" s="217"/>
      <c r="BI264" s="217"/>
      <c r="BJ264" s="217"/>
      <c r="BK264" s="217"/>
      <c r="BL264" s="217"/>
      <c r="BM264" s="217"/>
      <c r="BN264" s="217"/>
      <c r="BO264" s="217"/>
      <c r="BP264" s="217"/>
      <c r="BQ264" s="217"/>
      <c r="BR264" s="217"/>
      <c r="BS264" s="217"/>
      <c r="BT264" s="217"/>
      <c r="BU264" s="217"/>
      <c r="BV264" s="217"/>
      <c r="BW264" s="217"/>
      <c r="BX264" s="217"/>
      <c r="BY264" s="217"/>
      <c r="BZ264" s="217"/>
      <c r="CA264" s="217"/>
      <c r="CB264" s="217"/>
      <c r="CC264" s="217"/>
      <c r="CD264" s="217"/>
      <c r="CE264" s="217"/>
      <c r="CF264" s="217"/>
      <c r="CG264" s="217"/>
      <c r="CH264" s="217"/>
      <c r="CI264" s="217"/>
      <c r="CJ264" s="217"/>
      <c r="CK264" s="217"/>
      <c r="CL264" s="217"/>
      <c r="CM264" s="217"/>
      <c r="CN264" s="217"/>
      <c r="CO264" s="217"/>
      <c r="CP264" s="217"/>
    </row>
    <row r="265" spans="40:94" ht="9" customHeight="1">
      <c r="AN265" s="184"/>
      <c r="AW265" s="217"/>
      <c r="AX265" s="217"/>
      <c r="AY265" s="217"/>
      <c r="AZ265" s="217"/>
      <c r="BA265" s="217"/>
      <c r="BB265" s="217"/>
      <c r="BC265" s="217"/>
      <c r="BD265" s="217"/>
      <c r="BE265" s="217"/>
      <c r="BF265" s="217"/>
      <c r="BG265" s="217"/>
      <c r="BH265" s="217"/>
      <c r="BI265" s="217"/>
      <c r="BJ265" s="217"/>
      <c r="BK265" s="217"/>
      <c r="BL265" s="217"/>
      <c r="BM265" s="217"/>
      <c r="BN265" s="217"/>
      <c r="BO265" s="217"/>
      <c r="BP265" s="217"/>
      <c r="BQ265" s="217"/>
      <c r="BR265" s="217"/>
      <c r="BS265" s="217"/>
      <c r="BT265" s="217"/>
      <c r="BU265" s="217"/>
      <c r="BV265" s="217"/>
      <c r="BW265" s="217"/>
      <c r="BX265" s="217"/>
      <c r="BY265" s="217"/>
      <c r="BZ265" s="217"/>
      <c r="CA265" s="217"/>
      <c r="CB265" s="217"/>
      <c r="CC265" s="217"/>
      <c r="CD265" s="217"/>
      <c r="CE265" s="217"/>
      <c r="CF265" s="217"/>
      <c r="CG265" s="217"/>
      <c r="CH265" s="217"/>
      <c r="CI265" s="217"/>
      <c r="CJ265" s="217"/>
      <c r="CK265" s="217"/>
      <c r="CL265" s="217"/>
      <c r="CM265" s="217"/>
      <c r="CN265" s="217"/>
      <c r="CO265" s="217"/>
      <c r="CP265" s="217"/>
    </row>
    <row r="266" spans="40:94" ht="9" customHeight="1">
      <c r="AN266" s="184"/>
      <c r="AW266" s="217"/>
      <c r="AX266" s="217"/>
      <c r="AY266" s="217"/>
      <c r="AZ266" s="217"/>
      <c r="BA266" s="217"/>
      <c r="BB266" s="217"/>
      <c r="BC266" s="217"/>
      <c r="BD266" s="217"/>
      <c r="BE266" s="217"/>
      <c r="BF266" s="217"/>
      <c r="BG266" s="217"/>
      <c r="BH266" s="217"/>
      <c r="BI266" s="217"/>
      <c r="BJ266" s="217"/>
      <c r="BK266" s="217"/>
      <c r="BL266" s="217"/>
      <c r="BM266" s="217"/>
      <c r="BN266" s="217"/>
      <c r="BO266" s="217"/>
      <c r="BP266" s="217"/>
      <c r="BQ266" s="217"/>
      <c r="BR266" s="217"/>
      <c r="BS266" s="217"/>
      <c r="BT266" s="217"/>
      <c r="BU266" s="217"/>
      <c r="BV266" s="217"/>
      <c r="BW266" s="217"/>
      <c r="BX266" s="217"/>
      <c r="BY266" s="217"/>
      <c r="BZ266" s="217"/>
      <c r="CA266" s="217"/>
      <c r="CB266" s="217"/>
      <c r="CC266" s="217"/>
      <c r="CD266" s="217"/>
      <c r="CE266" s="217"/>
      <c r="CF266" s="217"/>
      <c r="CG266" s="217"/>
      <c r="CH266" s="217"/>
      <c r="CI266" s="217"/>
      <c r="CJ266" s="217"/>
      <c r="CK266" s="217"/>
      <c r="CL266" s="217"/>
      <c r="CM266" s="217"/>
      <c r="CN266" s="217"/>
      <c r="CO266" s="217"/>
      <c r="CP266" s="217"/>
    </row>
    <row r="267" spans="40:94" ht="9" customHeight="1">
      <c r="AN267" s="184"/>
      <c r="AW267" s="217"/>
      <c r="AX267" s="217"/>
      <c r="AY267" s="217"/>
      <c r="AZ267" s="217"/>
      <c r="BA267" s="217"/>
      <c r="BB267" s="217"/>
      <c r="BC267" s="217"/>
      <c r="BD267" s="217"/>
      <c r="BE267" s="217"/>
      <c r="BF267" s="217"/>
      <c r="BG267" s="217"/>
      <c r="BH267" s="217"/>
      <c r="BI267" s="217"/>
      <c r="BJ267" s="217"/>
      <c r="BK267" s="217"/>
      <c r="BL267" s="217"/>
      <c r="BM267" s="217"/>
      <c r="BN267" s="217"/>
      <c r="BO267" s="217"/>
      <c r="BP267" s="217"/>
      <c r="BQ267" s="217"/>
      <c r="BR267" s="217"/>
      <c r="BS267" s="217"/>
      <c r="BT267" s="217"/>
      <c r="BU267" s="217"/>
      <c r="BV267" s="217"/>
      <c r="BW267" s="217"/>
      <c r="BX267" s="217"/>
      <c r="BY267" s="217"/>
      <c r="BZ267" s="217"/>
      <c r="CA267" s="217"/>
      <c r="CB267" s="217"/>
      <c r="CC267" s="217"/>
      <c r="CD267" s="217"/>
      <c r="CE267" s="217"/>
      <c r="CF267" s="217"/>
      <c r="CG267" s="217"/>
      <c r="CH267" s="217"/>
      <c r="CI267" s="217"/>
      <c r="CJ267" s="217"/>
      <c r="CK267" s="217"/>
      <c r="CL267" s="217"/>
      <c r="CM267" s="217"/>
      <c r="CN267" s="217"/>
      <c r="CO267" s="217"/>
      <c r="CP267" s="217"/>
    </row>
    <row r="268" spans="40:94" ht="9" customHeight="1">
      <c r="AN268" s="184"/>
      <c r="AW268" s="217"/>
      <c r="AX268" s="217"/>
      <c r="AY268" s="217"/>
      <c r="AZ268" s="217"/>
      <c r="BA268" s="217"/>
      <c r="BB268" s="217"/>
      <c r="BC268" s="217"/>
      <c r="BD268" s="217"/>
      <c r="BE268" s="217"/>
      <c r="BF268" s="217"/>
      <c r="BG268" s="217"/>
      <c r="BH268" s="217"/>
      <c r="BI268" s="217"/>
      <c r="BJ268" s="217"/>
      <c r="BK268" s="217"/>
      <c r="BL268" s="217"/>
      <c r="BM268" s="217"/>
      <c r="BN268" s="217"/>
      <c r="BO268" s="217"/>
      <c r="BP268" s="217"/>
      <c r="BQ268" s="217"/>
      <c r="BR268" s="217"/>
      <c r="BS268" s="217"/>
      <c r="BT268" s="217"/>
      <c r="BU268" s="217"/>
      <c r="BV268" s="217"/>
      <c r="BW268" s="217"/>
      <c r="BX268" s="217"/>
      <c r="BY268" s="217"/>
      <c r="BZ268" s="217"/>
      <c r="CA268" s="217"/>
      <c r="CB268" s="217"/>
      <c r="CC268" s="217"/>
      <c r="CD268" s="217"/>
      <c r="CE268" s="217"/>
      <c r="CF268" s="217"/>
      <c r="CG268" s="217"/>
      <c r="CH268" s="217"/>
      <c r="CI268" s="217"/>
      <c r="CJ268" s="217"/>
      <c r="CK268" s="217"/>
      <c r="CL268" s="217"/>
      <c r="CM268" s="217"/>
      <c r="CN268" s="217"/>
      <c r="CO268" s="217"/>
      <c r="CP268" s="217"/>
    </row>
    <row r="269" spans="40:94" ht="9" customHeight="1">
      <c r="AN269" s="184"/>
      <c r="AW269" s="217"/>
      <c r="AX269" s="217"/>
      <c r="AY269" s="217"/>
      <c r="AZ269" s="217"/>
      <c r="BA269" s="217"/>
      <c r="BB269" s="217"/>
      <c r="BC269" s="217"/>
      <c r="BD269" s="217"/>
      <c r="BE269" s="217"/>
      <c r="BF269" s="217"/>
      <c r="BG269" s="217"/>
      <c r="BH269" s="217"/>
      <c r="BI269" s="217"/>
      <c r="BJ269" s="217"/>
      <c r="BK269" s="217"/>
      <c r="BL269" s="217"/>
      <c r="BM269" s="217"/>
      <c r="BN269" s="217"/>
      <c r="BO269" s="217"/>
      <c r="BP269" s="217"/>
      <c r="BQ269" s="217"/>
      <c r="BR269" s="217"/>
      <c r="BS269" s="217"/>
      <c r="BT269" s="217"/>
      <c r="BU269" s="217"/>
      <c r="BV269" s="217"/>
      <c r="BW269" s="217"/>
      <c r="BX269" s="217"/>
      <c r="BY269" s="217"/>
      <c r="BZ269" s="217"/>
      <c r="CA269" s="217"/>
      <c r="CB269" s="217"/>
      <c r="CC269" s="217"/>
      <c r="CD269" s="217"/>
      <c r="CE269" s="217"/>
      <c r="CF269" s="217"/>
      <c r="CG269" s="217"/>
      <c r="CH269" s="217"/>
      <c r="CI269" s="217"/>
      <c r="CJ269" s="217"/>
      <c r="CK269" s="217"/>
      <c r="CL269" s="217"/>
      <c r="CM269" s="217"/>
      <c r="CN269" s="217"/>
      <c r="CO269" s="217"/>
      <c r="CP269" s="217"/>
    </row>
    <row r="270" spans="40:94" ht="9" customHeight="1">
      <c r="AN270" s="184"/>
      <c r="AW270" s="217"/>
      <c r="AX270" s="217"/>
      <c r="AY270" s="217"/>
      <c r="AZ270" s="217"/>
      <c r="BA270" s="217"/>
      <c r="BB270" s="217"/>
      <c r="BC270" s="217"/>
      <c r="BD270" s="217"/>
      <c r="BE270" s="217"/>
      <c r="BF270" s="217"/>
      <c r="BG270" s="217"/>
      <c r="BH270" s="217"/>
      <c r="BI270" s="217"/>
      <c r="BJ270" s="217"/>
      <c r="BK270" s="217"/>
      <c r="BL270" s="217"/>
      <c r="BM270" s="217"/>
      <c r="BN270" s="217"/>
      <c r="BO270" s="217"/>
      <c r="BP270" s="217"/>
      <c r="BQ270" s="217"/>
      <c r="BR270" s="217"/>
      <c r="BS270" s="217"/>
      <c r="BT270" s="217"/>
      <c r="BU270" s="217"/>
      <c r="BV270" s="217"/>
      <c r="BW270" s="217"/>
      <c r="BX270" s="217"/>
      <c r="BY270" s="217"/>
      <c r="BZ270" s="217"/>
      <c r="CA270" s="217"/>
      <c r="CB270" s="217"/>
      <c r="CC270" s="217"/>
      <c r="CD270" s="217"/>
      <c r="CE270" s="217"/>
      <c r="CF270" s="217"/>
      <c r="CG270" s="217"/>
      <c r="CH270" s="217"/>
      <c r="CI270" s="217"/>
      <c r="CJ270" s="217"/>
      <c r="CK270" s="217"/>
      <c r="CL270" s="217"/>
      <c r="CM270" s="217"/>
      <c r="CN270" s="217"/>
      <c r="CO270" s="217"/>
      <c r="CP270" s="217"/>
    </row>
    <row r="271" spans="40:94" ht="9" customHeight="1">
      <c r="AN271" s="184"/>
      <c r="AW271" s="217"/>
      <c r="AX271" s="217"/>
      <c r="AY271" s="217"/>
      <c r="AZ271" s="217"/>
      <c r="BA271" s="217"/>
      <c r="BB271" s="217"/>
      <c r="BC271" s="217"/>
      <c r="BD271" s="217"/>
      <c r="BE271" s="217"/>
      <c r="BF271" s="217"/>
      <c r="BG271" s="217"/>
      <c r="BH271" s="217"/>
      <c r="BI271" s="217"/>
      <c r="BJ271" s="217"/>
      <c r="BK271" s="217"/>
      <c r="BL271" s="217"/>
      <c r="BM271" s="217"/>
      <c r="BN271" s="217"/>
      <c r="BO271" s="217"/>
      <c r="BP271" s="217"/>
      <c r="BQ271" s="217"/>
      <c r="BR271" s="217"/>
      <c r="BS271" s="217"/>
      <c r="BT271" s="217"/>
      <c r="BU271" s="217"/>
      <c r="BV271" s="217"/>
      <c r="BW271" s="217"/>
      <c r="BX271" s="217"/>
      <c r="BY271" s="217"/>
      <c r="BZ271" s="217"/>
      <c r="CA271" s="217"/>
      <c r="CB271" s="217"/>
      <c r="CC271" s="217"/>
      <c r="CD271" s="217"/>
      <c r="CE271" s="217"/>
      <c r="CF271" s="217"/>
      <c r="CG271" s="217"/>
      <c r="CH271" s="217"/>
      <c r="CI271" s="217"/>
      <c r="CJ271" s="217"/>
      <c r="CK271" s="217"/>
      <c r="CL271" s="217"/>
      <c r="CM271" s="217"/>
      <c r="CN271" s="217"/>
      <c r="CO271" s="217"/>
      <c r="CP271" s="217"/>
    </row>
    <row r="272" spans="40:94" ht="9" customHeight="1">
      <c r="AN272" s="184"/>
      <c r="AW272" s="217"/>
      <c r="AX272" s="217"/>
      <c r="AY272" s="217"/>
      <c r="AZ272" s="217"/>
      <c r="BA272" s="217"/>
      <c r="BB272" s="217"/>
      <c r="BC272" s="217"/>
      <c r="BD272" s="217"/>
      <c r="BE272" s="217"/>
      <c r="BF272" s="217"/>
      <c r="BG272" s="217"/>
      <c r="BH272" s="217"/>
      <c r="BI272" s="217"/>
      <c r="BJ272" s="217"/>
      <c r="BK272" s="217"/>
      <c r="BL272" s="217"/>
      <c r="BM272" s="217"/>
      <c r="BN272" s="217"/>
      <c r="BO272" s="217"/>
      <c r="BP272" s="217"/>
      <c r="BQ272" s="217"/>
      <c r="BR272" s="217"/>
      <c r="BS272" s="217"/>
      <c r="BT272" s="217"/>
      <c r="BU272" s="217"/>
      <c r="BV272" s="217"/>
      <c r="BW272" s="217"/>
      <c r="BX272" s="217"/>
      <c r="BY272" s="217"/>
      <c r="BZ272" s="217"/>
      <c r="CA272" s="217"/>
      <c r="CB272" s="217"/>
      <c r="CC272" s="217"/>
      <c r="CD272" s="217"/>
      <c r="CE272" s="217"/>
      <c r="CF272" s="217"/>
      <c r="CG272" s="217"/>
      <c r="CH272" s="217"/>
      <c r="CI272" s="217"/>
      <c r="CJ272" s="217"/>
      <c r="CK272" s="217"/>
      <c r="CL272" s="217"/>
      <c r="CM272" s="217"/>
      <c r="CN272" s="217"/>
      <c r="CO272" s="217"/>
      <c r="CP272" s="217"/>
    </row>
    <row r="273" spans="40:94" ht="9" customHeight="1">
      <c r="AN273" s="184"/>
      <c r="AW273" s="217"/>
      <c r="AX273" s="217"/>
      <c r="AY273" s="217"/>
      <c r="AZ273" s="217"/>
      <c r="BA273" s="217"/>
      <c r="BB273" s="217"/>
      <c r="BC273" s="217"/>
      <c r="BD273" s="217"/>
      <c r="BE273" s="217"/>
      <c r="BF273" s="217"/>
      <c r="BG273" s="217"/>
      <c r="BH273" s="217"/>
      <c r="BI273" s="217"/>
      <c r="BJ273" s="217"/>
      <c r="BK273" s="217"/>
      <c r="BL273" s="217"/>
      <c r="BM273" s="217"/>
      <c r="BN273" s="217"/>
      <c r="BO273" s="217"/>
      <c r="BP273" s="217"/>
      <c r="BQ273" s="217"/>
      <c r="BR273" s="217"/>
      <c r="BS273" s="217"/>
      <c r="BT273" s="217"/>
      <c r="BU273" s="217"/>
      <c r="BV273" s="217"/>
      <c r="BW273" s="217"/>
      <c r="BX273" s="217"/>
      <c r="BY273" s="217"/>
      <c r="BZ273" s="217"/>
      <c r="CA273" s="217"/>
      <c r="CB273" s="217"/>
      <c r="CC273" s="217"/>
      <c r="CD273" s="217"/>
      <c r="CE273" s="217"/>
      <c r="CF273" s="217"/>
      <c r="CG273" s="217"/>
      <c r="CH273" s="217"/>
      <c r="CI273" s="217"/>
      <c r="CJ273" s="217"/>
      <c r="CK273" s="217"/>
      <c r="CL273" s="217"/>
      <c r="CM273" s="217"/>
      <c r="CN273" s="217"/>
      <c r="CO273" s="217"/>
      <c r="CP273" s="217"/>
    </row>
    <row r="274" spans="40:94" ht="9" customHeight="1">
      <c r="AN274" s="184"/>
      <c r="AW274" s="217"/>
      <c r="AX274" s="217"/>
      <c r="AY274" s="217"/>
      <c r="AZ274" s="217"/>
      <c r="BA274" s="217"/>
      <c r="BB274" s="217"/>
      <c r="BC274" s="217"/>
      <c r="BD274" s="217"/>
      <c r="BE274" s="217"/>
      <c r="BF274" s="217"/>
      <c r="BG274" s="217"/>
      <c r="BH274" s="217"/>
      <c r="BI274" s="217"/>
      <c r="BJ274" s="217"/>
      <c r="BK274" s="217"/>
      <c r="BL274" s="217"/>
      <c r="BM274" s="217"/>
      <c r="BN274" s="217"/>
      <c r="BO274" s="217"/>
      <c r="BP274" s="217"/>
      <c r="BQ274" s="217"/>
      <c r="BR274" s="217"/>
      <c r="BS274" s="217"/>
      <c r="BT274" s="217"/>
      <c r="BU274" s="217"/>
      <c r="BV274" s="217"/>
      <c r="BW274" s="217"/>
      <c r="BX274" s="217"/>
      <c r="BY274" s="217"/>
      <c r="BZ274" s="217"/>
      <c r="CA274" s="217"/>
      <c r="CB274" s="217"/>
      <c r="CC274" s="217"/>
      <c r="CD274" s="217"/>
      <c r="CE274" s="217"/>
      <c r="CF274" s="217"/>
      <c r="CG274" s="217"/>
      <c r="CH274" s="217"/>
      <c r="CI274" s="217"/>
      <c r="CJ274" s="217"/>
      <c r="CK274" s="217"/>
      <c r="CL274" s="217"/>
      <c r="CM274" s="217"/>
      <c r="CN274" s="217"/>
      <c r="CO274" s="217"/>
      <c r="CP274" s="217"/>
    </row>
    <row r="275" spans="40:94" ht="9" customHeight="1">
      <c r="AN275" s="184"/>
      <c r="AW275" s="217"/>
      <c r="AX275" s="217"/>
      <c r="AY275" s="217"/>
      <c r="AZ275" s="217"/>
      <c r="BA275" s="217"/>
      <c r="BB275" s="217"/>
      <c r="BC275" s="217"/>
      <c r="BD275" s="217"/>
      <c r="BE275" s="217"/>
      <c r="BF275" s="217"/>
      <c r="BG275" s="217"/>
      <c r="BH275" s="217"/>
      <c r="BI275" s="217"/>
      <c r="BJ275" s="217"/>
      <c r="BK275" s="217"/>
      <c r="BL275" s="217"/>
      <c r="BM275" s="217"/>
      <c r="BN275" s="217"/>
      <c r="BO275" s="217"/>
      <c r="BP275" s="217"/>
      <c r="BQ275" s="217"/>
      <c r="BR275" s="217"/>
      <c r="BS275" s="217"/>
      <c r="BT275" s="217"/>
      <c r="BU275" s="217"/>
      <c r="BV275" s="217"/>
      <c r="BW275" s="217"/>
      <c r="BX275" s="217"/>
      <c r="BY275" s="217"/>
      <c r="BZ275" s="217"/>
      <c r="CA275" s="217"/>
      <c r="CB275" s="217"/>
      <c r="CC275" s="217"/>
      <c r="CD275" s="217"/>
      <c r="CE275" s="217"/>
      <c r="CF275" s="217"/>
      <c r="CG275" s="217"/>
      <c r="CH275" s="217"/>
      <c r="CI275" s="217"/>
      <c r="CJ275" s="217"/>
      <c r="CK275" s="217"/>
      <c r="CL275" s="217"/>
      <c r="CM275" s="217"/>
      <c r="CN275" s="217"/>
      <c r="CO275" s="217"/>
      <c r="CP275" s="217"/>
    </row>
    <row r="276" spans="40:94" ht="9" customHeight="1">
      <c r="AN276" s="184"/>
      <c r="AW276" s="217"/>
      <c r="AX276" s="217"/>
      <c r="AY276" s="217"/>
      <c r="AZ276" s="217"/>
      <c r="BA276" s="217"/>
      <c r="BB276" s="217"/>
      <c r="BC276" s="217"/>
      <c r="BD276" s="217"/>
      <c r="BE276" s="217"/>
      <c r="BF276" s="217"/>
      <c r="BG276" s="217"/>
      <c r="BH276" s="217"/>
      <c r="BI276" s="217"/>
      <c r="BJ276" s="217"/>
      <c r="BK276" s="217"/>
      <c r="BL276" s="217"/>
      <c r="BM276" s="217"/>
      <c r="BN276" s="217"/>
      <c r="BO276" s="217"/>
      <c r="BP276" s="217"/>
      <c r="BQ276" s="217"/>
      <c r="BR276" s="217"/>
      <c r="BS276" s="217"/>
      <c r="BT276" s="217"/>
      <c r="BU276" s="217"/>
      <c r="BV276" s="217"/>
      <c r="BW276" s="217"/>
      <c r="BX276" s="217"/>
      <c r="BY276" s="217"/>
      <c r="BZ276" s="217"/>
      <c r="CA276" s="217"/>
      <c r="CB276" s="217"/>
      <c r="CC276" s="217"/>
      <c r="CD276" s="217"/>
      <c r="CE276" s="217"/>
      <c r="CF276" s="217"/>
      <c r="CG276" s="217"/>
      <c r="CH276" s="217"/>
      <c r="CI276" s="217"/>
      <c r="CJ276" s="217"/>
      <c r="CK276" s="217"/>
      <c r="CL276" s="217"/>
      <c r="CM276" s="217"/>
      <c r="CN276" s="217"/>
      <c r="CO276" s="217"/>
      <c r="CP276" s="217"/>
    </row>
    <row r="277" spans="40:94" ht="9" customHeight="1">
      <c r="AN277" s="184"/>
      <c r="AW277" s="217"/>
      <c r="AX277" s="217"/>
      <c r="AY277" s="217"/>
      <c r="AZ277" s="217"/>
      <c r="BA277" s="217"/>
      <c r="BB277" s="217"/>
      <c r="BC277" s="217"/>
      <c r="BD277" s="217"/>
      <c r="BE277" s="217"/>
      <c r="BF277" s="217"/>
      <c r="BG277" s="217"/>
      <c r="BH277" s="217"/>
      <c r="BI277" s="217"/>
      <c r="BJ277" s="217"/>
      <c r="BK277" s="217"/>
      <c r="BL277" s="217"/>
      <c r="BM277" s="217"/>
      <c r="BN277" s="217"/>
      <c r="BO277" s="217"/>
      <c r="BP277" s="217"/>
      <c r="BQ277" s="217"/>
      <c r="BR277" s="217"/>
      <c r="BS277" s="217"/>
      <c r="BT277" s="217"/>
      <c r="BU277" s="217"/>
      <c r="BV277" s="217"/>
      <c r="BW277" s="217"/>
      <c r="BX277" s="217"/>
      <c r="BY277" s="217"/>
      <c r="BZ277" s="217"/>
      <c r="CA277" s="217"/>
      <c r="CB277" s="217"/>
      <c r="CC277" s="217"/>
      <c r="CD277" s="217"/>
      <c r="CE277" s="217"/>
      <c r="CF277" s="217"/>
      <c r="CG277" s="217"/>
      <c r="CH277" s="217"/>
      <c r="CI277" s="217"/>
      <c r="CJ277" s="217"/>
      <c r="CK277" s="217"/>
      <c r="CL277" s="217"/>
      <c r="CM277" s="217"/>
      <c r="CN277" s="217"/>
      <c r="CO277" s="217"/>
      <c r="CP277" s="217"/>
    </row>
    <row r="278" spans="40:94" ht="9" customHeight="1">
      <c r="AN278" s="184"/>
      <c r="AW278" s="217"/>
      <c r="AX278" s="217"/>
      <c r="AY278" s="217"/>
      <c r="AZ278" s="217"/>
      <c r="BA278" s="217"/>
      <c r="BB278" s="217"/>
      <c r="BC278" s="217"/>
      <c r="BD278" s="217"/>
      <c r="BE278" s="217"/>
      <c r="BF278" s="217"/>
      <c r="BG278" s="217"/>
      <c r="BH278" s="217"/>
      <c r="BI278" s="217"/>
      <c r="BJ278" s="217"/>
      <c r="BK278" s="217"/>
      <c r="BL278" s="217"/>
      <c r="BM278" s="217"/>
      <c r="BN278" s="217"/>
      <c r="BO278" s="217"/>
      <c r="BP278" s="217"/>
      <c r="BQ278" s="217"/>
      <c r="BR278" s="217"/>
      <c r="BS278" s="217"/>
      <c r="BT278" s="217"/>
      <c r="BU278" s="217"/>
      <c r="BV278" s="217"/>
      <c r="BW278" s="217"/>
      <c r="BX278" s="217"/>
      <c r="BY278" s="217"/>
      <c r="BZ278" s="217"/>
      <c r="CA278" s="217"/>
      <c r="CB278" s="217"/>
      <c r="CC278" s="217"/>
      <c r="CD278" s="217"/>
      <c r="CE278" s="217"/>
      <c r="CF278" s="217"/>
      <c r="CG278" s="217"/>
      <c r="CH278" s="217"/>
      <c r="CI278" s="217"/>
      <c r="CJ278" s="217"/>
      <c r="CK278" s="217"/>
      <c r="CL278" s="217"/>
      <c r="CM278" s="217"/>
      <c r="CN278" s="217"/>
      <c r="CO278" s="217"/>
      <c r="CP278" s="217"/>
    </row>
    <row r="279" spans="40:94" ht="9" customHeight="1">
      <c r="AN279" s="184"/>
      <c r="AW279" s="217"/>
      <c r="AX279" s="217"/>
      <c r="AY279" s="217"/>
      <c r="AZ279" s="217"/>
      <c r="BA279" s="217"/>
      <c r="BB279" s="217"/>
      <c r="BC279" s="217"/>
      <c r="BD279" s="217"/>
      <c r="BE279" s="217"/>
      <c r="BF279" s="217"/>
      <c r="BG279" s="217"/>
      <c r="BH279" s="217"/>
      <c r="BI279" s="217"/>
      <c r="BJ279" s="217"/>
      <c r="BK279" s="217"/>
      <c r="BL279" s="217"/>
      <c r="BM279" s="217"/>
      <c r="BN279" s="217"/>
      <c r="BO279" s="217"/>
      <c r="BP279" s="217"/>
      <c r="BQ279" s="217"/>
      <c r="BR279" s="217"/>
      <c r="BS279" s="217"/>
      <c r="BT279" s="217"/>
      <c r="BU279" s="217"/>
      <c r="BV279" s="217"/>
      <c r="BW279" s="217"/>
      <c r="BX279" s="217"/>
      <c r="BY279" s="217"/>
      <c r="BZ279" s="217"/>
      <c r="CA279" s="217"/>
      <c r="CB279" s="217"/>
      <c r="CC279" s="217"/>
      <c r="CD279" s="217"/>
      <c r="CE279" s="217"/>
      <c r="CF279" s="217"/>
      <c r="CG279" s="217"/>
      <c r="CH279" s="217"/>
      <c r="CI279" s="217"/>
      <c r="CJ279" s="217"/>
      <c r="CK279" s="217"/>
      <c r="CL279" s="217"/>
      <c r="CM279" s="217"/>
      <c r="CN279" s="217"/>
      <c r="CO279" s="217"/>
      <c r="CP279" s="217"/>
    </row>
    <row r="280" spans="40:94" ht="9" customHeight="1">
      <c r="AN280" s="184"/>
      <c r="AW280" s="217"/>
      <c r="AX280" s="217"/>
      <c r="AY280" s="217"/>
      <c r="AZ280" s="217"/>
      <c r="BA280" s="217"/>
      <c r="BB280" s="217"/>
      <c r="BC280" s="217"/>
      <c r="BD280" s="217"/>
      <c r="BE280" s="217"/>
      <c r="BF280" s="217"/>
      <c r="BG280" s="217"/>
      <c r="BH280" s="217"/>
      <c r="BI280" s="217"/>
      <c r="BJ280" s="217"/>
      <c r="BK280" s="217"/>
      <c r="BL280" s="217"/>
      <c r="BM280" s="217"/>
      <c r="BN280" s="217"/>
      <c r="BO280" s="217"/>
      <c r="BP280" s="217"/>
      <c r="BQ280" s="217"/>
      <c r="BR280" s="217"/>
      <c r="BS280" s="217"/>
      <c r="BT280" s="217"/>
      <c r="BU280" s="217"/>
      <c r="BV280" s="217"/>
      <c r="BW280" s="217"/>
      <c r="BX280" s="217"/>
      <c r="BY280" s="217"/>
      <c r="BZ280" s="217"/>
      <c r="CA280" s="217"/>
      <c r="CB280" s="217"/>
      <c r="CC280" s="217"/>
      <c r="CD280" s="217"/>
      <c r="CE280" s="217"/>
      <c r="CF280" s="217"/>
      <c r="CG280" s="217"/>
      <c r="CH280" s="217"/>
      <c r="CI280" s="217"/>
      <c r="CJ280" s="217"/>
      <c r="CK280" s="217"/>
      <c r="CL280" s="217"/>
      <c r="CM280" s="217"/>
      <c r="CN280" s="217"/>
      <c r="CO280" s="217"/>
      <c r="CP280" s="217"/>
    </row>
    <row r="281" spans="40:94" ht="9" customHeight="1">
      <c r="AN281" s="184"/>
      <c r="AW281" s="217"/>
      <c r="AX281" s="217"/>
      <c r="AY281" s="217"/>
      <c r="AZ281" s="217"/>
      <c r="BA281" s="217"/>
      <c r="BB281" s="217"/>
      <c r="BC281" s="217"/>
      <c r="BD281" s="217"/>
      <c r="BE281" s="217"/>
      <c r="BF281" s="217"/>
      <c r="BG281" s="217"/>
      <c r="BH281" s="217"/>
      <c r="BI281" s="217"/>
      <c r="BJ281" s="217"/>
      <c r="BK281" s="217"/>
      <c r="BL281" s="217"/>
      <c r="BM281" s="217"/>
      <c r="BN281" s="217"/>
      <c r="BO281" s="217"/>
      <c r="BP281" s="217"/>
      <c r="BQ281" s="217"/>
      <c r="BR281" s="217"/>
      <c r="BS281" s="217"/>
      <c r="BT281" s="217"/>
      <c r="BU281" s="217"/>
      <c r="BV281" s="217"/>
      <c r="BW281" s="217"/>
      <c r="BX281" s="217"/>
      <c r="BY281" s="217"/>
      <c r="BZ281" s="217"/>
      <c r="CA281" s="217"/>
      <c r="CB281" s="217"/>
      <c r="CC281" s="217"/>
      <c r="CD281" s="217"/>
      <c r="CE281" s="217"/>
      <c r="CF281" s="217"/>
      <c r="CG281" s="217"/>
      <c r="CH281" s="217"/>
      <c r="CI281" s="217"/>
      <c r="CJ281" s="217"/>
      <c r="CK281" s="217"/>
      <c r="CL281" s="217"/>
      <c r="CM281" s="217"/>
      <c r="CN281" s="217"/>
      <c r="CO281" s="217"/>
      <c r="CP281" s="217"/>
    </row>
    <row r="282" spans="40:94" ht="9" customHeight="1">
      <c r="AN282" s="184"/>
      <c r="AW282" s="217"/>
      <c r="AX282" s="217"/>
      <c r="AY282" s="217"/>
      <c r="AZ282" s="217"/>
      <c r="BA282" s="217"/>
      <c r="BB282" s="217"/>
      <c r="BC282" s="217"/>
      <c r="BD282" s="217"/>
      <c r="BE282" s="217"/>
      <c r="BF282" s="217"/>
      <c r="BG282" s="217"/>
      <c r="BH282" s="217"/>
      <c r="BI282" s="217"/>
      <c r="BJ282" s="217"/>
      <c r="BK282" s="217"/>
      <c r="BL282" s="217"/>
      <c r="BM282" s="217"/>
      <c r="BN282" s="217"/>
      <c r="BO282" s="217"/>
      <c r="BP282" s="217"/>
      <c r="BQ282" s="217"/>
      <c r="BR282" s="217"/>
      <c r="BS282" s="217"/>
      <c r="BT282" s="217"/>
      <c r="BU282" s="217"/>
      <c r="BV282" s="217"/>
      <c r="BW282" s="217"/>
      <c r="BX282" s="217"/>
      <c r="BY282" s="217"/>
      <c r="BZ282" s="217"/>
      <c r="CA282" s="217"/>
      <c r="CB282" s="217"/>
      <c r="CC282" s="217"/>
      <c r="CD282" s="217"/>
      <c r="CE282" s="217"/>
      <c r="CF282" s="217"/>
      <c r="CG282" s="217"/>
      <c r="CH282" s="217"/>
      <c r="CI282" s="217"/>
      <c r="CJ282" s="217"/>
      <c r="CK282" s="217"/>
      <c r="CL282" s="217"/>
      <c r="CM282" s="217"/>
      <c r="CN282" s="217"/>
      <c r="CO282" s="217"/>
      <c r="CP282" s="217"/>
    </row>
    <row r="283" spans="40:94" ht="9" customHeight="1">
      <c r="AN283" s="184"/>
      <c r="AW283" s="217"/>
      <c r="AX283" s="217"/>
      <c r="AY283" s="217"/>
      <c r="AZ283" s="217"/>
      <c r="BA283" s="217"/>
      <c r="BB283" s="217"/>
      <c r="BC283" s="217"/>
      <c r="BD283" s="217"/>
      <c r="BE283" s="217"/>
      <c r="BF283" s="217"/>
      <c r="BG283" s="217"/>
      <c r="BH283" s="217"/>
      <c r="BI283" s="217"/>
      <c r="BJ283" s="217"/>
      <c r="BK283" s="217"/>
      <c r="BL283" s="217"/>
      <c r="BM283" s="217"/>
      <c r="BN283" s="217"/>
      <c r="BO283" s="217"/>
      <c r="BP283" s="217"/>
      <c r="BQ283" s="217"/>
      <c r="BR283" s="217"/>
      <c r="BS283" s="217"/>
      <c r="BT283" s="217"/>
      <c r="BU283" s="217"/>
      <c r="BV283" s="217"/>
      <c r="BW283" s="217"/>
      <c r="BX283" s="217"/>
      <c r="BY283" s="217"/>
      <c r="BZ283" s="217"/>
      <c r="CA283" s="217"/>
      <c r="CB283" s="217"/>
      <c r="CC283" s="217"/>
      <c r="CD283" s="217"/>
      <c r="CE283" s="217"/>
      <c r="CF283" s="217"/>
      <c r="CG283" s="217"/>
      <c r="CH283" s="217"/>
      <c r="CI283" s="217"/>
      <c r="CJ283" s="217"/>
      <c r="CK283" s="217"/>
      <c r="CL283" s="217"/>
      <c r="CM283" s="217"/>
      <c r="CN283" s="217"/>
      <c r="CO283" s="217"/>
      <c r="CP283" s="217"/>
    </row>
    <row r="284" spans="40:94" ht="9" customHeight="1">
      <c r="AN284" s="184"/>
      <c r="AW284" s="217"/>
      <c r="AX284" s="217"/>
      <c r="AY284" s="217"/>
      <c r="AZ284" s="217"/>
      <c r="BA284" s="217"/>
      <c r="BB284" s="217"/>
      <c r="BC284" s="217"/>
      <c r="BD284" s="217"/>
      <c r="BE284" s="217"/>
      <c r="BF284" s="217"/>
      <c r="BG284" s="217"/>
      <c r="BH284" s="217"/>
      <c r="BI284" s="217"/>
      <c r="BJ284" s="217"/>
      <c r="BK284" s="217"/>
      <c r="BL284" s="217"/>
      <c r="BM284" s="217"/>
      <c r="BN284" s="217"/>
      <c r="BO284" s="217"/>
      <c r="BP284" s="217"/>
      <c r="BQ284" s="217"/>
      <c r="BR284" s="217"/>
      <c r="BS284" s="217"/>
      <c r="BT284" s="217"/>
      <c r="BU284" s="217"/>
      <c r="BV284" s="217"/>
      <c r="BW284" s="217"/>
      <c r="BX284" s="217"/>
      <c r="BY284" s="217"/>
      <c r="BZ284" s="217"/>
      <c r="CA284" s="217"/>
      <c r="CB284" s="217"/>
      <c r="CC284" s="217"/>
      <c r="CD284" s="217"/>
      <c r="CE284" s="217"/>
      <c r="CF284" s="217"/>
      <c r="CG284" s="217"/>
      <c r="CH284" s="217"/>
      <c r="CI284" s="217"/>
      <c r="CJ284" s="217"/>
      <c r="CK284" s="217"/>
      <c r="CL284" s="217"/>
      <c r="CM284" s="217"/>
      <c r="CN284" s="217"/>
      <c r="CO284" s="217"/>
      <c r="CP284" s="217"/>
    </row>
    <row r="285" spans="40:94" ht="9" customHeight="1">
      <c r="AN285" s="184"/>
      <c r="AW285" s="217"/>
      <c r="AX285" s="217"/>
      <c r="AY285" s="217"/>
      <c r="AZ285" s="217"/>
      <c r="BA285" s="217"/>
      <c r="BB285" s="217"/>
      <c r="BC285" s="217"/>
      <c r="BD285" s="217"/>
      <c r="BE285" s="217"/>
      <c r="BF285" s="217"/>
      <c r="BG285" s="217"/>
      <c r="BH285" s="217"/>
      <c r="BI285" s="217"/>
      <c r="BJ285" s="217"/>
      <c r="BK285" s="217"/>
      <c r="BL285" s="217"/>
      <c r="BM285" s="217"/>
      <c r="BN285" s="217"/>
      <c r="BO285" s="217"/>
      <c r="BP285" s="217"/>
      <c r="BQ285" s="217"/>
      <c r="BR285" s="217"/>
      <c r="BS285" s="217"/>
      <c r="BT285" s="217"/>
      <c r="BU285" s="217"/>
      <c r="BV285" s="217"/>
      <c r="BW285" s="217"/>
      <c r="BX285" s="217"/>
      <c r="BY285" s="217"/>
      <c r="BZ285" s="217"/>
      <c r="CA285" s="217"/>
      <c r="CB285" s="217"/>
      <c r="CC285" s="217"/>
      <c r="CD285" s="217"/>
      <c r="CE285" s="217"/>
      <c r="CF285" s="217"/>
      <c r="CG285" s="217"/>
      <c r="CH285" s="217"/>
      <c r="CI285" s="217"/>
      <c r="CJ285" s="217"/>
      <c r="CK285" s="217"/>
      <c r="CL285" s="217"/>
      <c r="CM285" s="217"/>
      <c r="CN285" s="217"/>
      <c r="CO285" s="217"/>
      <c r="CP285" s="217"/>
    </row>
    <row r="286" spans="40:94" ht="9" customHeight="1">
      <c r="AN286" s="184"/>
      <c r="AW286" s="217"/>
      <c r="AX286" s="217"/>
      <c r="AY286" s="217"/>
      <c r="AZ286" s="217"/>
      <c r="BA286" s="217"/>
      <c r="BB286" s="217"/>
      <c r="BC286" s="217"/>
      <c r="BD286" s="217"/>
      <c r="BE286" s="217"/>
      <c r="BF286" s="217"/>
      <c r="BG286" s="217"/>
      <c r="BH286" s="217"/>
      <c r="BI286" s="217"/>
      <c r="BJ286" s="217"/>
      <c r="BK286" s="217"/>
      <c r="BL286" s="217"/>
      <c r="BM286" s="217"/>
      <c r="BN286" s="217"/>
      <c r="BO286" s="217"/>
      <c r="BP286" s="217"/>
      <c r="BQ286" s="217"/>
      <c r="BR286" s="217"/>
      <c r="BS286" s="217"/>
      <c r="BT286" s="217"/>
      <c r="BU286" s="217"/>
      <c r="BV286" s="217"/>
      <c r="BW286" s="217"/>
      <c r="BX286" s="217"/>
      <c r="BY286" s="217"/>
      <c r="BZ286" s="217"/>
      <c r="CA286" s="217"/>
      <c r="CB286" s="217"/>
      <c r="CC286" s="217"/>
      <c r="CD286" s="217"/>
      <c r="CE286" s="217"/>
      <c r="CF286" s="217"/>
      <c r="CG286" s="217"/>
      <c r="CH286" s="217"/>
      <c r="CI286" s="217"/>
      <c r="CJ286" s="217"/>
      <c r="CK286" s="217"/>
      <c r="CL286" s="217"/>
      <c r="CM286" s="217"/>
      <c r="CN286" s="217"/>
      <c r="CO286" s="217"/>
      <c r="CP286" s="217"/>
    </row>
    <row r="287" spans="40:94" ht="9" customHeight="1">
      <c r="AN287" s="184"/>
      <c r="AW287" s="217"/>
      <c r="AX287" s="217"/>
      <c r="AY287" s="217"/>
      <c r="AZ287" s="217"/>
      <c r="BA287" s="217"/>
      <c r="BB287" s="217"/>
      <c r="BC287" s="217"/>
      <c r="BD287" s="217"/>
      <c r="BE287" s="217"/>
      <c r="BF287" s="217"/>
      <c r="BG287" s="217"/>
      <c r="BH287" s="217"/>
      <c r="BI287" s="217"/>
      <c r="BJ287" s="217"/>
      <c r="BK287" s="217"/>
      <c r="BL287" s="217"/>
      <c r="BM287" s="217"/>
      <c r="BN287" s="217"/>
      <c r="BO287" s="217"/>
      <c r="BP287" s="217"/>
      <c r="BQ287" s="217"/>
      <c r="BR287" s="217"/>
      <c r="BS287" s="217"/>
      <c r="BT287" s="217"/>
      <c r="BU287" s="217"/>
      <c r="BV287" s="217"/>
      <c r="BW287" s="217"/>
      <c r="BX287" s="217"/>
      <c r="BY287" s="217"/>
      <c r="BZ287" s="217"/>
      <c r="CA287" s="217"/>
      <c r="CB287" s="217"/>
      <c r="CC287" s="217"/>
      <c r="CD287" s="217"/>
      <c r="CE287" s="217"/>
      <c r="CF287" s="217"/>
      <c r="CG287" s="217"/>
      <c r="CH287" s="217"/>
      <c r="CI287" s="217"/>
      <c r="CJ287" s="217"/>
      <c r="CK287" s="217"/>
      <c r="CL287" s="217"/>
      <c r="CM287" s="217"/>
      <c r="CN287" s="217"/>
      <c r="CO287" s="217"/>
      <c r="CP287" s="217"/>
    </row>
    <row r="288" spans="40:94" ht="9" customHeight="1">
      <c r="AN288" s="184"/>
      <c r="AW288" s="217"/>
      <c r="CP288" s="217"/>
    </row>
    <row r="289" spans="40:49" ht="9" customHeight="1">
      <c r="AN289" s="184"/>
      <c r="AW289" s="217"/>
    </row>
    <row r="290" spans="40:49" ht="9" customHeight="1">
      <c r="AN290" s="184"/>
      <c r="AW290" s="217"/>
    </row>
    <row r="291" spans="40:49" ht="9" customHeight="1">
      <c r="AN291" s="184"/>
      <c r="AW291" s="217"/>
    </row>
    <row r="292" spans="40:49" ht="9" customHeight="1">
      <c r="AN292" s="184"/>
      <c r="AW292" s="217"/>
    </row>
    <row r="293" spans="40:49" ht="9" customHeight="1">
      <c r="AN293" s="184"/>
      <c r="AW293" s="217"/>
    </row>
    <row r="294" spans="40:49" ht="9" customHeight="1">
      <c r="AN294" s="184"/>
      <c r="AW294" s="217"/>
    </row>
    <row r="295" spans="40:49" ht="9" customHeight="1">
      <c r="AN295" s="184"/>
      <c r="AW295" s="217"/>
    </row>
    <row r="296" spans="40:49" ht="9" customHeight="1">
      <c r="AN296" s="184"/>
      <c r="AW296" s="217"/>
    </row>
    <row r="297" spans="40:49" ht="9" customHeight="1">
      <c r="AN297" s="184"/>
      <c r="AW297" s="217"/>
    </row>
    <row r="298" spans="40:49" ht="9" customHeight="1">
      <c r="AN298" s="184"/>
      <c r="AW298" s="217"/>
    </row>
    <row r="299" spans="40:49" ht="9" customHeight="1">
      <c r="AN299" s="184"/>
      <c r="AW299" s="217"/>
    </row>
    <row r="300" spans="40:49" ht="9" customHeight="1">
      <c r="AN300" s="184"/>
      <c r="AW300" s="217"/>
    </row>
    <row r="301" spans="40:49" ht="9" customHeight="1">
      <c r="AN301" s="184"/>
      <c r="AW301" s="217"/>
    </row>
    <row r="302" spans="40:49" ht="9" customHeight="1">
      <c r="AN302" s="184"/>
      <c r="AW302" s="217"/>
    </row>
    <row r="303" spans="40:49" ht="9" customHeight="1">
      <c r="AN303" s="184"/>
      <c r="AW303" s="217"/>
    </row>
    <row r="304" spans="40:49" ht="9" customHeight="1">
      <c r="AN304" s="184"/>
      <c r="AW304" s="217"/>
    </row>
    <row r="305" spans="40:49" ht="9" customHeight="1">
      <c r="AN305" s="184"/>
      <c r="AW305" s="217"/>
    </row>
    <row r="306" ht="9" customHeight="1">
      <c r="AN306" s="184"/>
    </row>
    <row r="307" ht="9" customHeight="1">
      <c r="AN307" s="184"/>
    </row>
    <row r="308" ht="9" customHeight="1">
      <c r="AN308" s="184"/>
    </row>
  </sheetData>
  <sheetProtection selectLockedCells="1"/>
  <mergeCells count="898">
    <mergeCell ref="D146:N148"/>
    <mergeCell ref="AX100:CZ101"/>
    <mergeCell ref="BM41:BM43"/>
    <mergeCell ref="AX41:BE43"/>
    <mergeCell ref="BI41:BJ43"/>
    <mergeCell ref="BH41:BH43"/>
    <mergeCell ref="BF41:BG43"/>
    <mergeCell ref="BX41:BY43"/>
    <mergeCell ref="BW41:BW43"/>
    <mergeCell ref="AK115:AO116"/>
    <mergeCell ref="C2:CZ3"/>
    <mergeCell ref="C4:CZ5"/>
    <mergeCell ref="AX52:CZ54"/>
    <mergeCell ref="F127:AK130"/>
    <mergeCell ref="D133:N135"/>
    <mergeCell ref="CC41:CD43"/>
    <mergeCell ref="BZ41:CA43"/>
    <mergeCell ref="C41:AU42"/>
    <mergeCell ref="AX102:CZ103"/>
    <mergeCell ref="K43:T44"/>
    <mergeCell ref="BF44:BG46"/>
    <mergeCell ref="AX44:BE46"/>
    <mergeCell ref="AO43:AU44"/>
    <mergeCell ref="BK41:BL43"/>
    <mergeCell ref="CB41:CB43"/>
    <mergeCell ref="BH44:BH46"/>
    <mergeCell ref="BU41:BV43"/>
    <mergeCell ref="AE43:AN44"/>
    <mergeCell ref="U43:AD44"/>
    <mergeCell ref="BS41:BT43"/>
    <mergeCell ref="BR41:BR43"/>
    <mergeCell ref="BP41:BQ43"/>
    <mergeCell ref="BN41:BO43"/>
    <mergeCell ref="BM44:BM46"/>
    <mergeCell ref="BU44:BV46"/>
    <mergeCell ref="BS44:BT46"/>
    <mergeCell ref="C43:J48"/>
    <mergeCell ref="CX41:CZ45"/>
    <mergeCell ref="CT41:CW45"/>
    <mergeCell ref="CJ41:CS49"/>
    <mergeCell ref="CH41:CI43"/>
    <mergeCell ref="CG41:CG43"/>
    <mergeCell ref="CE41:CF43"/>
    <mergeCell ref="BK44:BL46"/>
    <mergeCell ref="BI44:BJ46"/>
    <mergeCell ref="BW44:BW46"/>
    <mergeCell ref="BR44:BR46"/>
    <mergeCell ref="BP44:BQ46"/>
    <mergeCell ref="BN44:BO46"/>
    <mergeCell ref="CG44:CG46"/>
    <mergeCell ref="CE44:CF46"/>
    <mergeCell ref="CC44:CD46"/>
    <mergeCell ref="CB44:CB46"/>
    <mergeCell ref="BZ44:CA46"/>
    <mergeCell ref="BX44:BY46"/>
    <mergeCell ref="BF47:BG49"/>
    <mergeCell ref="AX47:BE49"/>
    <mergeCell ref="AW47:AW49"/>
    <mergeCell ref="K47:AN48"/>
    <mergeCell ref="CX46:CZ49"/>
    <mergeCell ref="AO45:AU48"/>
    <mergeCell ref="AE45:AN46"/>
    <mergeCell ref="U45:AD46"/>
    <mergeCell ref="K45:T46"/>
    <mergeCell ref="CH44:CI46"/>
    <mergeCell ref="BP47:BQ49"/>
    <mergeCell ref="BN47:BO49"/>
    <mergeCell ref="BM47:BM49"/>
    <mergeCell ref="BK47:BL49"/>
    <mergeCell ref="BI47:BJ49"/>
    <mergeCell ref="BH47:BH49"/>
    <mergeCell ref="BZ47:CA49"/>
    <mergeCell ref="BX47:BY49"/>
    <mergeCell ref="BW47:BW49"/>
    <mergeCell ref="BU47:BV49"/>
    <mergeCell ref="BS47:BT49"/>
    <mergeCell ref="BR47:BR49"/>
    <mergeCell ref="W49:W50"/>
    <mergeCell ref="U49:V50"/>
    <mergeCell ref="K49:T57"/>
    <mergeCell ref="C49:J51"/>
    <mergeCell ref="B49:B51"/>
    <mergeCell ref="CH47:CI49"/>
    <mergeCell ref="CG47:CG49"/>
    <mergeCell ref="CE47:CF49"/>
    <mergeCell ref="CC47:CD49"/>
    <mergeCell ref="CB47:CB49"/>
    <mergeCell ref="AG49:AG50"/>
    <mergeCell ref="AE49:AF50"/>
    <mergeCell ref="AC49:AD50"/>
    <mergeCell ref="AB49:AB50"/>
    <mergeCell ref="Z49:AA50"/>
    <mergeCell ref="X49:Y50"/>
    <mergeCell ref="AS49:AU53"/>
    <mergeCell ref="AO49:AR53"/>
    <mergeCell ref="AM49:AN50"/>
    <mergeCell ref="AL49:AL50"/>
    <mergeCell ref="AJ49:AK50"/>
    <mergeCell ref="AH49:AI50"/>
    <mergeCell ref="Z52:AA53"/>
    <mergeCell ref="X52:Y53"/>
    <mergeCell ref="W52:W53"/>
    <mergeCell ref="U52:V53"/>
    <mergeCell ref="C52:J54"/>
    <mergeCell ref="AM52:AN53"/>
    <mergeCell ref="U55:V56"/>
    <mergeCell ref="C55:J57"/>
    <mergeCell ref="AW53:AW55"/>
    <mergeCell ref="AL52:AL53"/>
    <mergeCell ref="AJ52:AK53"/>
    <mergeCell ref="AH52:AI53"/>
    <mergeCell ref="AG52:AG53"/>
    <mergeCell ref="AE52:AF53"/>
    <mergeCell ref="AC52:AD53"/>
    <mergeCell ref="AB52:AB53"/>
    <mergeCell ref="AE55:AF56"/>
    <mergeCell ref="AC55:AD56"/>
    <mergeCell ref="AB55:AB56"/>
    <mergeCell ref="Z55:AA56"/>
    <mergeCell ref="X55:Y56"/>
    <mergeCell ref="W55:W56"/>
    <mergeCell ref="M58:M59"/>
    <mergeCell ref="K58:L59"/>
    <mergeCell ref="C58:J60"/>
    <mergeCell ref="B58:B61"/>
    <mergeCell ref="AS55:AU57"/>
    <mergeCell ref="AM55:AN56"/>
    <mergeCell ref="AL55:AL56"/>
    <mergeCell ref="AJ55:AK56"/>
    <mergeCell ref="AH55:AI56"/>
    <mergeCell ref="AG55:AG56"/>
    <mergeCell ref="S58:T59"/>
    <mergeCell ref="R58:R59"/>
    <mergeCell ref="P58:Q59"/>
    <mergeCell ref="N58:O59"/>
    <mergeCell ref="N61:O62"/>
    <mergeCell ref="P64:Q65"/>
    <mergeCell ref="N64:O65"/>
    <mergeCell ref="AJ58:AK59"/>
    <mergeCell ref="AH58:AI59"/>
    <mergeCell ref="AG64:AG65"/>
    <mergeCell ref="AG58:AG59"/>
    <mergeCell ref="AE58:AF59"/>
    <mergeCell ref="U58:AD66"/>
    <mergeCell ref="C61:J63"/>
    <mergeCell ref="AW59:AW61"/>
    <mergeCell ref="AM61:AN62"/>
    <mergeCell ref="AL61:AL62"/>
    <mergeCell ref="AJ61:AK62"/>
    <mergeCell ref="AH61:AI62"/>
    <mergeCell ref="AS58:AU62"/>
    <mergeCell ref="AO58:AR62"/>
    <mergeCell ref="AM58:AN59"/>
    <mergeCell ref="AL58:AL59"/>
    <mergeCell ref="M64:M65"/>
    <mergeCell ref="K64:L65"/>
    <mergeCell ref="C64:J66"/>
    <mergeCell ref="AG61:AG62"/>
    <mergeCell ref="AE61:AF62"/>
    <mergeCell ref="S61:T62"/>
    <mergeCell ref="R61:R62"/>
    <mergeCell ref="P61:Q62"/>
    <mergeCell ref="M61:M62"/>
    <mergeCell ref="K61:L62"/>
    <mergeCell ref="AS64:AU66"/>
    <mergeCell ref="AM64:AN65"/>
    <mergeCell ref="AL64:AL65"/>
    <mergeCell ref="AJ64:AK65"/>
    <mergeCell ref="AH64:AI65"/>
    <mergeCell ref="R64:R65"/>
    <mergeCell ref="AE64:AF65"/>
    <mergeCell ref="S64:T65"/>
    <mergeCell ref="P67:Q68"/>
    <mergeCell ref="N67:O68"/>
    <mergeCell ref="M67:M68"/>
    <mergeCell ref="K67:L68"/>
    <mergeCell ref="C67:J69"/>
    <mergeCell ref="B67:B70"/>
    <mergeCell ref="K70:L71"/>
    <mergeCell ref="C70:J72"/>
    <mergeCell ref="M70:M71"/>
    <mergeCell ref="Z67:AA68"/>
    <mergeCell ref="X67:Y68"/>
    <mergeCell ref="W67:W68"/>
    <mergeCell ref="U67:V68"/>
    <mergeCell ref="S67:T68"/>
    <mergeCell ref="R67:R68"/>
    <mergeCell ref="AC73:AD74"/>
    <mergeCell ref="AC70:AD71"/>
    <mergeCell ref="AS67:AU71"/>
    <mergeCell ref="AO67:AR71"/>
    <mergeCell ref="AE67:AN75"/>
    <mergeCell ref="AC67:AD68"/>
    <mergeCell ref="AB67:AB68"/>
    <mergeCell ref="N73:O74"/>
    <mergeCell ref="M73:M74"/>
    <mergeCell ref="K73:L74"/>
    <mergeCell ref="C73:J75"/>
    <mergeCell ref="U70:V71"/>
    <mergeCell ref="S70:T71"/>
    <mergeCell ref="R70:R71"/>
    <mergeCell ref="P70:Q71"/>
    <mergeCell ref="N70:O71"/>
    <mergeCell ref="P73:Q74"/>
    <mergeCell ref="AB70:AB71"/>
    <mergeCell ref="Z70:AA71"/>
    <mergeCell ref="X70:Y71"/>
    <mergeCell ref="W70:W71"/>
    <mergeCell ref="S73:T74"/>
    <mergeCell ref="R73:R74"/>
    <mergeCell ref="P116:U117"/>
    <mergeCell ref="AA116:AE116"/>
    <mergeCell ref="AF116:AJ116"/>
    <mergeCell ref="AP116:AT117"/>
    <mergeCell ref="AB73:AB74"/>
    <mergeCell ref="Z73:AA74"/>
    <mergeCell ref="X73:Y74"/>
    <mergeCell ref="W73:W74"/>
    <mergeCell ref="U73:V74"/>
    <mergeCell ref="AS73:AU75"/>
    <mergeCell ref="CC114:CH115"/>
    <mergeCell ref="CI114:CR117"/>
    <mergeCell ref="V107:Z108"/>
    <mergeCell ref="AK107:AO108"/>
    <mergeCell ref="AK113:AO113"/>
    <mergeCell ref="V115:Z116"/>
    <mergeCell ref="AA115:AE115"/>
    <mergeCell ref="AU109:BH111"/>
    <mergeCell ref="AU113:BE115"/>
    <mergeCell ref="AF115:AJ115"/>
    <mergeCell ref="B84:B86"/>
    <mergeCell ref="D138:N141"/>
    <mergeCell ref="B93:B95"/>
    <mergeCell ref="G142:AL145"/>
    <mergeCell ref="AX85:BE87"/>
    <mergeCell ref="AX82:BE84"/>
    <mergeCell ref="AX88:BE90"/>
    <mergeCell ref="AX97:BS99"/>
    <mergeCell ref="BN88:BO90"/>
    <mergeCell ref="BR82:BR83"/>
    <mergeCell ref="BR64:BR65"/>
    <mergeCell ref="BP64:BQ65"/>
    <mergeCell ref="AX64:BE66"/>
    <mergeCell ref="BP67:BQ68"/>
    <mergeCell ref="AX67:BE69"/>
    <mergeCell ref="AX73:BE75"/>
    <mergeCell ref="BI73:BJ74"/>
    <mergeCell ref="BH73:BH74"/>
    <mergeCell ref="BF73:BG74"/>
    <mergeCell ref="BN73:BO74"/>
    <mergeCell ref="CE64:CF65"/>
    <mergeCell ref="CB64:CB65"/>
    <mergeCell ref="BZ64:CA65"/>
    <mergeCell ref="BX64:BY65"/>
    <mergeCell ref="CQ64:CQ65"/>
    <mergeCell ref="CO64:CP65"/>
    <mergeCell ref="CM64:CN65"/>
    <mergeCell ref="CL64:CL65"/>
    <mergeCell ref="CC64:CD65"/>
    <mergeCell ref="CC67:CD68"/>
    <mergeCell ref="BW64:BW65"/>
    <mergeCell ref="CB67:CB68"/>
    <mergeCell ref="BZ67:CA68"/>
    <mergeCell ref="CR67:CS68"/>
    <mergeCell ref="CJ64:CK65"/>
    <mergeCell ref="CH64:CI65"/>
    <mergeCell ref="BX67:BY68"/>
    <mergeCell ref="CR64:CS65"/>
    <mergeCell ref="CG64:CG65"/>
    <mergeCell ref="CH70:CI71"/>
    <mergeCell ref="CO67:CP68"/>
    <mergeCell ref="CM67:CN68"/>
    <mergeCell ref="CL67:CL68"/>
    <mergeCell ref="CJ67:CK68"/>
    <mergeCell ref="AX70:BE72"/>
    <mergeCell ref="CG70:CG71"/>
    <mergeCell ref="CH67:CI68"/>
    <mergeCell ref="CG67:CG68"/>
    <mergeCell ref="CE67:CF68"/>
    <mergeCell ref="CE70:CF71"/>
    <mergeCell ref="CC70:CD71"/>
    <mergeCell ref="CB70:CB71"/>
    <mergeCell ref="BZ70:CA71"/>
    <mergeCell ref="CC73:CD74"/>
    <mergeCell ref="CB73:CB74"/>
    <mergeCell ref="BZ73:CA74"/>
    <mergeCell ref="BM73:BM74"/>
    <mergeCell ref="BK73:BL74"/>
    <mergeCell ref="CH76:CI77"/>
    <mergeCell ref="CL73:CL74"/>
    <mergeCell ref="CJ73:CK74"/>
    <mergeCell ref="CH73:CI74"/>
    <mergeCell ref="CG73:CG74"/>
    <mergeCell ref="CE73:CF74"/>
    <mergeCell ref="BH76:BH77"/>
    <mergeCell ref="CG76:CG77"/>
    <mergeCell ref="CE76:CF77"/>
    <mergeCell ref="CC76:CD77"/>
    <mergeCell ref="CB76:CB77"/>
    <mergeCell ref="AX76:BE78"/>
    <mergeCell ref="BZ76:CA77"/>
    <mergeCell ref="BF76:BG77"/>
    <mergeCell ref="AX79:BE81"/>
    <mergeCell ref="BZ79:CI87"/>
    <mergeCell ref="CJ85:CK86"/>
    <mergeCell ref="CJ82:CK83"/>
    <mergeCell ref="CR76:CS77"/>
    <mergeCell ref="CQ76:CQ77"/>
    <mergeCell ref="CO76:CP77"/>
    <mergeCell ref="CM76:CN77"/>
    <mergeCell ref="CL76:CL77"/>
    <mergeCell ref="CJ76:CK77"/>
    <mergeCell ref="CR79:CS80"/>
    <mergeCell ref="CQ79:CQ80"/>
    <mergeCell ref="CO79:CP80"/>
    <mergeCell ref="CM79:CN80"/>
    <mergeCell ref="BX88:BY90"/>
    <mergeCell ref="CL82:CL83"/>
    <mergeCell ref="CL79:CL80"/>
    <mergeCell ref="CJ79:CK80"/>
    <mergeCell ref="CC88:CD90"/>
    <mergeCell ref="CR85:CS86"/>
    <mergeCell ref="CQ85:CQ86"/>
    <mergeCell ref="CO85:CP86"/>
    <mergeCell ref="CM85:CN86"/>
    <mergeCell ref="CL85:CL86"/>
    <mergeCell ref="CR82:CS83"/>
    <mergeCell ref="CQ82:CQ83"/>
    <mergeCell ref="CO82:CP83"/>
    <mergeCell ref="CM82:CN83"/>
    <mergeCell ref="BK88:BL90"/>
    <mergeCell ref="BI88:BJ90"/>
    <mergeCell ref="BH88:BH90"/>
    <mergeCell ref="BF88:BG90"/>
    <mergeCell ref="BW88:BW90"/>
    <mergeCell ref="BU88:BV90"/>
    <mergeCell ref="BS88:BT90"/>
    <mergeCell ref="BR88:BR90"/>
    <mergeCell ref="BP88:BQ90"/>
    <mergeCell ref="BM88:BM90"/>
    <mergeCell ref="BI91:BJ93"/>
    <mergeCell ref="BH91:BH93"/>
    <mergeCell ref="BF91:BG93"/>
    <mergeCell ref="AX91:BE93"/>
    <mergeCell ref="BM91:BM93"/>
    <mergeCell ref="BS91:BT93"/>
    <mergeCell ref="BR91:BR93"/>
    <mergeCell ref="AX94:BE96"/>
    <mergeCell ref="CH91:CI93"/>
    <mergeCell ref="BP91:BQ93"/>
    <mergeCell ref="BN91:BO93"/>
    <mergeCell ref="CG91:CG93"/>
    <mergeCell ref="CE91:CF93"/>
    <mergeCell ref="BX94:BY96"/>
    <mergeCell ref="CH94:CI96"/>
    <mergeCell ref="CC91:CD93"/>
    <mergeCell ref="BK91:BL93"/>
    <mergeCell ref="BF59:BO60"/>
    <mergeCell ref="BF57:BO58"/>
    <mergeCell ref="CB91:CB93"/>
    <mergeCell ref="BZ91:CA93"/>
    <mergeCell ref="BX91:BY93"/>
    <mergeCell ref="BM94:BM96"/>
    <mergeCell ref="BK94:BL96"/>
    <mergeCell ref="BI94:BJ96"/>
    <mergeCell ref="BW91:BW93"/>
    <mergeCell ref="BU91:BV93"/>
    <mergeCell ref="CJ57:CS58"/>
    <mergeCell ref="CG61:CG62"/>
    <mergeCell ref="BF55:BO56"/>
    <mergeCell ref="AX55:BE60"/>
    <mergeCell ref="BU94:BV96"/>
    <mergeCell ref="BS94:BT96"/>
    <mergeCell ref="BR94:BR96"/>
    <mergeCell ref="BP94:BQ96"/>
    <mergeCell ref="BN94:BO96"/>
    <mergeCell ref="AX61:BE63"/>
    <mergeCell ref="BZ55:CI56"/>
    <mergeCell ref="BP55:BY56"/>
    <mergeCell ref="BW94:BW96"/>
    <mergeCell ref="BZ59:CI60"/>
    <mergeCell ref="BP59:BY60"/>
    <mergeCell ref="BZ57:CI58"/>
    <mergeCell ref="BP57:BY58"/>
    <mergeCell ref="CG94:CG96"/>
    <mergeCell ref="BW61:BW62"/>
    <mergeCell ref="BU61:BV62"/>
    <mergeCell ref="BS61:BT62"/>
    <mergeCell ref="BR61:BR62"/>
    <mergeCell ref="BP61:BQ62"/>
    <mergeCell ref="BF61:BO69"/>
    <mergeCell ref="BW67:BW68"/>
    <mergeCell ref="BU67:BV68"/>
    <mergeCell ref="BS67:BT68"/>
    <mergeCell ref="BR67:BR68"/>
    <mergeCell ref="BU64:BV65"/>
    <mergeCell ref="BS64:BT65"/>
    <mergeCell ref="CE61:CF62"/>
    <mergeCell ref="CC61:CD62"/>
    <mergeCell ref="CB61:CB62"/>
    <mergeCell ref="BZ61:CA62"/>
    <mergeCell ref="BX61:BY62"/>
    <mergeCell ref="CO61:CP62"/>
    <mergeCell ref="CM61:CN62"/>
    <mergeCell ref="CL61:CL62"/>
    <mergeCell ref="CJ61:CK62"/>
    <mergeCell ref="CH61:CI62"/>
    <mergeCell ref="BF70:BG71"/>
    <mergeCell ref="CX67:CZ69"/>
    <mergeCell ref="CX61:CZ65"/>
    <mergeCell ref="CQ67:CQ68"/>
    <mergeCell ref="CQ70:CQ71"/>
    <mergeCell ref="CR70:CS71"/>
    <mergeCell ref="CT61:CW65"/>
    <mergeCell ref="CR61:CS62"/>
    <mergeCell ref="CO70:CP71"/>
    <mergeCell ref="CM70:CN71"/>
    <mergeCell ref="CQ61:CQ62"/>
    <mergeCell ref="CT70:CW74"/>
    <mergeCell ref="BP70:BY78"/>
    <mergeCell ref="BN70:BO71"/>
    <mergeCell ref="BM70:BM71"/>
    <mergeCell ref="BK70:BL71"/>
    <mergeCell ref="CL70:CL71"/>
    <mergeCell ref="CJ70:CK71"/>
    <mergeCell ref="CR73:CS74"/>
    <mergeCell ref="CQ73:CQ74"/>
    <mergeCell ref="CB94:CB96"/>
    <mergeCell ref="CX93:CZ96"/>
    <mergeCell ref="BI70:BJ71"/>
    <mergeCell ref="BH70:BH71"/>
    <mergeCell ref="BN76:BO77"/>
    <mergeCell ref="BM76:BM77"/>
    <mergeCell ref="BK76:BL77"/>
    <mergeCell ref="BI76:BJ77"/>
    <mergeCell ref="CO73:CP74"/>
    <mergeCell ref="CM73:CN74"/>
    <mergeCell ref="CX85:CZ87"/>
    <mergeCell ref="CX79:CZ83"/>
    <mergeCell ref="CB88:CB90"/>
    <mergeCell ref="BZ88:CA90"/>
    <mergeCell ref="CX76:CZ78"/>
    <mergeCell ref="CX70:CZ74"/>
    <mergeCell ref="CJ88:CS96"/>
    <mergeCell ref="BZ94:CA96"/>
    <mergeCell ref="CE94:CF96"/>
    <mergeCell ref="CC94:CD96"/>
    <mergeCell ref="BR38:BR39"/>
    <mergeCell ref="BS38:BT39"/>
    <mergeCell ref="CX88:CZ92"/>
    <mergeCell ref="CT88:CW92"/>
    <mergeCell ref="CH88:CI90"/>
    <mergeCell ref="CG88:CG90"/>
    <mergeCell ref="CE88:CF90"/>
    <mergeCell ref="CQ38:CQ39"/>
    <mergeCell ref="CR38:CS39"/>
    <mergeCell ref="CX38:CZ40"/>
    <mergeCell ref="BF38:BG39"/>
    <mergeCell ref="BH38:BH39"/>
    <mergeCell ref="CT79:CW83"/>
    <mergeCell ref="CT55:CZ56"/>
    <mergeCell ref="CJ55:CS56"/>
    <mergeCell ref="CJ59:CS60"/>
    <mergeCell ref="CT57:CZ60"/>
    <mergeCell ref="BN38:BO39"/>
    <mergeCell ref="BP38:BQ39"/>
    <mergeCell ref="CJ38:CK39"/>
    <mergeCell ref="W38:W39"/>
    <mergeCell ref="X38:Y39"/>
    <mergeCell ref="Z38:AA39"/>
    <mergeCell ref="AB38:AB39"/>
    <mergeCell ref="AC38:AD39"/>
    <mergeCell ref="AS38:AU40"/>
    <mergeCell ref="CQ35:CQ36"/>
    <mergeCell ref="CR35:CS36"/>
    <mergeCell ref="C38:J40"/>
    <mergeCell ref="K38:L39"/>
    <mergeCell ref="M38:M39"/>
    <mergeCell ref="N38:O39"/>
    <mergeCell ref="P38:Q39"/>
    <mergeCell ref="R38:R39"/>
    <mergeCell ref="S38:T39"/>
    <mergeCell ref="U38:V39"/>
    <mergeCell ref="BN35:BO36"/>
    <mergeCell ref="BP35:BQ36"/>
    <mergeCell ref="CJ35:CK36"/>
    <mergeCell ref="CL35:CL36"/>
    <mergeCell ref="CM35:CN36"/>
    <mergeCell ref="CO35:CP36"/>
    <mergeCell ref="BX35:BY36"/>
    <mergeCell ref="BZ32:CI40"/>
    <mergeCell ref="CJ32:CK33"/>
    <mergeCell ref="CL32:CL33"/>
    <mergeCell ref="AB35:AB36"/>
    <mergeCell ref="AC35:AD36"/>
    <mergeCell ref="AX35:BE37"/>
    <mergeCell ref="AE32:AN40"/>
    <mergeCell ref="AO32:AR36"/>
    <mergeCell ref="AS32:AU36"/>
    <mergeCell ref="AW32:AW33"/>
    <mergeCell ref="AX38:BE40"/>
    <mergeCell ref="AX32:BE34"/>
    <mergeCell ref="AC32:AD33"/>
    <mergeCell ref="R35:R36"/>
    <mergeCell ref="S35:T36"/>
    <mergeCell ref="U35:V36"/>
    <mergeCell ref="W35:W36"/>
    <mergeCell ref="X35:Y36"/>
    <mergeCell ref="Z35:AA36"/>
    <mergeCell ref="BW32:BW33"/>
    <mergeCell ref="CQ32:CQ33"/>
    <mergeCell ref="CR32:CS33"/>
    <mergeCell ref="CT32:CW36"/>
    <mergeCell ref="CX32:CZ36"/>
    <mergeCell ref="C35:J37"/>
    <mergeCell ref="K35:L36"/>
    <mergeCell ref="M35:M36"/>
    <mergeCell ref="N35:O36"/>
    <mergeCell ref="P35:Q36"/>
    <mergeCell ref="CM32:CN33"/>
    <mergeCell ref="CO32:CP33"/>
    <mergeCell ref="CL38:CL39"/>
    <mergeCell ref="CM38:CN39"/>
    <mergeCell ref="CO38:CP39"/>
    <mergeCell ref="U32:V33"/>
    <mergeCell ref="W32:W33"/>
    <mergeCell ref="X32:Y33"/>
    <mergeCell ref="Z32:AA33"/>
    <mergeCell ref="AB32:AB33"/>
    <mergeCell ref="CR29:CS30"/>
    <mergeCell ref="CX29:CZ31"/>
    <mergeCell ref="B32:B34"/>
    <mergeCell ref="C32:J34"/>
    <mergeCell ref="K32:L33"/>
    <mergeCell ref="M32:M33"/>
    <mergeCell ref="N32:O33"/>
    <mergeCell ref="P32:Q33"/>
    <mergeCell ref="R32:R33"/>
    <mergeCell ref="S32:T33"/>
    <mergeCell ref="CH29:CI30"/>
    <mergeCell ref="CJ29:CK30"/>
    <mergeCell ref="CL29:CL30"/>
    <mergeCell ref="CM29:CN30"/>
    <mergeCell ref="CO29:CP30"/>
    <mergeCell ref="CQ29:CQ30"/>
    <mergeCell ref="BZ29:CA30"/>
    <mergeCell ref="CB29:CB30"/>
    <mergeCell ref="CC29:CD30"/>
    <mergeCell ref="CE29:CF30"/>
    <mergeCell ref="CG29:CG30"/>
    <mergeCell ref="BP23:BY31"/>
    <mergeCell ref="BZ23:CA24"/>
    <mergeCell ref="CB23:CB24"/>
    <mergeCell ref="CC23:CD24"/>
    <mergeCell ref="CE23:CF24"/>
    <mergeCell ref="BF29:BG30"/>
    <mergeCell ref="BH29:BH30"/>
    <mergeCell ref="BI29:BJ30"/>
    <mergeCell ref="BK29:BL30"/>
    <mergeCell ref="BM29:BM30"/>
    <mergeCell ref="BN29:BO30"/>
    <mergeCell ref="AH29:AI30"/>
    <mergeCell ref="AJ29:AK30"/>
    <mergeCell ref="AL29:AL30"/>
    <mergeCell ref="AM29:AN30"/>
    <mergeCell ref="AS29:AU31"/>
    <mergeCell ref="AX29:BE31"/>
    <mergeCell ref="CR26:CS27"/>
    <mergeCell ref="C29:J31"/>
    <mergeCell ref="K29:L30"/>
    <mergeCell ref="M29:M30"/>
    <mergeCell ref="N29:O30"/>
    <mergeCell ref="P29:Q30"/>
    <mergeCell ref="R29:R30"/>
    <mergeCell ref="S29:T30"/>
    <mergeCell ref="AE29:AF30"/>
    <mergeCell ref="AG29:AG30"/>
    <mergeCell ref="CH26:CI27"/>
    <mergeCell ref="CJ26:CK27"/>
    <mergeCell ref="CL26:CL27"/>
    <mergeCell ref="CM26:CN27"/>
    <mergeCell ref="CO26:CP27"/>
    <mergeCell ref="CQ26:CQ27"/>
    <mergeCell ref="BF26:BG27"/>
    <mergeCell ref="BH26:BH27"/>
    <mergeCell ref="BI26:BJ27"/>
    <mergeCell ref="BK26:BL27"/>
    <mergeCell ref="BM26:BM27"/>
    <mergeCell ref="BN26:BO27"/>
    <mergeCell ref="CR23:CS24"/>
    <mergeCell ref="CT23:CW27"/>
    <mergeCell ref="CX23:CZ27"/>
    <mergeCell ref="C26:J28"/>
    <mergeCell ref="K26:L27"/>
    <mergeCell ref="M26:M27"/>
    <mergeCell ref="N26:O27"/>
    <mergeCell ref="P26:Q27"/>
    <mergeCell ref="R26:R27"/>
    <mergeCell ref="S26:T27"/>
    <mergeCell ref="CH23:CI24"/>
    <mergeCell ref="CJ23:CK24"/>
    <mergeCell ref="CL23:CL24"/>
    <mergeCell ref="CM23:CN24"/>
    <mergeCell ref="CO23:CP24"/>
    <mergeCell ref="CQ23:CQ24"/>
    <mergeCell ref="CG23:CG24"/>
    <mergeCell ref="BZ26:CA27"/>
    <mergeCell ref="CB26:CB27"/>
    <mergeCell ref="CC26:CD27"/>
    <mergeCell ref="CE26:CF27"/>
    <mergeCell ref="CG26:CG27"/>
    <mergeCell ref="BF23:BG24"/>
    <mergeCell ref="BH23:BH24"/>
    <mergeCell ref="BI23:BJ24"/>
    <mergeCell ref="BK23:BL24"/>
    <mergeCell ref="BM23:BM24"/>
    <mergeCell ref="BN23:BO24"/>
    <mergeCell ref="AL23:AL24"/>
    <mergeCell ref="AM23:AN24"/>
    <mergeCell ref="AO23:AR27"/>
    <mergeCell ref="AS23:AU27"/>
    <mergeCell ref="AW23:AW26"/>
    <mergeCell ref="AX23:BE25"/>
    <mergeCell ref="AL26:AL27"/>
    <mergeCell ref="AM26:AN27"/>
    <mergeCell ref="AX26:BE28"/>
    <mergeCell ref="AE23:AF24"/>
    <mergeCell ref="AG23:AG24"/>
    <mergeCell ref="AH23:AI24"/>
    <mergeCell ref="AJ23:AK24"/>
    <mergeCell ref="AE26:AF27"/>
    <mergeCell ref="AG26:AG27"/>
    <mergeCell ref="AH26:AI27"/>
    <mergeCell ref="AJ26:AK27"/>
    <mergeCell ref="CX20:CZ22"/>
    <mergeCell ref="B23:B25"/>
    <mergeCell ref="C23:J25"/>
    <mergeCell ref="K23:L24"/>
    <mergeCell ref="M23:M24"/>
    <mergeCell ref="N23:O24"/>
    <mergeCell ref="P23:Q24"/>
    <mergeCell ref="R23:R24"/>
    <mergeCell ref="S23:T24"/>
    <mergeCell ref="U23:AD31"/>
    <mergeCell ref="CJ20:CK21"/>
    <mergeCell ref="CL20:CL21"/>
    <mergeCell ref="CM20:CN21"/>
    <mergeCell ref="CO20:CP21"/>
    <mergeCell ref="CQ20:CQ21"/>
    <mergeCell ref="CR20:CS21"/>
    <mergeCell ref="BZ20:CA21"/>
    <mergeCell ref="CB20:CB21"/>
    <mergeCell ref="CC20:CD21"/>
    <mergeCell ref="CE20:CF21"/>
    <mergeCell ref="CG20:CG21"/>
    <mergeCell ref="CH20:CI21"/>
    <mergeCell ref="BP20:BQ21"/>
    <mergeCell ref="BR20:BR21"/>
    <mergeCell ref="BS20:BT21"/>
    <mergeCell ref="BU20:BV21"/>
    <mergeCell ref="BW20:BW21"/>
    <mergeCell ref="BX20:BY21"/>
    <mergeCell ref="AG20:AG21"/>
    <mergeCell ref="AH20:AI21"/>
    <mergeCell ref="AJ20:AK21"/>
    <mergeCell ref="AL20:AL21"/>
    <mergeCell ref="AM20:AN21"/>
    <mergeCell ref="AS20:AU22"/>
    <mergeCell ref="CQ17:CQ18"/>
    <mergeCell ref="CR17:CS18"/>
    <mergeCell ref="C20:J22"/>
    <mergeCell ref="U20:V21"/>
    <mergeCell ref="W20:W21"/>
    <mergeCell ref="X20:Y21"/>
    <mergeCell ref="Z20:AA21"/>
    <mergeCell ref="AB20:AB21"/>
    <mergeCell ref="AC20:AD21"/>
    <mergeCell ref="AE20:AF21"/>
    <mergeCell ref="CG17:CG18"/>
    <mergeCell ref="CH17:CI18"/>
    <mergeCell ref="CJ17:CK18"/>
    <mergeCell ref="CL17:CL18"/>
    <mergeCell ref="CM17:CN18"/>
    <mergeCell ref="CO17:CP18"/>
    <mergeCell ref="BW17:BW18"/>
    <mergeCell ref="BX17:BY18"/>
    <mergeCell ref="BZ17:CA18"/>
    <mergeCell ref="CB17:CB18"/>
    <mergeCell ref="CC17:CD18"/>
    <mergeCell ref="CE17:CF18"/>
    <mergeCell ref="AC17:AD18"/>
    <mergeCell ref="AE17:AF18"/>
    <mergeCell ref="AG17:AG18"/>
    <mergeCell ref="AH17:AI18"/>
    <mergeCell ref="AJ17:AK18"/>
    <mergeCell ref="AL17:AL18"/>
    <mergeCell ref="CQ14:CQ15"/>
    <mergeCell ref="CR14:CS15"/>
    <mergeCell ref="CT14:CW18"/>
    <mergeCell ref="CX14:CZ18"/>
    <mergeCell ref="C17:J19"/>
    <mergeCell ref="U17:V18"/>
    <mergeCell ref="W17:W18"/>
    <mergeCell ref="X17:Y18"/>
    <mergeCell ref="Z17:AA18"/>
    <mergeCell ref="AB17:AB18"/>
    <mergeCell ref="CG14:CG15"/>
    <mergeCell ref="CH14:CI15"/>
    <mergeCell ref="CJ14:CK15"/>
    <mergeCell ref="CL14:CL15"/>
    <mergeCell ref="CM14:CN15"/>
    <mergeCell ref="CO14:CP15"/>
    <mergeCell ref="BW14:BW15"/>
    <mergeCell ref="BX14:BY15"/>
    <mergeCell ref="BZ14:CA15"/>
    <mergeCell ref="CB14:CB15"/>
    <mergeCell ref="CC14:CD15"/>
    <mergeCell ref="CE14:CF15"/>
    <mergeCell ref="BP14:BQ15"/>
    <mergeCell ref="BR14:BR15"/>
    <mergeCell ref="BS14:BT15"/>
    <mergeCell ref="BU14:BV15"/>
    <mergeCell ref="AX17:BE19"/>
    <mergeCell ref="BP17:BQ18"/>
    <mergeCell ref="BR17:BR18"/>
    <mergeCell ref="BS17:BT18"/>
    <mergeCell ref="BU17:BV18"/>
    <mergeCell ref="AO14:AR18"/>
    <mergeCell ref="AS14:AU18"/>
    <mergeCell ref="AW14:AW15"/>
    <mergeCell ref="AM17:AN18"/>
    <mergeCell ref="AX14:BE16"/>
    <mergeCell ref="BF14:BO22"/>
    <mergeCell ref="AX20:BE22"/>
    <mergeCell ref="AE14:AF15"/>
    <mergeCell ref="AG14:AG15"/>
    <mergeCell ref="AH14:AI15"/>
    <mergeCell ref="AJ14:AK15"/>
    <mergeCell ref="AL14:AL15"/>
    <mergeCell ref="AM14:AN15"/>
    <mergeCell ref="B14:B16"/>
    <mergeCell ref="C14:J16"/>
    <mergeCell ref="K14:T22"/>
    <mergeCell ref="U14:V15"/>
    <mergeCell ref="W14:W15"/>
    <mergeCell ref="X14:Y15"/>
    <mergeCell ref="K12:T13"/>
    <mergeCell ref="U12:AD13"/>
    <mergeCell ref="AE12:AN13"/>
    <mergeCell ref="BF12:BO13"/>
    <mergeCell ref="BP12:BY13"/>
    <mergeCell ref="BZ12:CI13"/>
    <mergeCell ref="AX8:BE13"/>
    <mergeCell ref="BF8:BO9"/>
    <mergeCell ref="AX6:CZ7"/>
    <mergeCell ref="BP8:BY9"/>
    <mergeCell ref="BZ8:CI9"/>
    <mergeCell ref="CJ8:CS9"/>
    <mergeCell ref="CT8:CZ9"/>
    <mergeCell ref="CJ10:CS11"/>
    <mergeCell ref="CT10:CZ13"/>
    <mergeCell ref="CJ12:CS13"/>
    <mergeCell ref="BP10:BY11"/>
    <mergeCell ref="BZ10:CI11"/>
    <mergeCell ref="C6:AU7"/>
    <mergeCell ref="C8:J13"/>
    <mergeCell ref="K8:T9"/>
    <mergeCell ref="U8:AD9"/>
    <mergeCell ref="AE8:AN9"/>
    <mergeCell ref="AO8:AU9"/>
    <mergeCell ref="K10:T11"/>
    <mergeCell ref="U10:AD11"/>
    <mergeCell ref="AE10:AN11"/>
    <mergeCell ref="AO10:AU13"/>
    <mergeCell ref="BF32:BG33"/>
    <mergeCell ref="BH32:BH33"/>
    <mergeCell ref="BI32:BJ33"/>
    <mergeCell ref="BF10:BO11"/>
    <mergeCell ref="Z14:AA15"/>
    <mergeCell ref="AB14:AB15"/>
    <mergeCell ref="AC14:AD15"/>
    <mergeCell ref="BK32:BL33"/>
    <mergeCell ref="BM32:BM33"/>
    <mergeCell ref="BN32:BO33"/>
    <mergeCell ref="BR32:BR33"/>
    <mergeCell ref="BS32:BT33"/>
    <mergeCell ref="BU32:BV33"/>
    <mergeCell ref="BP32:BQ33"/>
    <mergeCell ref="BX32:BY33"/>
    <mergeCell ref="BF35:BG36"/>
    <mergeCell ref="BH35:BH36"/>
    <mergeCell ref="BI35:BJ36"/>
    <mergeCell ref="BK35:BL36"/>
    <mergeCell ref="BM35:BM36"/>
    <mergeCell ref="BR35:BR36"/>
    <mergeCell ref="BS35:BT36"/>
    <mergeCell ref="BU35:BV36"/>
    <mergeCell ref="BW35:BW36"/>
    <mergeCell ref="BF79:BG80"/>
    <mergeCell ref="BH79:BH80"/>
    <mergeCell ref="BI79:BJ80"/>
    <mergeCell ref="BK79:BL80"/>
    <mergeCell ref="BM79:BM80"/>
    <mergeCell ref="BN79:BO80"/>
    <mergeCell ref="BS79:BT80"/>
    <mergeCell ref="BU79:BV80"/>
    <mergeCell ref="BW79:BW80"/>
    <mergeCell ref="BX79:BY80"/>
    <mergeCell ref="BI38:BJ39"/>
    <mergeCell ref="BK38:BL39"/>
    <mergeCell ref="BM38:BM39"/>
    <mergeCell ref="BX38:BY39"/>
    <mergeCell ref="BU38:BV39"/>
    <mergeCell ref="BW38:BW39"/>
    <mergeCell ref="BI82:BJ83"/>
    <mergeCell ref="BK82:BL83"/>
    <mergeCell ref="BM82:BM83"/>
    <mergeCell ref="BN82:BO83"/>
    <mergeCell ref="BP79:BQ80"/>
    <mergeCell ref="BR79:BR80"/>
    <mergeCell ref="BU82:BV83"/>
    <mergeCell ref="BW82:BW83"/>
    <mergeCell ref="BX82:BY83"/>
    <mergeCell ref="BF85:BG86"/>
    <mergeCell ref="BH85:BH86"/>
    <mergeCell ref="BI85:BJ86"/>
    <mergeCell ref="BK85:BL86"/>
    <mergeCell ref="BM85:BM86"/>
    <mergeCell ref="BF82:BG83"/>
    <mergeCell ref="BH82:BH83"/>
    <mergeCell ref="BP116:BX118"/>
    <mergeCell ref="BP113:BX115"/>
    <mergeCell ref="AU105:BH108"/>
    <mergeCell ref="BP85:BQ86"/>
    <mergeCell ref="BR85:BR86"/>
    <mergeCell ref="BS85:BT86"/>
    <mergeCell ref="BU85:BV86"/>
    <mergeCell ref="BW85:BW86"/>
    <mergeCell ref="BH94:BH96"/>
    <mergeCell ref="BF94:BG96"/>
    <mergeCell ref="D113:O115"/>
    <mergeCell ref="D117:O119"/>
    <mergeCell ref="D151:N153"/>
    <mergeCell ref="AU117:BG119"/>
    <mergeCell ref="AP108:AT109"/>
    <mergeCell ref="D105:O108"/>
    <mergeCell ref="AF111:AJ111"/>
    <mergeCell ref="V136:AC137"/>
    <mergeCell ref="V150:AC151"/>
    <mergeCell ref="AK119:AO119"/>
    <mergeCell ref="AJ146:AU148"/>
    <mergeCell ref="AJ151:AU153"/>
    <mergeCell ref="AJ133:AT135"/>
    <mergeCell ref="AJ138:AT141"/>
    <mergeCell ref="C76:AU79"/>
    <mergeCell ref="BX85:BY86"/>
    <mergeCell ref="BN85:BO86"/>
    <mergeCell ref="BP82:BQ83"/>
    <mergeCell ref="BS82:BT83"/>
    <mergeCell ref="AK112:AO112"/>
    <mergeCell ref="BT97:CZ99"/>
    <mergeCell ref="BV108:CL110"/>
    <mergeCell ref="H99:AL102"/>
    <mergeCell ref="AK109:AO109"/>
    <mergeCell ref="AK110:AO110"/>
    <mergeCell ref="AK111:AO111"/>
    <mergeCell ref="AA111:AE111"/>
    <mergeCell ref="G109:O111"/>
    <mergeCell ref="AA114:AE114"/>
    <mergeCell ref="AA117:AE117"/>
    <mergeCell ref="AA118:AE118"/>
    <mergeCell ref="V120:Z120"/>
    <mergeCell ref="V121:Z121"/>
    <mergeCell ref="AK117:AO117"/>
    <mergeCell ref="AK118:AO118"/>
    <mergeCell ref="AK120:AO120"/>
    <mergeCell ref="AK121:AO121"/>
    <mergeCell ref="V117:Z117"/>
    <mergeCell ref="CC116:CH116"/>
    <mergeCell ref="AC105:AG105"/>
    <mergeCell ref="AC106:AG106"/>
    <mergeCell ref="AC107:AG107"/>
    <mergeCell ref="AC108:AG108"/>
    <mergeCell ref="AC109:AG109"/>
    <mergeCell ref="AC110:AG110"/>
    <mergeCell ref="AF113:AJ113"/>
    <mergeCell ref="AF114:AJ114"/>
    <mergeCell ref="AA113:AE113"/>
    <mergeCell ref="W147:AA148"/>
    <mergeCell ref="W132:AA133"/>
    <mergeCell ref="CC119:CH119"/>
    <mergeCell ref="CC117:CH117"/>
    <mergeCell ref="CC118:CH118"/>
    <mergeCell ref="CC120:CH120"/>
    <mergeCell ref="AF117:AJ117"/>
    <mergeCell ref="AF118:AJ118"/>
    <mergeCell ref="V118:Z118"/>
    <mergeCell ref="V119:Z119"/>
  </mergeCells>
  <printOptions/>
  <pageMargins left="0" right="0" top="0" bottom="0" header="0.31496062992125984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3:H99"/>
  <sheetViews>
    <sheetView tabSelected="1" zoomScalePageLayoutView="0" workbookViewId="0" topLeftCell="A1">
      <selection activeCell="A77" sqref="A77"/>
    </sheetView>
  </sheetViews>
  <sheetFormatPr defaultColWidth="9.00390625" defaultRowHeight="13.5"/>
  <sheetData>
    <row r="23" spans="1:8" ht="13.5">
      <c r="A23" s="745" t="s">
        <v>1780</v>
      </c>
      <c r="B23" s="745"/>
      <c r="C23" s="745"/>
      <c r="D23" s="745"/>
      <c r="E23" s="745"/>
      <c r="F23" s="745"/>
      <c r="G23" s="745"/>
      <c r="H23" s="745"/>
    </row>
    <row r="24" spans="1:8" ht="13.5">
      <c r="A24" s="745"/>
      <c r="B24" s="745"/>
      <c r="C24" s="745"/>
      <c r="D24" s="745"/>
      <c r="E24" s="745"/>
      <c r="F24" s="745"/>
      <c r="G24" s="745"/>
      <c r="H24" s="745"/>
    </row>
    <row r="48" spans="1:7" ht="13.5">
      <c r="A48" s="744" t="s">
        <v>1781</v>
      </c>
      <c r="B48" s="744"/>
      <c r="C48" s="744"/>
      <c r="D48" s="744"/>
      <c r="E48" s="744"/>
      <c r="F48" s="744"/>
      <c r="G48" s="744"/>
    </row>
    <row r="49" spans="1:7" ht="13.5">
      <c r="A49" s="744"/>
      <c r="B49" s="744"/>
      <c r="C49" s="744"/>
      <c r="D49" s="744"/>
      <c r="E49" s="744"/>
      <c r="F49" s="744"/>
      <c r="G49" s="744"/>
    </row>
    <row r="73" spans="1:7" ht="13.5">
      <c r="A73" s="744" t="s">
        <v>1782</v>
      </c>
      <c r="B73" s="744"/>
      <c r="C73" s="744"/>
      <c r="D73" s="744"/>
      <c r="E73" s="744"/>
      <c r="F73" s="744"/>
      <c r="G73" s="744"/>
    </row>
    <row r="74" spans="1:7" ht="13.5">
      <c r="A74" s="744"/>
      <c r="B74" s="744"/>
      <c r="C74" s="744"/>
      <c r="D74" s="744"/>
      <c r="E74" s="744"/>
      <c r="F74" s="744"/>
      <c r="G74" s="744"/>
    </row>
    <row r="98" spans="1:7" ht="13.5">
      <c r="A98" s="744" t="s">
        <v>1783</v>
      </c>
      <c r="B98" s="744"/>
      <c r="C98" s="744"/>
      <c r="D98" s="744"/>
      <c r="E98" s="744"/>
      <c r="F98" s="744"/>
      <c r="G98" s="744"/>
    </row>
    <row r="99" spans="1:7" ht="13.5">
      <c r="A99" s="744"/>
      <c r="B99" s="744"/>
      <c r="C99" s="744"/>
      <c r="D99" s="744"/>
      <c r="E99" s="744"/>
      <c r="F99" s="744"/>
      <c r="G99" s="744"/>
    </row>
  </sheetData>
  <sheetProtection/>
  <mergeCells count="4">
    <mergeCell ref="A23:H24"/>
    <mergeCell ref="A48:G49"/>
    <mergeCell ref="A73:G74"/>
    <mergeCell ref="A98:G9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181"/>
  <sheetViews>
    <sheetView zoomScalePageLayoutView="0" workbookViewId="0" topLeftCell="A136">
      <selection activeCell="E189" sqref="E189"/>
    </sheetView>
  </sheetViews>
  <sheetFormatPr defaultColWidth="8.875" defaultRowHeight="13.5"/>
  <cols>
    <col min="1" max="1" width="1.00390625" style="8" customWidth="1"/>
    <col min="2" max="13" width="8.125" style="8" customWidth="1"/>
    <col min="14" max="16384" width="8.875" style="8" customWidth="1"/>
  </cols>
  <sheetData>
    <row r="1" spans="1:9" s="9" customFormat="1" ht="13.5">
      <c r="A1" s="8"/>
      <c r="B1" s="680" t="s">
        <v>1619</v>
      </c>
      <c r="C1" s="680"/>
      <c r="D1" s="680"/>
      <c r="E1" s="680"/>
      <c r="F1" s="680"/>
      <c r="G1" s="680"/>
      <c r="H1" s="680"/>
      <c r="I1" s="680"/>
    </row>
    <row r="2" spans="2:9" s="9" customFormat="1" ht="13.5">
      <c r="B2" s="680"/>
      <c r="C2" s="680"/>
      <c r="D2" s="680"/>
      <c r="E2" s="680"/>
      <c r="F2" s="680"/>
      <c r="G2" s="680"/>
      <c r="H2" s="680"/>
      <c r="I2" s="680"/>
    </row>
    <row r="3" spans="1:9" s="9" customFormat="1" ht="23.25" customHeight="1">
      <c r="A3" s="679" t="s">
        <v>688</v>
      </c>
      <c r="B3" s="679"/>
      <c r="C3" s="679"/>
      <c r="D3" s="10"/>
      <c r="E3" s="10"/>
      <c r="F3" s="10"/>
      <c r="G3" s="10"/>
      <c r="H3" s="10"/>
      <c r="I3" s="10"/>
    </row>
    <row r="4" spans="1:11" s="9" customFormat="1" ht="18.75" customHeight="1" thickBot="1">
      <c r="A4" s="10"/>
      <c r="B4" s="18" t="s">
        <v>689</v>
      </c>
      <c r="C4" s="18" t="s">
        <v>690</v>
      </c>
      <c r="D4" s="11"/>
      <c r="E4" s="11"/>
      <c r="F4" s="11"/>
      <c r="G4" s="11"/>
      <c r="H4" s="11"/>
      <c r="I4" s="11"/>
      <c r="J4" s="12"/>
      <c r="K4" s="12"/>
    </row>
    <row r="5" spans="1:13" ht="7.5" customHeight="1">
      <c r="A5" s="9"/>
      <c r="B5" s="675" t="s">
        <v>1503</v>
      </c>
      <c r="C5" s="676" t="s">
        <v>1507</v>
      </c>
      <c r="D5" s="660" t="str">
        <f>IF(B5="","",VLOOKUP(B5,'登録ナンバー'!$A$4:$I$600,8,0))</f>
        <v>Ｋテニスカレッジ</v>
      </c>
      <c r="E5" s="666"/>
      <c r="F5" s="674" t="s">
        <v>508</v>
      </c>
      <c r="G5" s="13"/>
      <c r="H5" s="13"/>
      <c r="I5" s="13"/>
      <c r="J5" s="13"/>
      <c r="K5" s="16"/>
      <c r="L5" s="13"/>
      <c r="M5" s="13"/>
    </row>
    <row r="6" spans="2:13" ht="7.5" customHeight="1">
      <c r="B6" s="656"/>
      <c r="C6" s="665"/>
      <c r="D6" s="660"/>
      <c r="E6" s="666"/>
      <c r="F6" s="666"/>
      <c r="G6" s="14"/>
      <c r="H6" s="14"/>
      <c r="I6" s="14"/>
      <c r="J6" s="14"/>
      <c r="K6" s="15"/>
      <c r="L6" s="14"/>
      <c r="M6" s="14"/>
    </row>
    <row r="7" spans="1:13" ht="7.5" customHeight="1">
      <c r="A7" s="17"/>
      <c r="B7" s="662" t="s">
        <v>1504</v>
      </c>
      <c r="C7" s="664" t="s">
        <v>1508</v>
      </c>
      <c r="D7" s="660"/>
      <c r="E7" s="666"/>
      <c r="F7" s="666"/>
      <c r="G7" s="14"/>
      <c r="H7" s="14"/>
      <c r="I7" s="14"/>
      <c r="J7" s="666"/>
      <c r="K7" s="661"/>
      <c r="L7" s="14"/>
      <c r="M7" s="14"/>
    </row>
    <row r="8" spans="1:13" ht="7.5" customHeight="1">
      <c r="A8" s="17"/>
      <c r="B8" s="663"/>
      <c r="C8" s="665"/>
      <c r="D8" s="660"/>
      <c r="E8" s="666"/>
      <c r="F8" s="666"/>
      <c r="G8" s="14"/>
      <c r="H8" s="14"/>
      <c r="I8" s="14"/>
      <c r="J8" s="666"/>
      <c r="K8" s="661"/>
      <c r="L8" s="14"/>
      <c r="M8" s="14"/>
    </row>
    <row r="9" spans="1:13" ht="7.5" customHeight="1">
      <c r="A9" s="17"/>
      <c r="B9" s="662" t="s">
        <v>1505</v>
      </c>
      <c r="C9" s="664" t="s">
        <v>1509</v>
      </c>
      <c r="D9" s="660" t="str">
        <f>IF(B5="","",VLOOKUP(B5,'登録ナンバー'!$A$4:$I$600,7,0))</f>
        <v>川並和之</v>
      </c>
      <c r="E9" s="666"/>
      <c r="F9" s="660" t="str">
        <f>IF(B7="","",VLOOKUP(B7,'登録ナンバー'!$A$4:$I$600,7,0))</f>
        <v>岡本大樹</v>
      </c>
      <c r="G9" s="666"/>
      <c r="H9" s="660" t="str">
        <f>IF(B9="","",VLOOKUP(B9,'登録ナンバー'!$A$4:$I$600,7,0))</f>
        <v>坪田真嘉</v>
      </c>
      <c r="I9" s="666"/>
      <c r="J9" s="660" t="str">
        <f>IF(B11="","",VLOOKUP(B11,'登録ナンバー'!$A$4:$I$600,7,0))</f>
        <v>永里裕次</v>
      </c>
      <c r="K9" s="661"/>
      <c r="L9" s="660"/>
      <c r="M9" s="661"/>
    </row>
    <row r="10" spans="1:13" ht="7.5" customHeight="1">
      <c r="A10" s="17"/>
      <c r="B10" s="672"/>
      <c r="C10" s="673"/>
      <c r="D10" s="660"/>
      <c r="E10" s="666"/>
      <c r="F10" s="660"/>
      <c r="G10" s="666"/>
      <c r="H10" s="660"/>
      <c r="I10" s="666"/>
      <c r="J10" s="660"/>
      <c r="K10" s="661"/>
      <c r="L10" s="660"/>
      <c r="M10" s="661"/>
    </row>
    <row r="11" spans="1:13" ht="7.5" customHeight="1">
      <c r="A11" s="17"/>
      <c r="B11" s="662" t="s">
        <v>1506</v>
      </c>
      <c r="C11" s="664" t="s">
        <v>1510</v>
      </c>
      <c r="D11" s="660"/>
      <c r="E11" s="666"/>
      <c r="F11" s="660"/>
      <c r="G11" s="666"/>
      <c r="H11" s="660"/>
      <c r="I11" s="666"/>
      <c r="J11" s="660"/>
      <c r="K11" s="661"/>
      <c r="L11" s="660"/>
      <c r="M11" s="661"/>
    </row>
    <row r="12" spans="1:13" ht="7.5" customHeight="1">
      <c r="A12" s="17"/>
      <c r="B12" s="663"/>
      <c r="C12" s="665"/>
      <c r="D12" s="660"/>
      <c r="E12" s="666"/>
      <c r="F12" s="660"/>
      <c r="G12" s="666"/>
      <c r="H12" s="660"/>
      <c r="I12" s="666"/>
      <c r="J12" s="660"/>
      <c r="K12" s="661"/>
      <c r="L12" s="660"/>
      <c r="M12" s="661"/>
    </row>
    <row r="13" spans="2:13" ht="7.5" customHeight="1">
      <c r="B13" s="656"/>
      <c r="C13" s="665"/>
      <c r="D13" s="660" t="str">
        <f>IF(C5="","",VLOOKUP(C5,'登録ナンバー'!$A$4:$I$600,7,0))</f>
        <v>田中和枝</v>
      </c>
      <c r="E13" s="666"/>
      <c r="F13" s="660" t="str">
        <f>IF(C5="","",VLOOKUP(C7,'登録ナンバー'!$A$4:$I$600,7,0))</f>
        <v>永松貴子</v>
      </c>
      <c r="G13" s="666"/>
      <c r="H13" s="660" t="str">
        <f>IF(C9="","",VLOOKUP(C9,'登録ナンバー'!$A$4:$I$600,7,0))</f>
        <v>山口美由希</v>
      </c>
      <c r="I13" s="666"/>
      <c r="J13" s="660" t="str">
        <f>IF(C11="","",VLOOKUP(C11,'登録ナンバー'!$A$4:$I$600,7,0))</f>
        <v>出縄久子</v>
      </c>
      <c r="K13" s="661"/>
      <c r="L13" s="677">
        <v>8</v>
      </c>
      <c r="M13" s="678"/>
    </row>
    <row r="14" spans="2:13" ht="7.5" customHeight="1">
      <c r="B14" s="656"/>
      <c r="C14" s="665"/>
      <c r="D14" s="660"/>
      <c r="E14" s="666"/>
      <c r="F14" s="660"/>
      <c r="G14" s="666"/>
      <c r="H14" s="660"/>
      <c r="I14" s="666"/>
      <c r="J14" s="660"/>
      <c r="K14" s="661"/>
      <c r="L14" s="654"/>
      <c r="M14" s="661"/>
    </row>
    <row r="15" spans="2:13" ht="7.5" customHeight="1">
      <c r="B15" s="662"/>
      <c r="C15" s="664"/>
      <c r="D15" s="660"/>
      <c r="E15" s="666"/>
      <c r="F15" s="660"/>
      <c r="G15" s="666"/>
      <c r="H15" s="660"/>
      <c r="I15" s="666"/>
      <c r="J15" s="660"/>
      <c r="K15" s="661"/>
      <c r="L15" s="654"/>
      <c r="M15" s="661"/>
    </row>
    <row r="16" spans="2:13" ht="7.5" customHeight="1" thickBot="1">
      <c r="B16" s="663"/>
      <c r="C16" s="665"/>
      <c r="D16" s="667"/>
      <c r="E16" s="668"/>
      <c r="F16" s="667"/>
      <c r="G16" s="668"/>
      <c r="H16" s="667"/>
      <c r="I16" s="668"/>
      <c r="J16" s="667"/>
      <c r="K16" s="669"/>
      <c r="L16" s="654"/>
      <c r="M16" s="661"/>
    </row>
    <row r="17" spans="2:13" ht="7.5" customHeight="1" thickTop="1">
      <c r="B17" s="675" t="s">
        <v>1511</v>
      </c>
      <c r="C17" s="676" t="s">
        <v>1515</v>
      </c>
      <c r="D17" s="660" t="str">
        <f>IF(B17="","",VLOOKUP(B17,'登録ナンバー'!$A$4:$I$600,8,0))</f>
        <v>Ｋテニスカレッジ</v>
      </c>
      <c r="E17" s="666"/>
      <c r="F17" s="674" t="s">
        <v>439</v>
      </c>
      <c r="G17" s="13"/>
      <c r="H17" s="13"/>
      <c r="I17" s="13"/>
      <c r="J17" s="13"/>
      <c r="K17" s="16"/>
      <c r="L17" s="13"/>
      <c r="M17" s="13"/>
    </row>
    <row r="18" spans="2:13" ht="7.5" customHeight="1">
      <c r="B18" s="656"/>
      <c r="C18" s="665"/>
      <c r="D18" s="660"/>
      <c r="E18" s="666"/>
      <c r="F18" s="666"/>
      <c r="G18" s="14"/>
      <c r="H18" s="14"/>
      <c r="I18" s="14"/>
      <c r="J18" s="14"/>
      <c r="K18" s="15"/>
      <c r="L18" s="14"/>
      <c r="M18" s="14"/>
    </row>
    <row r="19" spans="1:13" ht="7.5" customHeight="1">
      <c r="A19" s="17"/>
      <c r="B19" s="662" t="s">
        <v>1512</v>
      </c>
      <c r="C19" s="664" t="s">
        <v>1516</v>
      </c>
      <c r="D19" s="660"/>
      <c r="E19" s="666"/>
      <c r="F19" s="666"/>
      <c r="G19" s="14"/>
      <c r="H19" s="14"/>
      <c r="I19" s="14"/>
      <c r="J19" s="666"/>
      <c r="K19" s="661"/>
      <c r="L19" s="14"/>
      <c r="M19" s="14"/>
    </row>
    <row r="20" spans="1:13" ht="7.5" customHeight="1">
      <c r="A20" s="17"/>
      <c r="B20" s="663"/>
      <c r="C20" s="665"/>
      <c r="D20" s="660"/>
      <c r="E20" s="666"/>
      <c r="F20" s="666"/>
      <c r="G20" s="14"/>
      <c r="H20" s="14"/>
      <c r="I20" s="14"/>
      <c r="J20" s="666"/>
      <c r="K20" s="661"/>
      <c r="L20" s="14"/>
      <c r="M20" s="14"/>
    </row>
    <row r="21" spans="1:13" ht="7.5" customHeight="1">
      <c r="A21" s="17"/>
      <c r="B21" s="662" t="s">
        <v>1513</v>
      </c>
      <c r="C21" s="664" t="s">
        <v>1517</v>
      </c>
      <c r="D21" s="660" t="str">
        <f>IF(B17="","",VLOOKUP(B17,'登録ナンバー'!$A$4:$I$600,7,0))</f>
        <v>押谷繁樹</v>
      </c>
      <c r="E21" s="666"/>
      <c r="F21" s="660" t="str">
        <f>IF(B19="","",VLOOKUP(B19,'登録ナンバー'!$A$4:$I$600,7,0))</f>
        <v>木村善和</v>
      </c>
      <c r="G21" s="666"/>
      <c r="H21" s="660" t="str">
        <f>IF(B21="","",VLOOKUP(B21,'登録ナンバー'!$A$4:$I$600,7,0))</f>
        <v>田中　淳</v>
      </c>
      <c r="I21" s="666"/>
      <c r="J21" s="660" t="str">
        <f>IF(B23="","",VLOOKUP(B23,'登録ナンバー'!$A$4:$I$600,7,0))</f>
        <v>藤本雅之</v>
      </c>
      <c r="K21" s="661"/>
      <c r="L21" s="660"/>
      <c r="M21" s="661"/>
    </row>
    <row r="22" spans="1:13" ht="7.5" customHeight="1">
      <c r="A22" s="17"/>
      <c r="B22" s="672"/>
      <c r="C22" s="673"/>
      <c r="D22" s="660"/>
      <c r="E22" s="666"/>
      <c r="F22" s="660"/>
      <c r="G22" s="666"/>
      <c r="H22" s="660"/>
      <c r="I22" s="666"/>
      <c r="J22" s="660"/>
      <c r="K22" s="661"/>
      <c r="L22" s="660"/>
      <c r="M22" s="661"/>
    </row>
    <row r="23" spans="1:13" ht="7.5" customHeight="1">
      <c r="A23" s="17"/>
      <c r="B23" s="662" t="s">
        <v>1514</v>
      </c>
      <c r="C23" s="664" t="s">
        <v>1518</v>
      </c>
      <c r="D23" s="660"/>
      <c r="E23" s="666"/>
      <c r="F23" s="660"/>
      <c r="G23" s="666"/>
      <c r="H23" s="660"/>
      <c r="I23" s="666"/>
      <c r="J23" s="660"/>
      <c r="K23" s="661"/>
      <c r="L23" s="660"/>
      <c r="M23" s="661"/>
    </row>
    <row r="24" spans="1:13" ht="7.5" customHeight="1">
      <c r="A24" s="17"/>
      <c r="B24" s="663"/>
      <c r="C24" s="665"/>
      <c r="D24" s="660"/>
      <c r="E24" s="666"/>
      <c r="F24" s="660"/>
      <c r="G24" s="666"/>
      <c r="H24" s="660"/>
      <c r="I24" s="666"/>
      <c r="J24" s="660"/>
      <c r="K24" s="661"/>
      <c r="L24" s="660"/>
      <c r="M24" s="661"/>
    </row>
    <row r="25" spans="1:13" ht="7.5" customHeight="1">
      <c r="A25" s="17"/>
      <c r="B25" s="656"/>
      <c r="C25" s="658"/>
      <c r="D25" s="660" t="str">
        <f>IF(C17="","",VLOOKUP(C17,'登録ナンバー'!$A$4:$I$600,7,0))</f>
        <v>梶木和子</v>
      </c>
      <c r="E25" s="666"/>
      <c r="F25" s="660" t="str">
        <f>IF(C17="","",VLOOKUP(C19,'登録ナンバー'!$A$4:$I$600,7,0))</f>
        <v>布藤江実子</v>
      </c>
      <c r="G25" s="666"/>
      <c r="H25" s="660" t="str">
        <f>IF(C21="","",VLOOKUP(C21,'登録ナンバー'!$A$4:$I$600,7,0))</f>
        <v>福永裕美</v>
      </c>
      <c r="I25" s="666"/>
      <c r="J25" s="660" t="str">
        <f>IF(C23="","",VLOOKUP(C23,'登録ナンバー'!$A$4:$I$600,7,0))</f>
        <v>川上美弥子</v>
      </c>
      <c r="K25" s="661"/>
      <c r="L25" s="654">
        <v>8</v>
      </c>
      <c r="M25" s="661"/>
    </row>
    <row r="26" spans="1:13" ht="7.5" customHeight="1">
      <c r="A26" s="17"/>
      <c r="B26" s="656"/>
      <c r="C26" s="658"/>
      <c r="D26" s="660"/>
      <c r="E26" s="666"/>
      <c r="F26" s="660"/>
      <c r="G26" s="666"/>
      <c r="H26" s="660"/>
      <c r="I26" s="666"/>
      <c r="J26" s="660"/>
      <c r="K26" s="661"/>
      <c r="L26" s="654"/>
      <c r="M26" s="661"/>
    </row>
    <row r="27" spans="1:13" ht="7.5" customHeight="1">
      <c r="A27" s="17"/>
      <c r="B27" s="656"/>
      <c r="C27" s="658"/>
      <c r="D27" s="660"/>
      <c r="E27" s="666"/>
      <c r="F27" s="660"/>
      <c r="G27" s="666"/>
      <c r="H27" s="660"/>
      <c r="I27" s="666"/>
      <c r="J27" s="660"/>
      <c r="K27" s="661"/>
      <c r="L27" s="654"/>
      <c r="M27" s="661"/>
    </row>
    <row r="28" spans="1:13" ht="7.5" customHeight="1" thickBot="1">
      <c r="A28" s="17"/>
      <c r="B28" s="657"/>
      <c r="C28" s="659"/>
      <c r="D28" s="667"/>
      <c r="E28" s="668"/>
      <c r="F28" s="667"/>
      <c r="G28" s="668"/>
      <c r="H28" s="667"/>
      <c r="I28" s="668"/>
      <c r="J28" s="667"/>
      <c r="K28" s="669"/>
      <c r="L28" s="670"/>
      <c r="M28" s="671"/>
    </row>
    <row r="29" spans="1:13" ht="7.5" customHeight="1" thickTop="1">
      <c r="A29" s="17"/>
      <c r="B29" s="675" t="s">
        <v>1519</v>
      </c>
      <c r="C29" s="676" t="s">
        <v>1523</v>
      </c>
      <c r="D29" s="660" t="str">
        <f>IF(B29="","",VLOOKUP(B29,'登録ナンバー'!$A$4:$I$600,8,0))</f>
        <v>村田八日市ＴＣ</v>
      </c>
      <c r="E29" s="666"/>
      <c r="F29" s="674" t="s">
        <v>508</v>
      </c>
      <c r="G29" s="13"/>
      <c r="H29" s="13"/>
      <c r="I29" s="13"/>
      <c r="J29" s="13"/>
      <c r="K29" s="16"/>
      <c r="L29" s="13"/>
      <c r="M29" s="13"/>
    </row>
    <row r="30" spans="1:13" ht="7.5" customHeight="1">
      <c r="A30" s="17"/>
      <c r="B30" s="656"/>
      <c r="C30" s="665"/>
      <c r="D30" s="660"/>
      <c r="E30" s="666"/>
      <c r="F30" s="666"/>
      <c r="G30" s="14"/>
      <c r="H30" s="14"/>
      <c r="I30" s="14"/>
      <c r="J30" s="14"/>
      <c r="K30" s="15"/>
      <c r="L30" s="14"/>
      <c r="M30" s="14"/>
    </row>
    <row r="31" spans="1:13" ht="7.5" customHeight="1">
      <c r="A31" s="17"/>
      <c r="B31" s="662" t="s">
        <v>1520</v>
      </c>
      <c r="C31" s="664" t="s">
        <v>1524</v>
      </c>
      <c r="D31" s="660"/>
      <c r="E31" s="666"/>
      <c r="F31" s="666"/>
      <c r="G31" s="14"/>
      <c r="H31" s="14"/>
      <c r="I31" s="14"/>
      <c r="J31" s="666"/>
      <c r="K31" s="661"/>
      <c r="L31" s="14"/>
      <c r="M31" s="14"/>
    </row>
    <row r="32" spans="1:13" ht="7.5" customHeight="1">
      <c r="A32" s="17"/>
      <c r="B32" s="663"/>
      <c r="C32" s="665"/>
      <c r="D32" s="660"/>
      <c r="E32" s="666"/>
      <c r="F32" s="666"/>
      <c r="G32" s="14"/>
      <c r="H32" s="14"/>
      <c r="I32" s="14"/>
      <c r="J32" s="666"/>
      <c r="K32" s="661"/>
      <c r="L32" s="14"/>
      <c r="M32" s="14"/>
    </row>
    <row r="33" spans="1:13" ht="7.5" customHeight="1">
      <c r="A33" s="17"/>
      <c r="B33" s="662" t="s">
        <v>1521</v>
      </c>
      <c r="C33" s="664"/>
      <c r="D33" s="660" t="str">
        <f>IF(B29="","",VLOOKUP(B29,'登録ナンバー'!$A$4:$I$600,7,0))</f>
        <v>岡川謙二</v>
      </c>
      <c r="E33" s="666"/>
      <c r="F33" s="660" t="str">
        <f>IF(B31="","",VLOOKUP(B31,'登録ナンバー'!$A$4:$I$600,7,0))</f>
        <v>川上英二</v>
      </c>
      <c r="G33" s="666"/>
      <c r="H33" s="660" t="str">
        <f>IF(B33="","",VLOOKUP(B33,'登録ナンバー'!$A$4:$I$600,7,0))</f>
        <v>二ツ井裕也</v>
      </c>
      <c r="I33" s="666"/>
      <c r="J33" s="660" t="str">
        <f>IF(B35="","",VLOOKUP(B35,'登録ナンバー'!$A$4:$I$600,7,0))</f>
        <v>辰巳悟朗</v>
      </c>
      <c r="K33" s="661"/>
      <c r="L33" s="660"/>
      <c r="M33" s="661"/>
    </row>
    <row r="34" spans="1:13" ht="7.5" customHeight="1">
      <c r="A34" s="17"/>
      <c r="B34" s="672"/>
      <c r="C34" s="673"/>
      <c r="D34" s="660"/>
      <c r="E34" s="666"/>
      <c r="F34" s="660"/>
      <c r="G34" s="666"/>
      <c r="H34" s="660"/>
      <c r="I34" s="666"/>
      <c r="J34" s="660"/>
      <c r="K34" s="661"/>
      <c r="L34" s="660"/>
      <c r="M34" s="661"/>
    </row>
    <row r="35" spans="1:13" ht="7.5" customHeight="1">
      <c r="A35" s="17"/>
      <c r="B35" s="662" t="s">
        <v>1522</v>
      </c>
      <c r="C35" s="664"/>
      <c r="D35" s="660"/>
      <c r="E35" s="666"/>
      <c r="F35" s="660"/>
      <c r="G35" s="666"/>
      <c r="H35" s="660"/>
      <c r="I35" s="666"/>
      <c r="J35" s="660"/>
      <c r="K35" s="661"/>
      <c r="L35" s="660"/>
      <c r="M35" s="661"/>
    </row>
    <row r="36" spans="1:13" ht="7.5" customHeight="1">
      <c r="A36" s="17"/>
      <c r="B36" s="663"/>
      <c r="C36" s="665"/>
      <c r="D36" s="660"/>
      <c r="E36" s="666"/>
      <c r="F36" s="660"/>
      <c r="G36" s="666"/>
      <c r="H36" s="660"/>
      <c r="I36" s="666"/>
      <c r="J36" s="660"/>
      <c r="K36" s="661"/>
      <c r="L36" s="660"/>
      <c r="M36" s="661"/>
    </row>
    <row r="37" spans="1:13" ht="7.5" customHeight="1">
      <c r="A37" s="17"/>
      <c r="B37" s="656"/>
      <c r="C37" s="658"/>
      <c r="D37" s="660" t="str">
        <f>IF(C29="","",VLOOKUP(C29,'登録ナンバー'!$A$4:$I$600,7,0))</f>
        <v>速水直美</v>
      </c>
      <c r="E37" s="666"/>
      <c r="F37" s="660" t="str">
        <f>IF(C29="","",VLOOKUP(C31,'登録ナンバー'!$A$4:$I$600,7,0))</f>
        <v>西村文代</v>
      </c>
      <c r="G37" s="666"/>
      <c r="H37" s="660">
        <f>IF(C33="","",VLOOKUP(C33,'登録ナンバー'!$A$4:$I$600,7,0))</f>
      </c>
      <c r="I37" s="666"/>
      <c r="J37" s="660">
        <f>IF(C35="","",VLOOKUP(C35,'登録ナンバー'!$A$4:$I$600,7,0))</f>
      </c>
      <c r="K37" s="661"/>
      <c r="L37" s="654">
        <v>6</v>
      </c>
      <c r="M37" s="661"/>
    </row>
    <row r="38" spans="1:13" ht="7.5" customHeight="1">
      <c r="A38" s="17"/>
      <c r="B38" s="656"/>
      <c r="C38" s="658"/>
      <c r="D38" s="660"/>
      <c r="E38" s="666"/>
      <c r="F38" s="660"/>
      <c r="G38" s="666"/>
      <c r="H38" s="660"/>
      <c r="I38" s="666"/>
      <c r="J38" s="660"/>
      <c r="K38" s="661"/>
      <c r="L38" s="654"/>
      <c r="M38" s="661"/>
    </row>
    <row r="39" spans="1:13" ht="7.5" customHeight="1">
      <c r="A39" s="17"/>
      <c r="B39" s="656"/>
      <c r="C39" s="658"/>
      <c r="D39" s="660"/>
      <c r="E39" s="666"/>
      <c r="F39" s="660"/>
      <c r="G39" s="666"/>
      <c r="H39" s="660"/>
      <c r="I39" s="666"/>
      <c r="J39" s="660"/>
      <c r="K39" s="661"/>
      <c r="L39" s="654"/>
      <c r="M39" s="661"/>
    </row>
    <row r="40" spans="1:13" ht="7.5" customHeight="1" thickBot="1">
      <c r="A40" s="17"/>
      <c r="B40" s="657"/>
      <c r="C40" s="659"/>
      <c r="D40" s="667"/>
      <c r="E40" s="668"/>
      <c r="F40" s="667"/>
      <c r="G40" s="668"/>
      <c r="H40" s="667"/>
      <c r="I40" s="668"/>
      <c r="J40" s="667"/>
      <c r="K40" s="669"/>
      <c r="L40" s="670"/>
      <c r="M40" s="671"/>
    </row>
    <row r="41" spans="1:13" ht="7.5" customHeight="1" thickTop="1">
      <c r="A41" s="17"/>
      <c r="B41" s="675" t="s">
        <v>1525</v>
      </c>
      <c r="C41" s="676" t="s">
        <v>1529</v>
      </c>
      <c r="D41" s="660" t="str">
        <f>IF(B41="","",VLOOKUP(B41,'登録ナンバー'!$A$4:$I$600,8,0))</f>
        <v>村田八日市ＴＣ</v>
      </c>
      <c r="E41" s="666"/>
      <c r="F41" s="674" t="s">
        <v>4</v>
      </c>
      <c r="G41" s="13"/>
      <c r="H41" s="13"/>
      <c r="I41" s="13"/>
      <c r="J41" s="13"/>
      <c r="K41" s="16"/>
      <c r="L41" s="13"/>
      <c r="M41" s="13"/>
    </row>
    <row r="42" spans="1:13" ht="7.5" customHeight="1">
      <c r="A42" s="17"/>
      <c r="B42" s="656"/>
      <c r="C42" s="665"/>
      <c r="D42" s="660"/>
      <c r="E42" s="666"/>
      <c r="F42" s="666"/>
      <c r="G42" s="14"/>
      <c r="H42" s="14"/>
      <c r="I42" s="14"/>
      <c r="J42" s="14"/>
      <c r="K42" s="15"/>
      <c r="L42" s="14"/>
      <c r="M42" s="14"/>
    </row>
    <row r="43" spans="1:13" ht="7.5" customHeight="1">
      <c r="A43" s="17"/>
      <c r="B43" s="662" t="s">
        <v>1526</v>
      </c>
      <c r="C43" s="664" t="s">
        <v>1530</v>
      </c>
      <c r="D43" s="660"/>
      <c r="E43" s="666"/>
      <c r="F43" s="666"/>
      <c r="G43" s="14"/>
      <c r="H43" s="14"/>
      <c r="I43" s="14"/>
      <c r="J43" s="666"/>
      <c r="K43" s="661"/>
      <c r="L43" s="14"/>
      <c r="M43" s="14"/>
    </row>
    <row r="44" spans="1:13" ht="7.5" customHeight="1">
      <c r="A44" s="17"/>
      <c r="B44" s="663"/>
      <c r="C44" s="665"/>
      <c r="D44" s="660"/>
      <c r="E44" s="666"/>
      <c r="F44" s="666"/>
      <c r="G44" s="14"/>
      <c r="H44" s="14"/>
      <c r="I44" s="14"/>
      <c r="J44" s="666"/>
      <c r="K44" s="661"/>
      <c r="L44" s="14"/>
      <c r="M44" s="14"/>
    </row>
    <row r="45" spans="1:13" ht="7.5" customHeight="1">
      <c r="A45" s="17"/>
      <c r="B45" s="662" t="s">
        <v>1527</v>
      </c>
      <c r="C45" s="664" t="s">
        <v>1531</v>
      </c>
      <c r="D45" s="660" t="str">
        <f>IF(B41="","",VLOOKUP(B41,'登録ナンバー'!$A$4:$I$600,7,0))</f>
        <v>杉山邦夫</v>
      </c>
      <c r="E45" s="666"/>
      <c r="F45" s="660" t="str">
        <f>IF(B43="","",VLOOKUP(B43,'登録ナンバー'!$A$4:$I$600,7,0))</f>
        <v>前田雅人</v>
      </c>
      <c r="G45" s="666"/>
      <c r="H45" s="660" t="str">
        <f>IF(B45="","",VLOOKUP(B45,'登録ナンバー'!$A$4:$I$600,7,0))</f>
        <v>浅田隆昭</v>
      </c>
      <c r="I45" s="666"/>
      <c r="J45" s="660" t="str">
        <f>IF(B47="","",VLOOKUP(B47,'登録ナンバー'!$A$4:$I$600,7,0))</f>
        <v>森永洋介</v>
      </c>
      <c r="K45" s="661"/>
      <c r="L45" s="660"/>
      <c r="M45" s="661"/>
    </row>
    <row r="46" spans="1:13" ht="7.5" customHeight="1">
      <c r="A46" s="17"/>
      <c r="B46" s="672"/>
      <c r="C46" s="673"/>
      <c r="D46" s="660"/>
      <c r="E46" s="666"/>
      <c r="F46" s="660"/>
      <c r="G46" s="666"/>
      <c r="H46" s="660"/>
      <c r="I46" s="666"/>
      <c r="J46" s="660"/>
      <c r="K46" s="661"/>
      <c r="L46" s="660"/>
      <c r="M46" s="661"/>
    </row>
    <row r="47" spans="1:13" ht="7.5" customHeight="1">
      <c r="A47" s="17"/>
      <c r="B47" s="662" t="s">
        <v>1528</v>
      </c>
      <c r="C47" s="664"/>
      <c r="D47" s="660"/>
      <c r="E47" s="666"/>
      <c r="F47" s="660"/>
      <c r="G47" s="666"/>
      <c r="H47" s="660"/>
      <c r="I47" s="666"/>
      <c r="J47" s="660"/>
      <c r="K47" s="661"/>
      <c r="L47" s="660"/>
      <c r="M47" s="661"/>
    </row>
    <row r="48" spans="1:13" ht="7.5" customHeight="1">
      <c r="A48" s="17"/>
      <c r="B48" s="663"/>
      <c r="C48" s="665"/>
      <c r="D48" s="660"/>
      <c r="E48" s="666"/>
      <c r="F48" s="660"/>
      <c r="G48" s="666"/>
      <c r="H48" s="660"/>
      <c r="I48" s="666"/>
      <c r="J48" s="660"/>
      <c r="K48" s="661"/>
      <c r="L48" s="660"/>
      <c r="M48" s="661"/>
    </row>
    <row r="49" spans="1:13" ht="7.5" customHeight="1">
      <c r="A49" s="17"/>
      <c r="B49" s="656"/>
      <c r="C49" s="658"/>
      <c r="D49" s="660" t="str">
        <f>IF(C41="","",VLOOKUP(C41,'登録ナンバー'!$A$4:$I$600,7,0))</f>
        <v>澤田多佳美</v>
      </c>
      <c r="E49" s="666"/>
      <c r="F49" s="660" t="str">
        <f>IF(C41="","",VLOOKUP(C43,'登録ナンバー'!$A$4:$I$600,7,0))</f>
        <v>村川庸子</v>
      </c>
      <c r="G49" s="666"/>
      <c r="H49" s="660" t="str">
        <f>IF(C45="","",VLOOKUP(C45,'登録ナンバー'!$A$4:$I$600,7,0))</f>
        <v>大脇和世</v>
      </c>
      <c r="I49" s="666"/>
      <c r="J49" s="660">
        <f>IF(C47="","",VLOOKUP(C47,'登録ナンバー'!$A$4:$I$600,7,0))</f>
      </c>
      <c r="K49" s="661"/>
      <c r="L49" s="654">
        <v>7</v>
      </c>
      <c r="M49" s="661"/>
    </row>
    <row r="50" spans="1:13" ht="7.5" customHeight="1">
      <c r="A50" s="17"/>
      <c r="B50" s="656"/>
      <c r="C50" s="658"/>
      <c r="D50" s="660"/>
      <c r="E50" s="666"/>
      <c r="F50" s="660"/>
      <c r="G50" s="666"/>
      <c r="H50" s="660"/>
      <c r="I50" s="666"/>
      <c r="J50" s="660"/>
      <c r="K50" s="661"/>
      <c r="L50" s="654"/>
      <c r="M50" s="661"/>
    </row>
    <row r="51" spans="1:13" ht="7.5" customHeight="1">
      <c r="A51" s="17"/>
      <c r="B51" s="656"/>
      <c r="C51" s="658"/>
      <c r="D51" s="660"/>
      <c r="E51" s="666"/>
      <c r="F51" s="660"/>
      <c r="G51" s="666"/>
      <c r="H51" s="660"/>
      <c r="I51" s="666"/>
      <c r="J51" s="660"/>
      <c r="K51" s="661"/>
      <c r="L51" s="654"/>
      <c r="M51" s="661"/>
    </row>
    <row r="52" spans="1:13" ht="7.5" customHeight="1" thickBot="1">
      <c r="A52" s="17"/>
      <c r="B52" s="657"/>
      <c r="C52" s="659"/>
      <c r="D52" s="667"/>
      <c r="E52" s="668"/>
      <c r="F52" s="667"/>
      <c r="G52" s="668"/>
      <c r="H52" s="667"/>
      <c r="I52" s="668"/>
      <c r="J52" s="667"/>
      <c r="K52" s="669"/>
      <c r="L52" s="670"/>
      <c r="M52" s="671"/>
    </row>
    <row r="53" spans="1:13" ht="7.5" customHeight="1" thickTop="1">
      <c r="A53" s="17"/>
      <c r="B53" s="675" t="s">
        <v>1532</v>
      </c>
      <c r="C53" s="676" t="s">
        <v>1537</v>
      </c>
      <c r="D53" s="660" t="str">
        <f>IF(B53="","",VLOOKUP(B53,'登録ナンバー'!$A$4:$I$600,8,0))</f>
        <v>うさぎとかめの集い</v>
      </c>
      <c r="E53" s="666"/>
      <c r="F53" s="674" t="s">
        <v>1620</v>
      </c>
      <c r="G53" s="13"/>
      <c r="H53" s="13"/>
      <c r="I53" s="13"/>
      <c r="J53" s="13"/>
      <c r="K53" s="16"/>
      <c r="L53" s="13"/>
      <c r="M53" s="13"/>
    </row>
    <row r="54" spans="1:13" ht="7.5" customHeight="1">
      <c r="A54" s="17"/>
      <c r="B54" s="656"/>
      <c r="C54" s="665"/>
      <c r="D54" s="660"/>
      <c r="E54" s="666"/>
      <c r="F54" s="666"/>
      <c r="G54" s="14"/>
      <c r="H54" s="14"/>
      <c r="I54" s="14"/>
      <c r="J54" s="14"/>
      <c r="K54" s="15"/>
      <c r="L54" s="14"/>
      <c r="M54" s="14"/>
    </row>
    <row r="55" spans="1:13" ht="7.5" customHeight="1">
      <c r="A55" s="17"/>
      <c r="B55" s="662" t="s">
        <v>1533</v>
      </c>
      <c r="C55" s="664" t="s">
        <v>1538</v>
      </c>
      <c r="D55" s="660"/>
      <c r="E55" s="666"/>
      <c r="F55" s="666"/>
      <c r="G55" s="14"/>
      <c r="H55" s="14"/>
      <c r="I55" s="14"/>
      <c r="J55" s="666"/>
      <c r="K55" s="661"/>
      <c r="L55" s="14"/>
      <c r="M55" s="14"/>
    </row>
    <row r="56" spans="1:13" ht="7.5" customHeight="1">
      <c r="A56" s="17"/>
      <c r="B56" s="663"/>
      <c r="C56" s="665"/>
      <c r="D56" s="660"/>
      <c r="E56" s="666"/>
      <c r="F56" s="666"/>
      <c r="G56" s="14"/>
      <c r="H56" s="14"/>
      <c r="I56" s="14"/>
      <c r="J56" s="666"/>
      <c r="K56" s="661"/>
      <c r="L56" s="14"/>
      <c r="M56" s="14"/>
    </row>
    <row r="57" spans="1:13" ht="7.5" customHeight="1">
      <c r="A57" s="17"/>
      <c r="B57" s="662" t="s">
        <v>1534</v>
      </c>
      <c r="C57" s="664" t="s">
        <v>1539</v>
      </c>
      <c r="D57" s="660" t="str">
        <f>IF(B53="","",VLOOKUP(B53,'登録ナンバー'!$A$4:$I$600,7,0))</f>
        <v>井内一博</v>
      </c>
      <c r="E57" s="666"/>
      <c r="F57" s="660" t="str">
        <f>IF(B55="","",VLOOKUP(B55,'登録ナンバー'!$A$4:$I$600,7,0))</f>
        <v>片岡一寿</v>
      </c>
      <c r="G57" s="666"/>
      <c r="H57" s="660" t="str">
        <f>IF(B57="","",VLOOKUP(B57,'登録ナンバー'!$A$4:$I$600,7,0))</f>
        <v>竹下英伸</v>
      </c>
      <c r="I57" s="666"/>
      <c r="J57" s="660" t="str">
        <f>IF(B59="","",VLOOKUP(B59,'登録ナンバー'!$A$4:$I$600,7,0))</f>
        <v>田中邦明</v>
      </c>
      <c r="K57" s="661"/>
      <c r="L57" s="660" t="str">
        <f>IF(B61="","",VLOOKUP(B61,'登録ナンバー'!$A$4:$I$600,7,0))</f>
        <v>西和田昌恭</v>
      </c>
      <c r="M57" s="661"/>
    </row>
    <row r="58" spans="1:13" ht="7.5" customHeight="1">
      <c r="A58" s="17"/>
      <c r="B58" s="672"/>
      <c r="C58" s="673"/>
      <c r="D58" s="660"/>
      <c r="E58" s="666"/>
      <c r="F58" s="660"/>
      <c r="G58" s="666"/>
      <c r="H58" s="660"/>
      <c r="I58" s="666"/>
      <c r="J58" s="660"/>
      <c r="K58" s="661"/>
      <c r="L58" s="660"/>
      <c r="M58" s="661"/>
    </row>
    <row r="59" spans="1:13" ht="7.5" customHeight="1">
      <c r="A59" s="17"/>
      <c r="B59" s="662" t="s">
        <v>1535</v>
      </c>
      <c r="C59" s="664"/>
      <c r="D59" s="660"/>
      <c r="E59" s="666"/>
      <c r="F59" s="660"/>
      <c r="G59" s="666"/>
      <c r="H59" s="660"/>
      <c r="I59" s="666"/>
      <c r="J59" s="660"/>
      <c r="K59" s="661"/>
      <c r="L59" s="660"/>
      <c r="M59" s="661"/>
    </row>
    <row r="60" spans="1:13" ht="7.5" customHeight="1">
      <c r="A60" s="17"/>
      <c r="B60" s="663"/>
      <c r="C60" s="665"/>
      <c r="D60" s="660"/>
      <c r="E60" s="666"/>
      <c r="F60" s="660"/>
      <c r="G60" s="666"/>
      <c r="H60" s="660"/>
      <c r="I60" s="666"/>
      <c r="J60" s="660"/>
      <c r="K60" s="661"/>
      <c r="L60" s="660"/>
      <c r="M60" s="661"/>
    </row>
    <row r="61" spans="1:13" ht="7.5" customHeight="1">
      <c r="A61" s="17"/>
      <c r="B61" s="656" t="s">
        <v>1536</v>
      </c>
      <c r="C61" s="658"/>
      <c r="D61" s="660" t="str">
        <f>IF(C53="","",VLOOKUP(C53,'登録ナンバー'!$A$4:$I$600,7,0))</f>
        <v>竹下恭平</v>
      </c>
      <c r="E61" s="666"/>
      <c r="F61" s="660" t="str">
        <f>IF(C53="","",VLOOKUP(C55,'登録ナンバー'!$A$4:$I$600,7,0))</f>
        <v>竹下光代</v>
      </c>
      <c r="G61" s="666"/>
      <c r="H61" s="660" t="str">
        <f>IF(C57="","",VLOOKUP(C57,'登録ナンバー'!$A$4:$I$600,7,0))</f>
        <v>辻佳子</v>
      </c>
      <c r="I61" s="666"/>
      <c r="J61" s="660">
        <f>IF(C59="","",VLOOKUP(C59,'登録ナンバー'!$A$4:$I$600,7,0))</f>
      </c>
      <c r="K61" s="661"/>
      <c r="L61" s="654">
        <v>8</v>
      </c>
      <c r="M61" s="661"/>
    </row>
    <row r="62" spans="1:13" ht="7.5" customHeight="1">
      <c r="A62" s="17"/>
      <c r="B62" s="656"/>
      <c r="C62" s="658"/>
      <c r="D62" s="660"/>
      <c r="E62" s="666"/>
      <c r="F62" s="660"/>
      <c r="G62" s="666"/>
      <c r="H62" s="660"/>
      <c r="I62" s="666"/>
      <c r="J62" s="660"/>
      <c r="K62" s="661"/>
      <c r="L62" s="654"/>
      <c r="M62" s="661"/>
    </row>
    <row r="63" spans="1:13" ht="7.5" customHeight="1">
      <c r="A63" s="17"/>
      <c r="B63" s="656"/>
      <c r="C63" s="658"/>
      <c r="D63" s="660"/>
      <c r="E63" s="666"/>
      <c r="F63" s="660"/>
      <c r="G63" s="666"/>
      <c r="H63" s="660"/>
      <c r="I63" s="666"/>
      <c r="J63" s="660"/>
      <c r="K63" s="661"/>
      <c r="L63" s="654"/>
      <c r="M63" s="661"/>
    </row>
    <row r="64" spans="1:13" ht="7.5" customHeight="1" thickBot="1">
      <c r="A64" s="17"/>
      <c r="B64" s="657"/>
      <c r="C64" s="659"/>
      <c r="D64" s="667"/>
      <c r="E64" s="668"/>
      <c r="F64" s="667"/>
      <c r="G64" s="668"/>
      <c r="H64" s="667"/>
      <c r="I64" s="668"/>
      <c r="J64" s="667"/>
      <c r="K64" s="669"/>
      <c r="L64" s="670"/>
      <c r="M64" s="671"/>
    </row>
    <row r="65" spans="1:13" ht="7.5" customHeight="1" thickTop="1">
      <c r="A65" s="17"/>
      <c r="B65" s="675" t="s">
        <v>1540</v>
      </c>
      <c r="C65" s="676" t="s">
        <v>1545</v>
      </c>
      <c r="D65" s="660" t="str">
        <f>IF(B65="","",VLOOKUP(B65,'登録ナンバー'!$A$4:$I$600,8,0))</f>
        <v>京セラTC</v>
      </c>
      <c r="E65" s="666"/>
      <c r="F65" s="674" t="s">
        <v>1621</v>
      </c>
      <c r="G65" s="13"/>
      <c r="H65" s="13"/>
      <c r="I65" s="13"/>
      <c r="J65" s="13"/>
      <c r="K65" s="16"/>
      <c r="L65" s="13"/>
      <c r="M65" s="13"/>
    </row>
    <row r="66" spans="1:13" ht="7.5" customHeight="1">
      <c r="A66" s="17"/>
      <c r="B66" s="656"/>
      <c r="C66" s="665"/>
      <c r="D66" s="660"/>
      <c r="E66" s="666"/>
      <c r="F66" s="666"/>
      <c r="G66" s="14"/>
      <c r="H66" s="14"/>
      <c r="I66" s="14"/>
      <c r="J66" s="14"/>
      <c r="K66" s="15"/>
      <c r="L66" s="14"/>
      <c r="M66" s="14"/>
    </row>
    <row r="67" spans="1:13" ht="7.5" customHeight="1">
      <c r="A67" s="17"/>
      <c r="B67" s="662" t="s">
        <v>1541</v>
      </c>
      <c r="C67" s="664" t="s">
        <v>1546</v>
      </c>
      <c r="D67" s="660"/>
      <c r="E67" s="666"/>
      <c r="F67" s="666"/>
      <c r="G67" s="14"/>
      <c r="H67" s="14"/>
      <c r="I67" s="14"/>
      <c r="J67" s="666"/>
      <c r="K67" s="661"/>
      <c r="L67" s="14"/>
      <c r="M67" s="14"/>
    </row>
    <row r="68" spans="1:13" ht="7.5" customHeight="1">
      <c r="A68" s="17"/>
      <c r="B68" s="663"/>
      <c r="C68" s="665"/>
      <c r="D68" s="660"/>
      <c r="E68" s="666"/>
      <c r="F68" s="666"/>
      <c r="G68" s="14"/>
      <c r="H68" s="14"/>
      <c r="I68" s="14"/>
      <c r="J68" s="666"/>
      <c r="K68" s="661"/>
      <c r="L68" s="14"/>
      <c r="M68" s="14"/>
    </row>
    <row r="69" spans="1:13" ht="7.5" customHeight="1">
      <c r="A69" s="17"/>
      <c r="B69" s="662" t="s">
        <v>1542</v>
      </c>
      <c r="C69" s="664" t="s">
        <v>1547</v>
      </c>
      <c r="D69" s="660" t="str">
        <f>IF(B65="","",VLOOKUP(B65,'登録ナンバー'!$A$4:$I$600,7,0))</f>
        <v>坂元智成</v>
      </c>
      <c r="E69" s="666"/>
      <c r="F69" s="660" t="str">
        <f>IF(B67="","",VLOOKUP(B67,'登録ナンバー'!$A$4:$I$600,7,0))</f>
        <v>牛尾紳之介</v>
      </c>
      <c r="G69" s="666"/>
      <c r="H69" s="660" t="str">
        <f>IF(B69="","",VLOOKUP(B69,'登録ナンバー'!$A$4:$I$600,7,0))</f>
        <v>松島理和</v>
      </c>
      <c r="I69" s="666"/>
      <c r="J69" s="660" t="str">
        <f>IF(B71="","",VLOOKUP(B71,'登録ナンバー'!$A$4:$I$600,7,0))</f>
        <v>石田文彦</v>
      </c>
      <c r="K69" s="661"/>
      <c r="L69" s="660" t="str">
        <f>IF(B73="","",VLOOKUP(B73,'登録ナンバー'!$A$4:$I$600,7,0))</f>
        <v>中元寺功貴</v>
      </c>
      <c r="M69" s="661"/>
    </row>
    <row r="70" spans="1:13" ht="7.5" customHeight="1">
      <c r="A70" s="17"/>
      <c r="B70" s="672"/>
      <c r="C70" s="673"/>
      <c r="D70" s="660"/>
      <c r="E70" s="666"/>
      <c r="F70" s="660"/>
      <c r="G70" s="666"/>
      <c r="H70" s="660"/>
      <c r="I70" s="666"/>
      <c r="J70" s="660"/>
      <c r="K70" s="661"/>
      <c r="L70" s="660"/>
      <c r="M70" s="661"/>
    </row>
    <row r="71" spans="1:13" ht="7.5" customHeight="1">
      <c r="A71" s="17"/>
      <c r="B71" s="662" t="s">
        <v>1543</v>
      </c>
      <c r="C71" s="664"/>
      <c r="D71" s="660"/>
      <c r="E71" s="666"/>
      <c r="F71" s="660"/>
      <c r="G71" s="666"/>
      <c r="H71" s="660"/>
      <c r="I71" s="666"/>
      <c r="J71" s="660"/>
      <c r="K71" s="661"/>
      <c r="L71" s="660"/>
      <c r="M71" s="661"/>
    </row>
    <row r="72" spans="1:13" ht="7.5" customHeight="1">
      <c r="A72" s="17"/>
      <c r="B72" s="663"/>
      <c r="C72" s="665"/>
      <c r="D72" s="660"/>
      <c r="E72" s="666"/>
      <c r="F72" s="660"/>
      <c r="G72" s="666"/>
      <c r="H72" s="660"/>
      <c r="I72" s="666"/>
      <c r="J72" s="660"/>
      <c r="K72" s="661"/>
      <c r="L72" s="660"/>
      <c r="M72" s="661"/>
    </row>
    <row r="73" spans="1:13" ht="7.5" customHeight="1">
      <c r="A73" s="17"/>
      <c r="B73" s="656" t="s">
        <v>1544</v>
      </c>
      <c r="C73" s="658"/>
      <c r="D73" s="660" t="str">
        <f>IF(C65="","",VLOOKUP(C65,'登録ナンバー'!$A$4:$I$600,7,0))</f>
        <v>菊井鈴夏</v>
      </c>
      <c r="E73" s="666"/>
      <c r="F73" s="660" t="str">
        <f>IF(C65="","",VLOOKUP(C67,'登録ナンバー'!$A$4:$I$600,7,0))</f>
        <v>森愛捺花</v>
      </c>
      <c r="G73" s="666"/>
      <c r="H73" s="660" t="str">
        <f>IF(C69="","",VLOOKUP(C69,'登録ナンバー'!$A$4:$I$600,7,0))</f>
        <v>浅田亜祐子</v>
      </c>
      <c r="I73" s="666"/>
      <c r="J73" s="660">
        <f>IF(C71="","",VLOOKUP(C71,'登録ナンバー'!$A$4:$I$600,7,0))</f>
      </c>
      <c r="K73" s="661"/>
      <c r="L73" s="654">
        <v>7</v>
      </c>
      <c r="M73" s="661"/>
    </row>
    <row r="74" spans="1:13" ht="7.5" customHeight="1">
      <c r="A74" s="17"/>
      <c r="B74" s="656"/>
      <c r="C74" s="658"/>
      <c r="D74" s="660"/>
      <c r="E74" s="666"/>
      <c r="F74" s="660"/>
      <c r="G74" s="666"/>
      <c r="H74" s="660"/>
      <c r="I74" s="666"/>
      <c r="J74" s="660"/>
      <c r="K74" s="661"/>
      <c r="L74" s="654"/>
      <c r="M74" s="661"/>
    </row>
    <row r="75" spans="1:13" ht="7.5" customHeight="1">
      <c r="A75" s="17"/>
      <c r="B75" s="656"/>
      <c r="C75" s="658"/>
      <c r="D75" s="660"/>
      <c r="E75" s="666"/>
      <c r="F75" s="660"/>
      <c r="G75" s="666"/>
      <c r="H75" s="660"/>
      <c r="I75" s="666"/>
      <c r="J75" s="660"/>
      <c r="K75" s="661"/>
      <c r="L75" s="654"/>
      <c r="M75" s="661"/>
    </row>
    <row r="76" spans="1:13" ht="7.5" customHeight="1" thickBot="1">
      <c r="A76" s="17"/>
      <c r="B76" s="657"/>
      <c r="C76" s="659"/>
      <c r="D76" s="667"/>
      <c r="E76" s="668"/>
      <c r="F76" s="667"/>
      <c r="G76" s="668"/>
      <c r="H76" s="667"/>
      <c r="I76" s="668"/>
      <c r="J76" s="667"/>
      <c r="K76" s="669"/>
      <c r="L76" s="670"/>
      <c r="M76" s="671"/>
    </row>
    <row r="77" spans="1:13" ht="7.5" customHeight="1" thickTop="1">
      <c r="A77" s="17"/>
      <c r="B77" s="675" t="s">
        <v>1548</v>
      </c>
      <c r="C77" s="676" t="s">
        <v>1553</v>
      </c>
      <c r="D77" s="660" t="str">
        <f>IF(B77="","",VLOOKUP(B77,'登録ナンバー'!$A$4:$I$600,8,0))</f>
        <v>TDC</v>
      </c>
      <c r="E77" s="666"/>
      <c r="F77" s="674" t="s">
        <v>508</v>
      </c>
      <c r="G77" s="13"/>
      <c r="H77" s="13"/>
      <c r="I77" s="13"/>
      <c r="J77" s="13"/>
      <c r="K77" s="16"/>
      <c r="L77" s="13"/>
      <c r="M77" s="13"/>
    </row>
    <row r="78" spans="1:13" ht="7.5" customHeight="1">
      <c r="A78" s="17"/>
      <c r="B78" s="656"/>
      <c r="C78" s="665"/>
      <c r="D78" s="660"/>
      <c r="E78" s="666"/>
      <c r="F78" s="666"/>
      <c r="G78" s="14"/>
      <c r="H78" s="14"/>
      <c r="I78" s="14"/>
      <c r="J78" s="14"/>
      <c r="K78" s="15"/>
      <c r="L78" s="14"/>
      <c r="M78" s="14"/>
    </row>
    <row r="79" spans="1:13" ht="7.5" customHeight="1">
      <c r="A79" s="17"/>
      <c r="B79" s="662" t="s">
        <v>1549</v>
      </c>
      <c r="C79" s="664" t="s">
        <v>1554</v>
      </c>
      <c r="D79" s="660"/>
      <c r="E79" s="666"/>
      <c r="F79" s="666"/>
      <c r="G79" s="14"/>
      <c r="H79" s="14"/>
      <c r="I79" s="14"/>
      <c r="J79" s="666"/>
      <c r="K79" s="661"/>
      <c r="L79" s="14"/>
      <c r="M79" s="14"/>
    </row>
    <row r="80" spans="1:13" ht="7.5" customHeight="1">
      <c r="A80" s="17"/>
      <c r="B80" s="663"/>
      <c r="C80" s="665"/>
      <c r="D80" s="660"/>
      <c r="E80" s="666"/>
      <c r="F80" s="666"/>
      <c r="G80" s="14"/>
      <c r="H80" s="14"/>
      <c r="I80" s="14"/>
      <c r="J80" s="666"/>
      <c r="K80" s="661"/>
      <c r="L80" s="14"/>
      <c r="M80" s="14"/>
    </row>
    <row r="81" spans="1:13" ht="7.5" customHeight="1">
      <c r="A81" s="17"/>
      <c r="B81" s="662" t="s">
        <v>1550</v>
      </c>
      <c r="C81" s="664"/>
      <c r="D81" s="660" t="str">
        <f>IF(B77="","",VLOOKUP(B77,'登録ナンバー'!$A$4:$I$600,7,0))</f>
        <v>猪飼尚輝</v>
      </c>
      <c r="E81" s="666"/>
      <c r="F81" s="660" t="str">
        <f>IF(B79="","",VLOOKUP(B79,'登録ナンバー'!$A$4:$I$600,7,0))</f>
        <v>上津慶和</v>
      </c>
      <c r="G81" s="666"/>
      <c r="H81" s="660" t="str">
        <f>IF(B81="","",VLOOKUP(B81,'登録ナンバー'!$A$4:$I$600,7,0))</f>
        <v>岡 栄介</v>
      </c>
      <c r="I81" s="666"/>
      <c r="J81" s="660" t="str">
        <f>IF(B83="","",VLOOKUP(B83,'登録ナンバー'!$A$4:$I$600,7,0))</f>
        <v>川合 優</v>
      </c>
      <c r="K81" s="661"/>
      <c r="L81" s="660" t="str">
        <f>IF(B85="","",VLOOKUP(B85,'登録ナンバー'!$A$4:$I$600,7,0))</f>
        <v>嶋村和彦</v>
      </c>
      <c r="M81" s="661"/>
    </row>
    <row r="82" spans="1:13" ht="7.5" customHeight="1">
      <c r="A82" s="17"/>
      <c r="B82" s="672"/>
      <c r="C82" s="673"/>
      <c r="D82" s="660"/>
      <c r="E82" s="666"/>
      <c r="F82" s="660"/>
      <c r="G82" s="666"/>
      <c r="H82" s="660"/>
      <c r="I82" s="666"/>
      <c r="J82" s="660"/>
      <c r="K82" s="661"/>
      <c r="L82" s="660"/>
      <c r="M82" s="661"/>
    </row>
    <row r="83" spans="1:13" ht="7.5" customHeight="1">
      <c r="A83" s="17"/>
      <c r="B83" s="662" t="s">
        <v>1551</v>
      </c>
      <c r="C83" s="664"/>
      <c r="D83" s="660"/>
      <c r="E83" s="666"/>
      <c r="F83" s="660"/>
      <c r="G83" s="666"/>
      <c r="H83" s="660"/>
      <c r="I83" s="666"/>
      <c r="J83" s="660"/>
      <c r="K83" s="661"/>
      <c r="L83" s="660"/>
      <c r="M83" s="661"/>
    </row>
    <row r="84" spans="1:13" ht="7.5" customHeight="1">
      <c r="A84" s="17"/>
      <c r="B84" s="663"/>
      <c r="C84" s="665"/>
      <c r="D84" s="660"/>
      <c r="E84" s="666"/>
      <c r="F84" s="660"/>
      <c r="G84" s="666"/>
      <c r="H84" s="660"/>
      <c r="I84" s="666"/>
      <c r="J84" s="660"/>
      <c r="K84" s="661"/>
      <c r="L84" s="660"/>
      <c r="M84" s="661"/>
    </row>
    <row r="85" spans="2:13" ht="7.5" customHeight="1">
      <c r="B85" s="656" t="s">
        <v>1552</v>
      </c>
      <c r="C85" s="658"/>
      <c r="D85" s="660" t="str">
        <f>IF(C77="","",VLOOKUP(C77,'登録ナンバー'!$A$4:$I$600,7,0))</f>
        <v>小林 羽</v>
      </c>
      <c r="E85" s="666"/>
      <c r="F85" s="660" t="str">
        <f>IF(C77="","",VLOOKUP(C79,'登録ナンバー'!$A$4:$I$600,7,0))</f>
        <v>前川美恵</v>
      </c>
      <c r="G85" s="666"/>
      <c r="H85" s="660">
        <f>IF(C81="","",VLOOKUP(C81,'登録ナンバー'!$A$4:$I$600,7,0))</f>
      </c>
      <c r="I85" s="666"/>
      <c r="J85" s="660">
        <f>IF(C83="","",VLOOKUP(C83,'登録ナンバー'!$A$4:$I$600,7,0))</f>
      </c>
      <c r="K85" s="661"/>
      <c r="L85" s="654">
        <v>7</v>
      </c>
      <c r="M85" s="661"/>
    </row>
    <row r="86" spans="2:13" ht="6.75" customHeight="1">
      <c r="B86" s="656"/>
      <c r="C86" s="658"/>
      <c r="D86" s="660"/>
      <c r="E86" s="666"/>
      <c r="F86" s="660"/>
      <c r="G86" s="666"/>
      <c r="H86" s="660"/>
      <c r="I86" s="666"/>
      <c r="J86" s="660"/>
      <c r="K86" s="661"/>
      <c r="L86" s="654"/>
      <c r="M86" s="661"/>
    </row>
    <row r="87" spans="2:13" ht="6.75" customHeight="1">
      <c r="B87" s="656"/>
      <c r="C87" s="658"/>
      <c r="D87" s="660"/>
      <c r="E87" s="666"/>
      <c r="F87" s="660"/>
      <c r="G87" s="666"/>
      <c r="H87" s="660"/>
      <c r="I87" s="666"/>
      <c r="J87" s="660"/>
      <c r="K87" s="661"/>
      <c r="L87" s="654"/>
      <c r="M87" s="661"/>
    </row>
    <row r="88" spans="2:13" ht="6.75" customHeight="1" thickBot="1">
      <c r="B88" s="657"/>
      <c r="C88" s="659"/>
      <c r="D88" s="667"/>
      <c r="E88" s="668"/>
      <c r="F88" s="667"/>
      <c r="G88" s="668"/>
      <c r="H88" s="667"/>
      <c r="I88" s="668"/>
      <c r="J88" s="667"/>
      <c r="K88" s="669"/>
      <c r="L88" s="670"/>
      <c r="M88" s="671"/>
    </row>
    <row r="89" spans="2:13" ht="7.5" customHeight="1" thickTop="1">
      <c r="B89" s="675" t="s">
        <v>1555</v>
      </c>
      <c r="C89" s="676" t="s">
        <v>1559</v>
      </c>
      <c r="D89" s="660" t="str">
        <f>IF(B89="","",VLOOKUP(B89,'登録ナンバー'!$A$4:$I$600,8,0))</f>
        <v>TDC</v>
      </c>
      <c r="E89" s="666"/>
      <c r="F89" s="674" t="s">
        <v>1563</v>
      </c>
      <c r="G89" s="13"/>
      <c r="H89" s="13"/>
      <c r="I89" s="13"/>
      <c r="J89" s="13"/>
      <c r="K89" s="16"/>
      <c r="L89" s="13"/>
      <c r="M89" s="13"/>
    </row>
    <row r="90" spans="2:13" ht="7.5" customHeight="1">
      <c r="B90" s="656"/>
      <c r="C90" s="665"/>
      <c r="D90" s="660"/>
      <c r="E90" s="666"/>
      <c r="F90" s="666"/>
      <c r="G90" s="14"/>
      <c r="H90" s="14"/>
      <c r="I90" s="14"/>
      <c r="J90" s="14"/>
      <c r="K90" s="15"/>
      <c r="L90" s="14"/>
      <c r="M90" s="14"/>
    </row>
    <row r="91" spans="2:13" ht="7.5" customHeight="1">
      <c r="B91" s="662" t="s">
        <v>1556</v>
      </c>
      <c r="C91" s="664" t="s">
        <v>1560</v>
      </c>
      <c r="D91" s="660"/>
      <c r="E91" s="666"/>
      <c r="F91" s="666"/>
      <c r="G91" s="14"/>
      <c r="H91" s="14"/>
      <c r="I91" s="14"/>
      <c r="J91" s="666"/>
      <c r="K91" s="661"/>
      <c r="L91" s="14"/>
      <c r="M91" s="14"/>
    </row>
    <row r="92" spans="2:13" ht="7.5" customHeight="1">
      <c r="B92" s="663"/>
      <c r="C92" s="665"/>
      <c r="D92" s="660"/>
      <c r="E92" s="666"/>
      <c r="F92" s="666"/>
      <c r="G92" s="14"/>
      <c r="H92" s="14"/>
      <c r="I92" s="14"/>
      <c r="J92" s="666"/>
      <c r="K92" s="661"/>
      <c r="L92" s="14"/>
      <c r="M92" s="14"/>
    </row>
    <row r="93" spans="2:13" ht="7.5" customHeight="1">
      <c r="B93" s="662" t="s">
        <v>1557</v>
      </c>
      <c r="C93" s="664" t="s">
        <v>1561</v>
      </c>
      <c r="D93" s="660" t="str">
        <f>IF(B89="","",VLOOKUP(B89,'登録ナンバー'!$A$4:$I$600,7,0))</f>
        <v>石内伸幸</v>
      </c>
      <c r="E93" s="666"/>
      <c r="F93" s="660" t="str">
        <f>IF(B91="","",VLOOKUP(B91,'登録ナンバー'!$A$4:$I$600,7,0))</f>
        <v>谷口 孟</v>
      </c>
      <c r="G93" s="666"/>
      <c r="H93" s="660" t="str">
        <f>IF(B93="","",VLOOKUP(B93,'登録ナンバー'!$A$4:$I$600,7,0))</f>
        <v>津曲崇志</v>
      </c>
      <c r="I93" s="666"/>
      <c r="J93" s="660" t="str">
        <f>IF(B95="","",VLOOKUP(B95,'登録ナンバー'!$A$4:$I$600,7,0))</f>
        <v>松岡宗隆</v>
      </c>
      <c r="K93" s="661"/>
      <c r="L93" s="660"/>
      <c r="M93" s="661"/>
    </row>
    <row r="94" spans="2:13" ht="7.5" customHeight="1">
      <c r="B94" s="672"/>
      <c r="C94" s="673"/>
      <c r="D94" s="660"/>
      <c r="E94" s="666"/>
      <c r="F94" s="660"/>
      <c r="G94" s="666"/>
      <c r="H94" s="660"/>
      <c r="I94" s="666"/>
      <c r="J94" s="660"/>
      <c r="K94" s="661"/>
      <c r="L94" s="660"/>
      <c r="M94" s="661"/>
    </row>
    <row r="95" spans="2:13" ht="7.5" customHeight="1">
      <c r="B95" s="662" t="s">
        <v>1558</v>
      </c>
      <c r="C95" s="664" t="s">
        <v>1562</v>
      </c>
      <c r="D95" s="660"/>
      <c r="E95" s="666"/>
      <c r="F95" s="660"/>
      <c r="G95" s="666"/>
      <c r="H95" s="660"/>
      <c r="I95" s="666"/>
      <c r="J95" s="660"/>
      <c r="K95" s="661"/>
      <c r="L95" s="660"/>
      <c r="M95" s="661"/>
    </row>
    <row r="96" spans="2:13" ht="7.5" customHeight="1">
      <c r="B96" s="663"/>
      <c r="C96" s="665"/>
      <c r="D96" s="660"/>
      <c r="E96" s="666"/>
      <c r="F96" s="660"/>
      <c r="G96" s="666"/>
      <c r="H96" s="660"/>
      <c r="I96" s="666"/>
      <c r="J96" s="660"/>
      <c r="K96" s="661"/>
      <c r="L96" s="660"/>
      <c r="M96" s="661"/>
    </row>
    <row r="97" spans="2:13" ht="7.5" customHeight="1">
      <c r="B97" s="656"/>
      <c r="C97" s="658"/>
      <c r="D97" s="660" t="str">
        <f>IF(C89="","",VLOOKUP(C89,'登録ナンバー'!$A$4:$I$600,7,0))</f>
        <v>片桐美里</v>
      </c>
      <c r="E97" s="666"/>
      <c r="F97" s="660" t="str">
        <f>IF(C89="","",VLOOKUP(C91,'登録ナンバー'!$A$4:$I$600,7,0))</f>
        <v>草野菜摘</v>
      </c>
      <c r="G97" s="666"/>
      <c r="H97" s="660" t="str">
        <f>IF(C93="","",VLOOKUP(C93,'登録ナンバー'!$A$4:$I$600,7,0))</f>
        <v>福本香菜実</v>
      </c>
      <c r="I97" s="666"/>
      <c r="J97" s="660" t="str">
        <f>IF(C95="","",VLOOKUP(C95,'登録ナンバー'!$A$4:$I$600,7,0))</f>
        <v>東佳菜子</v>
      </c>
      <c r="K97" s="661"/>
      <c r="L97" s="654">
        <v>8</v>
      </c>
      <c r="M97" s="661"/>
    </row>
    <row r="98" spans="2:13" ht="7.5" customHeight="1">
      <c r="B98" s="656"/>
      <c r="C98" s="658"/>
      <c r="D98" s="660"/>
      <c r="E98" s="666"/>
      <c r="F98" s="660"/>
      <c r="G98" s="666"/>
      <c r="H98" s="660"/>
      <c r="I98" s="666"/>
      <c r="J98" s="660"/>
      <c r="K98" s="661"/>
      <c r="L98" s="654"/>
      <c r="M98" s="661"/>
    </row>
    <row r="99" spans="2:13" ht="7.5" customHeight="1">
      <c r="B99" s="656"/>
      <c r="C99" s="658"/>
      <c r="D99" s="660"/>
      <c r="E99" s="666"/>
      <c r="F99" s="660"/>
      <c r="G99" s="666"/>
      <c r="H99" s="660"/>
      <c r="I99" s="666"/>
      <c r="J99" s="660"/>
      <c r="K99" s="661"/>
      <c r="L99" s="654"/>
      <c r="M99" s="661"/>
    </row>
    <row r="100" spans="2:13" ht="7.5" customHeight="1" thickBot="1">
      <c r="B100" s="657"/>
      <c r="C100" s="659"/>
      <c r="D100" s="667"/>
      <c r="E100" s="668"/>
      <c r="F100" s="667"/>
      <c r="G100" s="668"/>
      <c r="H100" s="667"/>
      <c r="I100" s="668"/>
      <c r="J100" s="667"/>
      <c r="K100" s="669"/>
      <c r="L100" s="670"/>
      <c r="M100" s="671"/>
    </row>
    <row r="101" spans="2:13" ht="6.75" customHeight="1" thickTop="1">
      <c r="B101" s="675" t="s">
        <v>1565</v>
      </c>
      <c r="C101" s="676" t="s">
        <v>1570</v>
      </c>
      <c r="D101" s="660" t="str">
        <f>IF(B101="","",VLOOKUP(B101,'登録ナンバー'!$A$4:$I$600,8,0))</f>
        <v>TDC</v>
      </c>
      <c r="E101" s="666"/>
      <c r="F101" s="674" t="s">
        <v>1564</v>
      </c>
      <c r="G101" s="13"/>
      <c r="H101" s="13"/>
      <c r="I101" s="13"/>
      <c r="J101" s="13"/>
      <c r="K101" s="16"/>
      <c r="L101" s="13"/>
      <c r="M101" s="13"/>
    </row>
    <row r="102" spans="2:13" ht="6.75" customHeight="1">
      <c r="B102" s="656"/>
      <c r="C102" s="665"/>
      <c r="D102" s="660"/>
      <c r="E102" s="666"/>
      <c r="F102" s="666"/>
      <c r="G102" s="14"/>
      <c r="H102" s="14"/>
      <c r="I102" s="14"/>
      <c r="J102" s="14"/>
      <c r="K102" s="15"/>
      <c r="L102" s="14"/>
      <c r="M102" s="14"/>
    </row>
    <row r="103" spans="2:13" ht="6.75" customHeight="1">
      <c r="B103" s="662" t="s">
        <v>1566</v>
      </c>
      <c r="C103" s="664" t="s">
        <v>1571</v>
      </c>
      <c r="D103" s="660"/>
      <c r="E103" s="666"/>
      <c r="F103" s="666"/>
      <c r="G103" s="14"/>
      <c r="H103" s="14"/>
      <c r="I103" s="14"/>
      <c r="J103" s="666"/>
      <c r="K103" s="661"/>
      <c r="L103" s="14"/>
      <c r="M103" s="14"/>
    </row>
    <row r="104" spans="2:13" ht="6.75" customHeight="1">
      <c r="B104" s="663"/>
      <c r="C104" s="665"/>
      <c r="D104" s="660"/>
      <c r="E104" s="666"/>
      <c r="F104" s="666"/>
      <c r="G104" s="14"/>
      <c r="H104" s="14"/>
      <c r="I104" s="14"/>
      <c r="J104" s="666"/>
      <c r="K104" s="661"/>
      <c r="L104" s="14"/>
      <c r="M104" s="14"/>
    </row>
    <row r="105" spans="2:13" ht="6.75" customHeight="1">
      <c r="B105" s="662" t="s">
        <v>1567</v>
      </c>
      <c r="C105" s="664" t="s">
        <v>1572</v>
      </c>
      <c r="D105" s="660" t="str">
        <f>IF(B101="","",VLOOKUP(B101,'登録ナンバー'!$A$4:$I$600,7,0))</f>
        <v>鹿野雄大</v>
      </c>
      <c r="E105" s="666"/>
      <c r="F105" s="660" t="str">
        <f>IF(B103="","",VLOOKUP(B103,'登録ナンバー'!$A$4:$I$600,7,0))</f>
        <v>松本遼太郎</v>
      </c>
      <c r="G105" s="666"/>
      <c r="H105" s="660" t="str">
        <f>IF(B105="","",VLOOKUP(B105,'登録ナンバー'!$A$4:$I$600,7,0))</f>
        <v>野村良平</v>
      </c>
      <c r="I105" s="666"/>
      <c r="J105" s="660" t="str">
        <f>IF(B107="","",VLOOKUP(B107,'登録ナンバー'!$A$4:$I$600,7,0))</f>
        <v>東山 博</v>
      </c>
      <c r="K105" s="661"/>
      <c r="L105" s="660" t="str">
        <f>IF(B109="","",VLOOKUP(B109,'登録ナンバー'!$A$4:$I$600,7,0))</f>
        <v>中尾 巧</v>
      </c>
      <c r="M105" s="661"/>
    </row>
    <row r="106" spans="2:13" ht="6.75" customHeight="1">
      <c r="B106" s="672"/>
      <c r="C106" s="673"/>
      <c r="D106" s="660"/>
      <c r="E106" s="666"/>
      <c r="F106" s="660"/>
      <c r="G106" s="666"/>
      <c r="H106" s="660"/>
      <c r="I106" s="666"/>
      <c r="J106" s="660"/>
      <c r="K106" s="661"/>
      <c r="L106" s="660"/>
      <c r="M106" s="661"/>
    </row>
    <row r="107" spans="2:13" ht="6.75" customHeight="1">
      <c r="B107" s="662" t="s">
        <v>1568</v>
      </c>
      <c r="C107" s="664" t="s">
        <v>1573</v>
      </c>
      <c r="D107" s="660"/>
      <c r="E107" s="666"/>
      <c r="F107" s="660"/>
      <c r="G107" s="666"/>
      <c r="H107" s="660"/>
      <c r="I107" s="666"/>
      <c r="J107" s="660"/>
      <c r="K107" s="661"/>
      <c r="L107" s="660"/>
      <c r="M107" s="661"/>
    </row>
    <row r="108" spans="2:13" ht="6.75" customHeight="1">
      <c r="B108" s="663"/>
      <c r="C108" s="665"/>
      <c r="D108" s="660"/>
      <c r="E108" s="666"/>
      <c r="F108" s="660"/>
      <c r="G108" s="666"/>
      <c r="H108" s="660"/>
      <c r="I108" s="666"/>
      <c r="J108" s="660"/>
      <c r="K108" s="661"/>
      <c r="L108" s="660"/>
      <c r="M108" s="661"/>
    </row>
    <row r="109" spans="2:13" ht="6.75" customHeight="1">
      <c r="B109" s="656" t="s">
        <v>1569</v>
      </c>
      <c r="C109" s="658"/>
      <c r="D109" s="660" t="str">
        <f>IF(C101="","",VLOOKUP(C101,'登録ナンバー'!$A$4:$I$600,7,0))</f>
        <v>姫井亜利沙</v>
      </c>
      <c r="E109" s="666"/>
      <c r="F109" s="660" t="str">
        <f>IF(C101="","",VLOOKUP(C103,'登録ナンバー'!$A$4:$I$600,7,0))</f>
        <v>山岡千春</v>
      </c>
      <c r="G109" s="666"/>
      <c r="H109" s="660" t="str">
        <f>IF(C105="","",VLOOKUP(C105,'登録ナンバー'!$A$4:$I$600,7,0))</f>
        <v>池田まき</v>
      </c>
      <c r="I109" s="666"/>
      <c r="J109" s="660" t="str">
        <f>IF(C107="","",VLOOKUP(C107,'登録ナンバー'!$A$4:$I$600,7,0))</f>
        <v>鹿野さつ紀</v>
      </c>
      <c r="K109" s="661"/>
      <c r="L109" s="654">
        <v>9</v>
      </c>
      <c r="M109" s="661"/>
    </row>
    <row r="110" spans="2:13" ht="6.75" customHeight="1">
      <c r="B110" s="656"/>
      <c r="C110" s="658"/>
      <c r="D110" s="660"/>
      <c r="E110" s="666"/>
      <c r="F110" s="660"/>
      <c r="G110" s="666"/>
      <c r="H110" s="660"/>
      <c r="I110" s="666"/>
      <c r="J110" s="660"/>
      <c r="K110" s="661"/>
      <c r="L110" s="654"/>
      <c r="M110" s="661"/>
    </row>
    <row r="111" spans="2:13" ht="6.75" customHeight="1">
      <c r="B111" s="656"/>
      <c r="C111" s="658"/>
      <c r="D111" s="660"/>
      <c r="E111" s="666"/>
      <c r="F111" s="660"/>
      <c r="G111" s="666"/>
      <c r="H111" s="660"/>
      <c r="I111" s="666"/>
      <c r="J111" s="660"/>
      <c r="K111" s="661"/>
      <c r="L111" s="654"/>
      <c r="M111" s="661"/>
    </row>
    <row r="112" spans="2:13" ht="6.75" customHeight="1" thickBot="1">
      <c r="B112" s="657"/>
      <c r="C112" s="659"/>
      <c r="D112" s="667"/>
      <c r="E112" s="668"/>
      <c r="F112" s="667"/>
      <c r="G112" s="668"/>
      <c r="H112" s="667"/>
      <c r="I112" s="668"/>
      <c r="J112" s="667"/>
      <c r="K112" s="669"/>
      <c r="L112" s="670"/>
      <c r="M112" s="671"/>
    </row>
    <row r="113" spans="2:13" ht="6.75" customHeight="1" thickTop="1">
      <c r="B113" s="675" t="s">
        <v>1574</v>
      </c>
      <c r="C113" s="676" t="s">
        <v>1578</v>
      </c>
      <c r="D113" s="660" t="str">
        <f>IF(B113="","",VLOOKUP(B113,'登録ナンバー'!$A$4:$I$600,8,0))</f>
        <v>アビックＢＢ</v>
      </c>
      <c r="E113" s="666"/>
      <c r="F113" s="674"/>
      <c r="G113" s="13"/>
      <c r="H113" s="13"/>
      <c r="I113" s="13"/>
      <c r="J113" s="13"/>
      <c r="K113" s="16"/>
      <c r="L113" s="13"/>
      <c r="M113" s="13"/>
    </row>
    <row r="114" spans="2:13" ht="6.75" customHeight="1">
      <c r="B114" s="656"/>
      <c r="C114" s="665"/>
      <c r="D114" s="660"/>
      <c r="E114" s="666"/>
      <c r="F114" s="666"/>
      <c r="G114" s="14"/>
      <c r="H114" s="14"/>
      <c r="I114" s="14"/>
      <c r="J114" s="14"/>
      <c r="K114" s="15"/>
      <c r="L114" s="14"/>
      <c r="M114" s="14"/>
    </row>
    <row r="115" spans="2:13" ht="6.75" customHeight="1">
      <c r="B115" s="662" t="s">
        <v>1575</v>
      </c>
      <c r="C115" s="664" t="s">
        <v>1579</v>
      </c>
      <c r="D115" s="660"/>
      <c r="E115" s="666"/>
      <c r="F115" s="666"/>
      <c r="G115" s="14"/>
      <c r="H115" s="14"/>
      <c r="I115" s="14"/>
      <c r="J115" s="666"/>
      <c r="K115" s="661"/>
      <c r="L115" s="14"/>
      <c r="M115" s="14"/>
    </row>
    <row r="116" spans="2:13" ht="6.75" customHeight="1">
      <c r="B116" s="663"/>
      <c r="C116" s="665"/>
      <c r="D116" s="660"/>
      <c r="E116" s="666"/>
      <c r="F116" s="666"/>
      <c r="G116" s="14"/>
      <c r="H116" s="14"/>
      <c r="I116" s="14"/>
      <c r="J116" s="666"/>
      <c r="K116" s="661"/>
      <c r="L116" s="14"/>
      <c r="M116" s="14"/>
    </row>
    <row r="117" spans="2:13" ht="6.75" customHeight="1">
      <c r="B117" s="662" t="s">
        <v>1576</v>
      </c>
      <c r="C117" s="664" t="s">
        <v>1580</v>
      </c>
      <c r="D117" s="660" t="str">
        <f>IF(B113="","",VLOOKUP(B113,'登録ナンバー'!$A$4:$I$600,7,0))</f>
        <v>佐藤政之</v>
      </c>
      <c r="E117" s="666"/>
      <c r="F117" s="660" t="str">
        <f>IF(B115="","",VLOOKUP(B115,'登録ナンバー'!$A$4:$I$600,7,0))</f>
        <v>平居 崇</v>
      </c>
      <c r="G117" s="666"/>
      <c r="H117" s="660" t="str">
        <f>IF(B117="","",VLOOKUP(B117,'登録ナンバー'!$A$4:$I$600,7,0))</f>
        <v>落合良弘</v>
      </c>
      <c r="I117" s="666"/>
      <c r="J117" s="660" t="str">
        <f>IF(B119="","",VLOOKUP(B119,'登録ナンバー'!$A$4:$I$600,7,0))</f>
        <v>杉原 徹</v>
      </c>
      <c r="K117" s="661"/>
      <c r="L117" s="660">
        <f>IF(B121="","",VLOOKUP(B121,'登録ナンバー'!$A$4:$I$600,7,0))</f>
      </c>
      <c r="M117" s="661"/>
    </row>
    <row r="118" spans="2:13" ht="6.75" customHeight="1">
      <c r="B118" s="672"/>
      <c r="C118" s="673"/>
      <c r="D118" s="660"/>
      <c r="E118" s="666"/>
      <c r="F118" s="660"/>
      <c r="G118" s="666"/>
      <c r="H118" s="660"/>
      <c r="I118" s="666"/>
      <c r="J118" s="660"/>
      <c r="K118" s="661"/>
      <c r="L118" s="660"/>
      <c r="M118" s="661"/>
    </row>
    <row r="119" spans="2:13" ht="6.75" customHeight="1">
      <c r="B119" s="662" t="s">
        <v>1577</v>
      </c>
      <c r="C119" s="664" t="s">
        <v>1581</v>
      </c>
      <c r="D119" s="660"/>
      <c r="E119" s="666"/>
      <c r="F119" s="660"/>
      <c r="G119" s="666"/>
      <c r="H119" s="660"/>
      <c r="I119" s="666"/>
      <c r="J119" s="660"/>
      <c r="K119" s="661"/>
      <c r="L119" s="660"/>
      <c r="M119" s="661"/>
    </row>
    <row r="120" spans="2:13" ht="6.75" customHeight="1">
      <c r="B120" s="663"/>
      <c r="C120" s="665"/>
      <c r="D120" s="660"/>
      <c r="E120" s="666"/>
      <c r="F120" s="660"/>
      <c r="G120" s="666"/>
      <c r="H120" s="660"/>
      <c r="I120" s="666"/>
      <c r="J120" s="660"/>
      <c r="K120" s="661"/>
      <c r="L120" s="660"/>
      <c r="M120" s="661"/>
    </row>
    <row r="121" spans="2:13" ht="6.75" customHeight="1">
      <c r="B121" s="656"/>
      <c r="C121" s="658"/>
      <c r="D121" s="660" t="str">
        <f>IF(C113="","",VLOOKUP(C113,'登録ナンバー'!$A$4:$I$600,7,0))</f>
        <v>齋田優子</v>
      </c>
      <c r="E121" s="666"/>
      <c r="F121" s="660" t="str">
        <f>IF(C113="","",VLOOKUP(C115,'登録ナンバー'!$A$4:$I$600,7,0))</f>
        <v>西山抄千代</v>
      </c>
      <c r="G121" s="666"/>
      <c r="H121" s="660" t="str">
        <f>IF(C117="","",VLOOKUP(C117,'登録ナンバー'!$A$4:$I$600,7,0))</f>
        <v>三原啓子</v>
      </c>
      <c r="I121" s="666"/>
      <c r="J121" s="660" t="str">
        <f>IF(C119="","",VLOOKUP(C119,'登録ナンバー'!$A$4:$I$600,7,0))</f>
        <v>治田沙映子</v>
      </c>
      <c r="K121" s="661"/>
      <c r="L121" s="654">
        <v>8</v>
      </c>
      <c r="M121" s="661"/>
    </row>
    <row r="122" spans="2:13" ht="6.75" customHeight="1">
      <c r="B122" s="656"/>
      <c r="C122" s="658"/>
      <c r="D122" s="660"/>
      <c r="E122" s="666"/>
      <c r="F122" s="660"/>
      <c r="G122" s="666"/>
      <c r="H122" s="660"/>
      <c r="I122" s="666"/>
      <c r="J122" s="660"/>
      <c r="K122" s="661"/>
      <c r="L122" s="654"/>
      <c r="M122" s="661"/>
    </row>
    <row r="123" spans="2:13" ht="6.75" customHeight="1">
      <c r="B123" s="656"/>
      <c r="C123" s="658"/>
      <c r="D123" s="660"/>
      <c r="E123" s="666"/>
      <c r="F123" s="660"/>
      <c r="G123" s="666"/>
      <c r="H123" s="660"/>
      <c r="I123" s="666"/>
      <c r="J123" s="660"/>
      <c r="K123" s="661"/>
      <c r="L123" s="654"/>
      <c r="M123" s="661"/>
    </row>
    <row r="124" spans="2:13" ht="6.75" customHeight="1" thickBot="1">
      <c r="B124" s="657"/>
      <c r="C124" s="659"/>
      <c r="D124" s="667"/>
      <c r="E124" s="668"/>
      <c r="F124" s="667"/>
      <c r="G124" s="668"/>
      <c r="H124" s="667"/>
      <c r="I124" s="668"/>
      <c r="J124" s="667"/>
      <c r="K124" s="669"/>
      <c r="L124" s="670"/>
      <c r="M124" s="671"/>
    </row>
    <row r="125" ht="6.75" customHeight="1" thickTop="1"/>
    <row r="130" ht="14.25" thickBot="1"/>
    <row r="131" spans="1:13" ht="7.5" customHeight="1">
      <c r="A131" s="17"/>
      <c r="B131" s="675" t="s">
        <v>1582</v>
      </c>
      <c r="C131" s="676" t="s">
        <v>1587</v>
      </c>
      <c r="D131" s="660" t="str">
        <f>IF(B131="","",VLOOKUP(B131,'登録ナンバー'!$A$4:$I$600,8,0))</f>
        <v>フレンズ</v>
      </c>
      <c r="E131" s="666"/>
      <c r="F131" s="674" t="s">
        <v>1622</v>
      </c>
      <c r="G131" s="13"/>
      <c r="H131" s="13"/>
      <c r="I131" s="13"/>
      <c r="J131" s="13"/>
      <c r="K131" s="16"/>
      <c r="L131" s="13"/>
      <c r="M131" s="13"/>
    </row>
    <row r="132" spans="1:13" ht="7.5" customHeight="1">
      <c r="A132" s="17"/>
      <c r="B132" s="656"/>
      <c r="C132" s="665"/>
      <c r="D132" s="660"/>
      <c r="E132" s="666"/>
      <c r="F132" s="666"/>
      <c r="G132" s="14"/>
      <c r="H132" s="14"/>
      <c r="I132" s="14"/>
      <c r="J132" s="14"/>
      <c r="K132" s="15"/>
      <c r="L132" s="14"/>
      <c r="M132" s="14"/>
    </row>
    <row r="133" spans="1:13" ht="7.5" customHeight="1">
      <c r="A133" s="17"/>
      <c r="B133" s="662" t="s">
        <v>1583</v>
      </c>
      <c r="C133" s="664" t="s">
        <v>1588</v>
      </c>
      <c r="D133" s="660"/>
      <c r="E133" s="666"/>
      <c r="F133" s="666"/>
      <c r="G133" s="14"/>
      <c r="H133" s="14"/>
      <c r="I133" s="14"/>
      <c r="J133" s="666"/>
      <c r="K133" s="661"/>
      <c r="L133" s="14"/>
      <c r="M133" s="14"/>
    </row>
    <row r="134" spans="1:13" ht="7.5" customHeight="1">
      <c r="A134" s="17"/>
      <c r="B134" s="663"/>
      <c r="C134" s="665"/>
      <c r="D134" s="660"/>
      <c r="E134" s="666"/>
      <c r="F134" s="666"/>
      <c r="G134" s="14"/>
      <c r="H134" s="14"/>
      <c r="I134" s="14"/>
      <c r="J134" s="666"/>
      <c r="K134" s="661"/>
      <c r="L134" s="14"/>
      <c r="M134" s="14"/>
    </row>
    <row r="135" spans="1:13" ht="7.5" customHeight="1">
      <c r="A135" s="17"/>
      <c r="B135" s="662" t="s">
        <v>1584</v>
      </c>
      <c r="C135" s="664" t="s">
        <v>1589</v>
      </c>
      <c r="D135" s="660" t="str">
        <f>IF(B131="","",VLOOKUP(B131,'登録ナンバー'!$A$4:$I$600,7,0))</f>
        <v>清水善弘</v>
      </c>
      <c r="E135" s="666"/>
      <c r="F135" s="660" t="str">
        <f>IF(B133="","",VLOOKUP(B133,'登録ナンバー'!$A$4:$I$600,7,0))</f>
        <v>平塚 聡</v>
      </c>
      <c r="G135" s="666"/>
      <c r="H135" s="660" t="str">
        <f>IF(B135="","",VLOOKUP(B135,'登録ナンバー'!$A$4:$I$600,7,0))</f>
        <v>水本淳史</v>
      </c>
      <c r="I135" s="666"/>
      <c r="J135" s="660" t="str">
        <f>IF(B137="","",VLOOKUP(B137,'登録ナンバー'!$A$4:$I$600,7,0))</f>
        <v>三代康成</v>
      </c>
      <c r="K135" s="661"/>
      <c r="L135" s="660" t="str">
        <f>IF(B139="","",VLOOKUP(B139,'登録ナンバー'!$A$4:$I$600,7,0))</f>
        <v>水本佑人</v>
      </c>
      <c r="M135" s="661"/>
    </row>
    <row r="136" spans="1:13" ht="7.5" customHeight="1">
      <c r="A136" s="17"/>
      <c r="B136" s="672"/>
      <c r="C136" s="673"/>
      <c r="D136" s="660"/>
      <c r="E136" s="666"/>
      <c r="F136" s="660"/>
      <c r="G136" s="666"/>
      <c r="H136" s="660"/>
      <c r="I136" s="666"/>
      <c r="J136" s="660"/>
      <c r="K136" s="661"/>
      <c r="L136" s="660"/>
      <c r="M136" s="661"/>
    </row>
    <row r="137" spans="1:13" ht="7.5" customHeight="1">
      <c r="A137" s="17"/>
      <c r="B137" s="662" t="s">
        <v>1585</v>
      </c>
      <c r="C137" s="664" t="s">
        <v>1590</v>
      </c>
      <c r="D137" s="660"/>
      <c r="E137" s="666"/>
      <c r="F137" s="660"/>
      <c r="G137" s="666"/>
      <c r="H137" s="660"/>
      <c r="I137" s="666"/>
      <c r="J137" s="660"/>
      <c r="K137" s="661"/>
      <c r="L137" s="660"/>
      <c r="M137" s="661"/>
    </row>
    <row r="138" spans="1:13" ht="7.5" customHeight="1">
      <c r="A138" s="17"/>
      <c r="B138" s="663"/>
      <c r="C138" s="665"/>
      <c r="D138" s="660"/>
      <c r="E138" s="666"/>
      <c r="F138" s="660"/>
      <c r="G138" s="666"/>
      <c r="H138" s="660"/>
      <c r="I138" s="666"/>
      <c r="J138" s="660"/>
      <c r="K138" s="661"/>
      <c r="L138" s="660"/>
      <c r="M138" s="661"/>
    </row>
    <row r="139" spans="2:13" ht="7.5" customHeight="1">
      <c r="B139" s="656" t="s">
        <v>1586</v>
      </c>
      <c r="C139" s="658"/>
      <c r="D139" s="660" t="str">
        <f>IF(C131="","",VLOOKUP(C131,'登録ナンバー'!$A$4:$I$600,7,0))</f>
        <v>三代梨絵</v>
      </c>
      <c r="E139" s="666"/>
      <c r="F139" s="660" t="str">
        <f>IF(C131="","",VLOOKUP(C133,'登録ナンバー'!$A$4:$I$600,7,0))</f>
        <v>土肥祐子</v>
      </c>
      <c r="G139" s="666"/>
      <c r="H139" s="660" t="str">
        <f>IF(C135="","",VLOOKUP(C135,'登録ナンバー'!$A$4:$I$600,7,0))</f>
        <v>奥内菜々</v>
      </c>
      <c r="I139" s="666"/>
      <c r="J139" s="660" t="str">
        <f>IF(C137="","",VLOOKUP(C137,'登録ナンバー'!$A$4:$I$600,7,0))</f>
        <v>松村明香</v>
      </c>
      <c r="K139" s="661"/>
      <c r="L139" s="654">
        <v>9</v>
      </c>
      <c r="M139" s="661"/>
    </row>
    <row r="140" spans="2:13" ht="6.75" customHeight="1">
      <c r="B140" s="656"/>
      <c r="C140" s="658"/>
      <c r="D140" s="660"/>
      <c r="E140" s="666"/>
      <c r="F140" s="660"/>
      <c r="G140" s="666"/>
      <c r="H140" s="660"/>
      <c r="I140" s="666"/>
      <c r="J140" s="660"/>
      <c r="K140" s="661"/>
      <c r="L140" s="654"/>
      <c r="M140" s="661"/>
    </row>
    <row r="141" spans="2:13" ht="6.75" customHeight="1">
      <c r="B141" s="656"/>
      <c r="C141" s="658"/>
      <c r="D141" s="660"/>
      <c r="E141" s="666"/>
      <c r="F141" s="660"/>
      <c r="G141" s="666"/>
      <c r="H141" s="660"/>
      <c r="I141" s="666"/>
      <c r="J141" s="660"/>
      <c r="K141" s="661"/>
      <c r="L141" s="654"/>
      <c r="M141" s="661"/>
    </row>
    <row r="142" spans="2:13" ht="6.75" customHeight="1" thickBot="1">
      <c r="B142" s="657"/>
      <c r="C142" s="659"/>
      <c r="D142" s="667"/>
      <c r="E142" s="668"/>
      <c r="F142" s="667"/>
      <c r="G142" s="668"/>
      <c r="H142" s="667"/>
      <c r="I142" s="668"/>
      <c r="J142" s="667"/>
      <c r="K142" s="669"/>
      <c r="L142" s="670"/>
      <c r="M142" s="671"/>
    </row>
    <row r="143" spans="2:13" ht="7.5" customHeight="1" thickTop="1">
      <c r="B143" s="675" t="s">
        <v>1591</v>
      </c>
      <c r="C143" s="676" t="s">
        <v>1596</v>
      </c>
      <c r="D143" s="660" t="str">
        <f>IF(B143="","",VLOOKUP(B143,'登録ナンバー'!$A$4:$I$600,8,0))</f>
        <v>東近江グリフィンズ</v>
      </c>
      <c r="E143" s="666"/>
      <c r="F143" s="674" t="s">
        <v>1609</v>
      </c>
      <c r="G143" s="13"/>
      <c r="H143" s="13"/>
      <c r="I143" s="13"/>
      <c r="J143" s="13"/>
      <c r="K143" s="16"/>
      <c r="L143" s="13"/>
      <c r="M143" s="13"/>
    </row>
    <row r="144" spans="2:13" ht="7.5" customHeight="1">
      <c r="B144" s="656"/>
      <c r="C144" s="665"/>
      <c r="D144" s="660"/>
      <c r="E144" s="666"/>
      <c r="F144" s="666"/>
      <c r="G144" s="14"/>
      <c r="H144" s="14"/>
      <c r="I144" s="14"/>
      <c r="J144" s="14"/>
      <c r="K144" s="15"/>
      <c r="L144" s="14"/>
      <c r="M144" s="14"/>
    </row>
    <row r="145" spans="2:13" ht="7.5" customHeight="1">
      <c r="B145" s="662" t="s">
        <v>1592</v>
      </c>
      <c r="C145" s="664" t="s">
        <v>1597</v>
      </c>
      <c r="D145" s="660"/>
      <c r="E145" s="666"/>
      <c r="F145" s="666"/>
      <c r="G145" s="14"/>
      <c r="H145" s="14"/>
      <c r="I145" s="14"/>
      <c r="J145" s="666"/>
      <c r="K145" s="661"/>
      <c r="L145" s="14"/>
      <c r="M145" s="14"/>
    </row>
    <row r="146" spans="2:13" ht="7.5" customHeight="1">
      <c r="B146" s="663"/>
      <c r="C146" s="665"/>
      <c r="D146" s="660"/>
      <c r="E146" s="666"/>
      <c r="F146" s="666"/>
      <c r="G146" s="14"/>
      <c r="H146" s="14"/>
      <c r="I146" s="14"/>
      <c r="J146" s="666"/>
      <c r="K146" s="661"/>
      <c r="L146" s="14"/>
      <c r="M146" s="14"/>
    </row>
    <row r="147" spans="2:13" ht="7.5" customHeight="1">
      <c r="B147" s="662" t="s">
        <v>1593</v>
      </c>
      <c r="C147" s="664" t="s">
        <v>1598</v>
      </c>
      <c r="D147" s="660" t="str">
        <f>IF(B143="","",VLOOKUP(B143,'登録ナンバー'!$A$4:$I$600,7,0))</f>
        <v>井ノ口幹也</v>
      </c>
      <c r="E147" s="666"/>
      <c r="F147" s="660" t="str">
        <f>IF(B145="","",VLOOKUP(B145,'登録ナンバー'!$A$4:$I$600,7,0))</f>
        <v>金武寿憲</v>
      </c>
      <c r="G147" s="666"/>
      <c r="H147" s="660" t="str">
        <f>IF(B147="","",VLOOKUP(B147,'登録ナンバー'!$A$4:$I$600,7,0))</f>
        <v>久保侑暉</v>
      </c>
      <c r="I147" s="666"/>
      <c r="J147" s="660" t="str">
        <f>IF(B149="","",VLOOKUP(B149,'登録ナンバー'!$A$4:$I$600,7,0))</f>
        <v>鵜飼元一</v>
      </c>
      <c r="K147" s="661"/>
      <c r="L147" s="660" t="str">
        <f>IF(B151="","",VLOOKUP(B151,'登録ナンバー'!$A$4:$I$600,7,0))</f>
        <v>漆原大介</v>
      </c>
      <c r="M147" s="661"/>
    </row>
    <row r="148" spans="2:13" ht="7.5" customHeight="1">
      <c r="B148" s="672"/>
      <c r="C148" s="673"/>
      <c r="D148" s="660"/>
      <c r="E148" s="666"/>
      <c r="F148" s="660"/>
      <c r="G148" s="666"/>
      <c r="H148" s="660"/>
      <c r="I148" s="666"/>
      <c r="J148" s="660"/>
      <c r="K148" s="661"/>
      <c r="L148" s="660"/>
      <c r="M148" s="661"/>
    </row>
    <row r="149" spans="2:13" ht="7.5" customHeight="1">
      <c r="B149" s="662" t="s">
        <v>1594</v>
      </c>
      <c r="C149" s="664"/>
      <c r="D149" s="660"/>
      <c r="E149" s="666"/>
      <c r="F149" s="660"/>
      <c r="G149" s="666"/>
      <c r="H149" s="660"/>
      <c r="I149" s="666"/>
      <c r="J149" s="660"/>
      <c r="K149" s="661"/>
      <c r="L149" s="660"/>
      <c r="M149" s="661"/>
    </row>
    <row r="150" spans="2:13" ht="7.5" customHeight="1">
      <c r="B150" s="663"/>
      <c r="C150" s="665"/>
      <c r="D150" s="660"/>
      <c r="E150" s="666"/>
      <c r="F150" s="660"/>
      <c r="G150" s="666"/>
      <c r="H150" s="660"/>
      <c r="I150" s="666"/>
      <c r="J150" s="660"/>
      <c r="K150" s="661"/>
      <c r="L150" s="660"/>
      <c r="M150" s="661"/>
    </row>
    <row r="151" spans="2:13" ht="7.5" customHeight="1">
      <c r="B151" s="656" t="s">
        <v>1595</v>
      </c>
      <c r="C151" s="658"/>
      <c r="D151" s="660" t="str">
        <f>IF(C143="","",VLOOKUP(C143,'登録ナンバー'!$A$4:$I$600,7,0))</f>
        <v>金武 恵</v>
      </c>
      <c r="E151" s="666"/>
      <c r="F151" s="660" t="str">
        <f>IF(C143="","",VLOOKUP(C145,'登録ナンバー'!$A$4:$I$600,7,0))</f>
        <v>内田理沙</v>
      </c>
      <c r="G151" s="666"/>
      <c r="H151" s="660" t="str">
        <f>IF(C147="","",VLOOKUP(C147,'登録ナンバー'!$A$4:$I$600,7,0))</f>
        <v>西尾友里</v>
      </c>
      <c r="I151" s="666"/>
      <c r="J151" s="660">
        <f>IF(C149="","",VLOOKUP(C149,'登録ナンバー'!$A$4:$I$600,7,0))</f>
      </c>
      <c r="K151" s="661"/>
      <c r="L151" s="654">
        <v>8</v>
      </c>
      <c r="M151" s="661"/>
    </row>
    <row r="152" spans="2:13" ht="7.5" customHeight="1">
      <c r="B152" s="656"/>
      <c r="C152" s="658"/>
      <c r="D152" s="660"/>
      <c r="E152" s="666"/>
      <c r="F152" s="660"/>
      <c r="G152" s="666"/>
      <c r="H152" s="660"/>
      <c r="I152" s="666"/>
      <c r="J152" s="660"/>
      <c r="K152" s="661"/>
      <c r="L152" s="654"/>
      <c r="M152" s="661"/>
    </row>
    <row r="153" spans="2:13" ht="7.5" customHeight="1">
      <c r="B153" s="656"/>
      <c r="C153" s="658"/>
      <c r="D153" s="660"/>
      <c r="E153" s="666"/>
      <c r="F153" s="660"/>
      <c r="G153" s="666"/>
      <c r="H153" s="660"/>
      <c r="I153" s="666"/>
      <c r="J153" s="660"/>
      <c r="K153" s="661"/>
      <c r="L153" s="654"/>
      <c r="M153" s="661"/>
    </row>
    <row r="154" spans="2:13" ht="7.5" customHeight="1" thickBot="1">
      <c r="B154" s="657"/>
      <c r="C154" s="659"/>
      <c r="D154" s="667"/>
      <c r="E154" s="668"/>
      <c r="F154" s="667"/>
      <c r="G154" s="668"/>
      <c r="H154" s="667"/>
      <c r="I154" s="668"/>
      <c r="J154" s="667"/>
      <c r="K154" s="669"/>
      <c r="L154" s="670"/>
      <c r="M154" s="671"/>
    </row>
    <row r="155" spans="2:13" ht="6.75" customHeight="1" thickTop="1">
      <c r="B155" s="675" t="s">
        <v>1599</v>
      </c>
      <c r="C155" s="676" t="s">
        <v>1604</v>
      </c>
      <c r="D155" s="660" t="str">
        <f>IF(B155="","",VLOOKUP(B155,'登録ナンバー'!$A$4:$I$600,8,0))</f>
        <v>東近江グリフィンズ</v>
      </c>
      <c r="E155" s="666"/>
      <c r="F155" s="674" t="s">
        <v>1610</v>
      </c>
      <c r="G155" s="13"/>
      <c r="H155" s="13"/>
      <c r="I155" s="13"/>
      <c r="J155" s="13"/>
      <c r="K155" s="16"/>
      <c r="L155" s="13"/>
      <c r="M155" s="13"/>
    </row>
    <row r="156" spans="2:13" ht="6.75" customHeight="1">
      <c r="B156" s="656"/>
      <c r="C156" s="665"/>
      <c r="D156" s="660"/>
      <c r="E156" s="666"/>
      <c r="F156" s="666"/>
      <c r="G156" s="14"/>
      <c r="H156" s="14"/>
      <c r="I156" s="14"/>
      <c r="J156" s="14"/>
      <c r="K156" s="15"/>
      <c r="L156" s="14"/>
      <c r="M156" s="14"/>
    </row>
    <row r="157" spans="2:13" ht="6.75" customHeight="1">
      <c r="B157" s="662" t="s">
        <v>1600</v>
      </c>
      <c r="C157" s="664" t="s">
        <v>1605</v>
      </c>
      <c r="D157" s="660"/>
      <c r="E157" s="666"/>
      <c r="F157" s="666"/>
      <c r="G157" s="14"/>
      <c r="H157" s="14"/>
      <c r="I157" s="14"/>
      <c r="J157" s="666"/>
      <c r="K157" s="661"/>
      <c r="L157" s="14"/>
      <c r="M157" s="14"/>
    </row>
    <row r="158" spans="2:13" ht="6.75" customHeight="1">
      <c r="B158" s="663"/>
      <c r="C158" s="665"/>
      <c r="D158" s="660"/>
      <c r="E158" s="666"/>
      <c r="F158" s="666"/>
      <c r="G158" s="14"/>
      <c r="H158" s="14"/>
      <c r="I158" s="14"/>
      <c r="J158" s="666"/>
      <c r="K158" s="661"/>
      <c r="L158" s="14"/>
      <c r="M158" s="14"/>
    </row>
    <row r="159" spans="2:13" ht="6.75" customHeight="1">
      <c r="B159" s="662" t="s">
        <v>1601</v>
      </c>
      <c r="C159" s="664" t="s">
        <v>1606</v>
      </c>
      <c r="D159" s="660" t="str">
        <f>IF(B155="","",VLOOKUP(B155,'登録ナンバー'!$A$4:$I$600,7,0))</f>
        <v>藤井正和</v>
      </c>
      <c r="E159" s="666"/>
      <c r="F159" s="660" t="str">
        <f>IF(B157="","",VLOOKUP(B157,'登録ナンバー'!$A$4:$I$600,7,0))</f>
        <v>武藤幸宏</v>
      </c>
      <c r="G159" s="666"/>
      <c r="H159" s="660" t="str">
        <f>IF(B159="","",VLOOKUP(B159,'登録ナンバー'!$A$4:$I$600,7,0))</f>
        <v>小出周平</v>
      </c>
      <c r="I159" s="666"/>
      <c r="J159" s="660" t="str">
        <f>IF(B161="","",VLOOKUP(B161,'登録ナンバー'!$A$4:$I$600,7,0))</f>
        <v>中根啓伍</v>
      </c>
      <c r="K159" s="661"/>
      <c r="L159" s="660" t="str">
        <f>IF(B163="","",VLOOKUP(B163,'登録ナンバー'!$A$4:$I$600,7,0))</f>
        <v>濱田彬弘</v>
      </c>
      <c r="M159" s="661"/>
    </row>
    <row r="160" spans="2:13" ht="6.75" customHeight="1">
      <c r="B160" s="672"/>
      <c r="C160" s="673"/>
      <c r="D160" s="660"/>
      <c r="E160" s="666"/>
      <c r="F160" s="660"/>
      <c r="G160" s="666"/>
      <c r="H160" s="660"/>
      <c r="I160" s="666"/>
      <c r="J160" s="660"/>
      <c r="K160" s="661"/>
      <c r="L160" s="660"/>
      <c r="M160" s="661"/>
    </row>
    <row r="161" spans="2:13" ht="6.75" customHeight="1">
      <c r="B161" s="662" t="s">
        <v>1602</v>
      </c>
      <c r="C161" s="664" t="s">
        <v>1607</v>
      </c>
      <c r="D161" s="660"/>
      <c r="E161" s="666"/>
      <c r="F161" s="660"/>
      <c r="G161" s="666"/>
      <c r="H161" s="660"/>
      <c r="I161" s="666"/>
      <c r="J161" s="660"/>
      <c r="K161" s="661"/>
      <c r="L161" s="660"/>
      <c r="M161" s="661"/>
    </row>
    <row r="162" spans="2:13" ht="6.75" customHeight="1">
      <c r="B162" s="663"/>
      <c r="C162" s="665"/>
      <c r="D162" s="660"/>
      <c r="E162" s="666"/>
      <c r="F162" s="660"/>
      <c r="G162" s="666"/>
      <c r="H162" s="660"/>
      <c r="I162" s="666"/>
      <c r="J162" s="660"/>
      <c r="K162" s="661"/>
      <c r="L162" s="660"/>
      <c r="M162" s="661"/>
    </row>
    <row r="163" spans="2:14" ht="6.75" customHeight="1">
      <c r="B163" s="656" t="s">
        <v>1603</v>
      </c>
      <c r="C163" s="658" t="s">
        <v>1608</v>
      </c>
      <c r="D163" s="660" t="str">
        <f>IF(C155="","",VLOOKUP(C155,'登録ナンバー'!$A$4:$I$600,7,0))</f>
        <v>吉村安梨佐</v>
      </c>
      <c r="E163" s="666"/>
      <c r="F163" s="660" t="str">
        <f>IF(C155="","",VLOOKUP(C157,'登録ナンバー'!$A$4:$I$600,7,0))</f>
        <v>岩崎順子</v>
      </c>
      <c r="G163" s="666"/>
      <c r="H163" s="660" t="str">
        <f>IF(C159="","",VLOOKUP(C159,'登録ナンバー'!$A$4:$I$600,7,0))</f>
        <v>和田桃子</v>
      </c>
      <c r="I163" s="666"/>
      <c r="J163" s="660" t="str">
        <f>IF(C161="","",VLOOKUP(C161,'登録ナンバー'!$A$4:$I$600,7,0))</f>
        <v>藤岡美智子</v>
      </c>
      <c r="K163" s="661"/>
      <c r="L163" s="660" t="str">
        <f>IF(C163="","",VLOOKUP(C163,'登録ナンバー'!$A$4:$I$600,7,0))</f>
        <v>濱田晴香</v>
      </c>
      <c r="M163" s="661"/>
      <c r="N163" s="654">
        <v>10</v>
      </c>
    </row>
    <row r="164" spans="2:14" ht="6.75" customHeight="1">
      <c r="B164" s="656"/>
      <c r="C164" s="658"/>
      <c r="D164" s="660"/>
      <c r="E164" s="666"/>
      <c r="F164" s="660"/>
      <c r="G164" s="666"/>
      <c r="H164" s="660"/>
      <c r="I164" s="666"/>
      <c r="J164" s="660"/>
      <c r="K164" s="661"/>
      <c r="L164" s="660"/>
      <c r="M164" s="661"/>
      <c r="N164" s="654"/>
    </row>
    <row r="165" spans="2:14" ht="6.75" customHeight="1">
      <c r="B165" s="656"/>
      <c r="C165" s="658"/>
      <c r="D165" s="660"/>
      <c r="E165" s="666"/>
      <c r="F165" s="660"/>
      <c r="G165" s="666"/>
      <c r="H165" s="660"/>
      <c r="I165" s="666"/>
      <c r="J165" s="660"/>
      <c r="K165" s="661"/>
      <c r="L165" s="660"/>
      <c r="M165" s="661"/>
      <c r="N165" s="654"/>
    </row>
    <row r="166" spans="2:14" ht="6.75" customHeight="1" thickBot="1">
      <c r="B166" s="657"/>
      <c r="C166" s="659"/>
      <c r="D166" s="667"/>
      <c r="E166" s="668"/>
      <c r="F166" s="667"/>
      <c r="G166" s="668"/>
      <c r="H166" s="667"/>
      <c r="I166" s="668"/>
      <c r="J166" s="667"/>
      <c r="K166" s="669"/>
      <c r="L166" s="660"/>
      <c r="M166" s="661"/>
      <c r="N166" s="654"/>
    </row>
    <row r="167" spans="2:13" ht="6.75" customHeight="1" thickTop="1">
      <c r="B167" s="675" t="s">
        <v>1611</v>
      </c>
      <c r="C167" s="676" t="s">
        <v>1615</v>
      </c>
      <c r="D167" s="660" t="str">
        <f>IF(B167="","",VLOOKUP(B167,'登録ナンバー'!$A$4:$I$600,8,0))</f>
        <v>ぼんズ</v>
      </c>
      <c r="E167" s="666"/>
      <c r="F167" s="674"/>
      <c r="G167" s="13"/>
      <c r="H167" s="13"/>
      <c r="I167" s="13"/>
      <c r="J167" s="13"/>
      <c r="K167" s="16"/>
      <c r="L167" s="13"/>
      <c r="M167" s="13"/>
    </row>
    <row r="168" spans="2:13" ht="6.75" customHeight="1">
      <c r="B168" s="656"/>
      <c r="C168" s="665"/>
      <c r="D168" s="660"/>
      <c r="E168" s="666"/>
      <c r="F168" s="666"/>
      <c r="G168" s="14"/>
      <c r="H168" s="14"/>
      <c r="I168" s="14"/>
      <c r="J168" s="14"/>
      <c r="K168" s="15"/>
      <c r="L168" s="14"/>
      <c r="M168" s="14"/>
    </row>
    <row r="169" spans="2:13" ht="6.75" customHeight="1">
      <c r="B169" s="662" t="s">
        <v>1612</v>
      </c>
      <c r="C169" s="664" t="s">
        <v>1616</v>
      </c>
      <c r="D169" s="660"/>
      <c r="E169" s="666"/>
      <c r="F169" s="666"/>
      <c r="G169" s="14"/>
      <c r="H169" s="14"/>
      <c r="I169" s="14"/>
      <c r="J169" s="666"/>
      <c r="K169" s="661"/>
      <c r="L169" s="14"/>
      <c r="M169" s="14"/>
    </row>
    <row r="170" spans="2:13" ht="6.75" customHeight="1">
      <c r="B170" s="663"/>
      <c r="C170" s="665"/>
      <c r="D170" s="660"/>
      <c r="E170" s="666"/>
      <c r="F170" s="666"/>
      <c r="G170" s="14"/>
      <c r="H170" s="14"/>
      <c r="I170" s="14"/>
      <c r="J170" s="666"/>
      <c r="K170" s="661"/>
      <c r="L170" s="14"/>
      <c r="M170" s="14"/>
    </row>
    <row r="171" spans="2:13" ht="6.75" customHeight="1">
      <c r="B171" s="662" t="s">
        <v>1613</v>
      </c>
      <c r="C171" s="664" t="s">
        <v>1617</v>
      </c>
      <c r="D171" s="660" t="str">
        <f>IF(B167="","",VLOOKUP(B167,'登録ナンバー'!$A$4:$I$600,7,0))</f>
        <v>池端誠治</v>
      </c>
      <c r="E171" s="666"/>
      <c r="F171" s="660" t="str">
        <f>IF(B169="","",VLOOKUP(B169,'登録ナンバー'!$A$4:$I$600,7,0))</f>
        <v>成宮康弘</v>
      </c>
      <c r="G171" s="666"/>
      <c r="H171" s="660" t="str">
        <f>IF(B171="","",VLOOKUP(B171,'登録ナンバー'!$A$4:$I$600,7,0))</f>
        <v>金谷太郎</v>
      </c>
      <c r="I171" s="666"/>
      <c r="J171" s="660" t="str">
        <f>IF(B173="","",VLOOKUP(B173,'登録ナンバー'!$A$4:$I$600,7,0))</f>
        <v>古市卓志</v>
      </c>
      <c r="K171" s="661"/>
      <c r="L171" s="660"/>
      <c r="M171" s="661"/>
    </row>
    <row r="172" spans="2:13" ht="6.75" customHeight="1">
      <c r="B172" s="672"/>
      <c r="C172" s="673"/>
      <c r="D172" s="660"/>
      <c r="E172" s="666"/>
      <c r="F172" s="660"/>
      <c r="G172" s="666"/>
      <c r="H172" s="660"/>
      <c r="I172" s="666"/>
      <c r="J172" s="660"/>
      <c r="K172" s="661"/>
      <c r="L172" s="660"/>
      <c r="M172" s="661"/>
    </row>
    <row r="173" spans="2:13" ht="6.75" customHeight="1">
      <c r="B173" s="662" t="s">
        <v>1614</v>
      </c>
      <c r="C173" s="664" t="s">
        <v>1618</v>
      </c>
      <c r="D173" s="660"/>
      <c r="E173" s="666"/>
      <c r="F173" s="660"/>
      <c r="G173" s="666"/>
      <c r="H173" s="660"/>
      <c r="I173" s="666"/>
      <c r="J173" s="660"/>
      <c r="K173" s="661"/>
      <c r="L173" s="660"/>
      <c r="M173" s="661"/>
    </row>
    <row r="174" spans="2:13" ht="6.75" customHeight="1">
      <c r="B174" s="663"/>
      <c r="C174" s="665"/>
      <c r="D174" s="660"/>
      <c r="E174" s="666"/>
      <c r="F174" s="660"/>
      <c r="G174" s="666"/>
      <c r="H174" s="660"/>
      <c r="I174" s="666"/>
      <c r="J174" s="660"/>
      <c r="K174" s="661"/>
      <c r="L174" s="660"/>
      <c r="M174" s="661"/>
    </row>
    <row r="175" spans="2:13" ht="6.75" customHeight="1">
      <c r="B175" s="656"/>
      <c r="C175" s="658"/>
      <c r="D175" s="660" t="str">
        <f>IF(C167="","",VLOOKUP(C167,'登録ナンバー'!$A$4:$I$600,7,0))</f>
        <v>藤原泰子</v>
      </c>
      <c r="E175" s="666"/>
      <c r="F175" s="660" t="str">
        <f>IF(C167="","",VLOOKUP(C169,'登録ナンバー'!$A$4:$I$600,7,0))</f>
        <v>橋本真理</v>
      </c>
      <c r="G175" s="666"/>
      <c r="H175" s="660" t="str">
        <f>IF(C171="","",VLOOKUP(C171,'登録ナンバー'!$A$4:$I$600,7,0))</f>
        <v>木村美香</v>
      </c>
      <c r="I175" s="666"/>
      <c r="J175" s="660" t="str">
        <f>IF(C173="","",VLOOKUP(C173,'登録ナンバー'!$A$4:$I$600,7,0))</f>
        <v>佐竹昌子</v>
      </c>
      <c r="K175" s="661"/>
      <c r="L175" s="660">
        <v>8</v>
      </c>
      <c r="M175" s="661"/>
    </row>
    <row r="176" spans="2:13" ht="6.75" customHeight="1">
      <c r="B176" s="656"/>
      <c r="C176" s="658"/>
      <c r="D176" s="660"/>
      <c r="E176" s="666"/>
      <c r="F176" s="660"/>
      <c r="G176" s="666"/>
      <c r="H176" s="660"/>
      <c r="I176" s="666"/>
      <c r="J176" s="660"/>
      <c r="K176" s="661"/>
      <c r="L176" s="660"/>
      <c r="M176" s="661"/>
    </row>
    <row r="177" spans="2:13" ht="6.75" customHeight="1">
      <c r="B177" s="656"/>
      <c r="C177" s="658"/>
      <c r="D177" s="660"/>
      <c r="E177" s="666"/>
      <c r="F177" s="660"/>
      <c r="G177" s="666"/>
      <c r="H177" s="660"/>
      <c r="I177" s="666"/>
      <c r="J177" s="660"/>
      <c r="K177" s="661"/>
      <c r="L177" s="660"/>
      <c r="M177" s="661"/>
    </row>
    <row r="178" spans="2:13" ht="6.75" customHeight="1" thickBot="1">
      <c r="B178" s="657"/>
      <c r="C178" s="659"/>
      <c r="D178" s="667"/>
      <c r="E178" s="668"/>
      <c r="F178" s="667"/>
      <c r="G178" s="668"/>
      <c r="H178" s="667"/>
      <c r="I178" s="668"/>
      <c r="J178" s="667"/>
      <c r="K178" s="669"/>
      <c r="L178" s="660"/>
      <c r="M178" s="661"/>
    </row>
    <row r="179" spans="12:13" ht="6.75" customHeight="1" thickTop="1">
      <c r="L179" s="655">
        <f>SUM(L13:M178)+10</f>
        <v>111</v>
      </c>
      <c r="M179" s="655"/>
    </row>
    <row r="180" spans="12:13" ht="13.5">
      <c r="L180" s="655"/>
      <c r="M180" s="655"/>
    </row>
    <row r="181" spans="12:13" ht="13.5">
      <c r="L181" s="655"/>
      <c r="M181" s="655"/>
    </row>
  </sheetData>
  <sheetProtection/>
  <mergeCells count="354">
    <mergeCell ref="L171:M174"/>
    <mergeCell ref="B173:B174"/>
    <mergeCell ref="C173:C174"/>
    <mergeCell ref="B175:B176"/>
    <mergeCell ref="C175:C176"/>
    <mergeCell ref="D175:E178"/>
    <mergeCell ref="F175:G178"/>
    <mergeCell ref="H175:I178"/>
    <mergeCell ref="J175:K178"/>
    <mergeCell ref="L175:M178"/>
    <mergeCell ref="J169:K170"/>
    <mergeCell ref="B171:B172"/>
    <mergeCell ref="C171:C172"/>
    <mergeCell ref="D171:E174"/>
    <mergeCell ref="F171:G174"/>
    <mergeCell ref="H171:I174"/>
    <mergeCell ref="J171:K174"/>
    <mergeCell ref="D167:E170"/>
    <mergeCell ref="F167:F170"/>
    <mergeCell ref="B177:B178"/>
    <mergeCell ref="C177:C178"/>
    <mergeCell ref="B165:B166"/>
    <mergeCell ref="C165:C166"/>
    <mergeCell ref="B167:B168"/>
    <mergeCell ref="C167:C168"/>
    <mergeCell ref="B169:B170"/>
    <mergeCell ref="C169:C170"/>
    <mergeCell ref="L159:M162"/>
    <mergeCell ref="B161:B162"/>
    <mergeCell ref="C161:C162"/>
    <mergeCell ref="B163:B164"/>
    <mergeCell ref="C163:C164"/>
    <mergeCell ref="D163:E166"/>
    <mergeCell ref="F163:G166"/>
    <mergeCell ref="H163:I166"/>
    <mergeCell ref="J163:K166"/>
    <mergeCell ref="L163:M166"/>
    <mergeCell ref="J157:K158"/>
    <mergeCell ref="B159:B160"/>
    <mergeCell ref="C159:C160"/>
    <mergeCell ref="D159:E162"/>
    <mergeCell ref="F159:G162"/>
    <mergeCell ref="H159:I162"/>
    <mergeCell ref="J159:K162"/>
    <mergeCell ref="B153:B154"/>
    <mergeCell ref="C153:C154"/>
    <mergeCell ref="B155:B156"/>
    <mergeCell ref="C155:C156"/>
    <mergeCell ref="D155:E158"/>
    <mergeCell ref="F155:F158"/>
    <mergeCell ref="B157:B158"/>
    <mergeCell ref="C157:C158"/>
    <mergeCell ref="L147:M150"/>
    <mergeCell ref="B149:B150"/>
    <mergeCell ref="C149:C150"/>
    <mergeCell ref="B151:B152"/>
    <mergeCell ref="C151:C152"/>
    <mergeCell ref="D151:E154"/>
    <mergeCell ref="F151:G154"/>
    <mergeCell ref="H151:I154"/>
    <mergeCell ref="J151:K154"/>
    <mergeCell ref="L151:M154"/>
    <mergeCell ref="B147:B148"/>
    <mergeCell ref="C147:C148"/>
    <mergeCell ref="D147:E150"/>
    <mergeCell ref="F147:G150"/>
    <mergeCell ref="H147:I150"/>
    <mergeCell ref="J147:K150"/>
    <mergeCell ref="L139:M142"/>
    <mergeCell ref="B141:B142"/>
    <mergeCell ref="C141:C142"/>
    <mergeCell ref="B143:B144"/>
    <mergeCell ref="C143:C144"/>
    <mergeCell ref="D143:E146"/>
    <mergeCell ref="F143:F146"/>
    <mergeCell ref="B145:B146"/>
    <mergeCell ref="C145:C146"/>
    <mergeCell ref="J145:K146"/>
    <mergeCell ref="B69:B70"/>
    <mergeCell ref="C69:C70"/>
    <mergeCell ref="B71:B72"/>
    <mergeCell ref="C71:C72"/>
    <mergeCell ref="B67:B68"/>
    <mergeCell ref="C67:C68"/>
    <mergeCell ref="B83:B84"/>
    <mergeCell ref="C83:C84"/>
    <mergeCell ref="B79:B80"/>
    <mergeCell ref="C79:C80"/>
    <mergeCell ref="B81:B82"/>
    <mergeCell ref="C81:C82"/>
    <mergeCell ref="C63:C64"/>
    <mergeCell ref="C45:C46"/>
    <mergeCell ref="B47:B48"/>
    <mergeCell ref="C47:C48"/>
    <mergeCell ref="B49:B50"/>
    <mergeCell ref="C49:C50"/>
    <mergeCell ref="B45:B46"/>
    <mergeCell ref="C59:C60"/>
    <mergeCell ref="B59:B60"/>
    <mergeCell ref="B51:B52"/>
    <mergeCell ref="A3:C3"/>
    <mergeCell ref="B1:I2"/>
    <mergeCell ref="B5:B6"/>
    <mergeCell ref="C5:C6"/>
    <mergeCell ref="D5:E8"/>
    <mergeCell ref="F5:F8"/>
    <mergeCell ref="B7:B8"/>
    <mergeCell ref="C7:C8"/>
    <mergeCell ref="B25:B26"/>
    <mergeCell ref="C25:C26"/>
    <mergeCell ref="B27:B28"/>
    <mergeCell ref="C27:C28"/>
    <mergeCell ref="F9:G12"/>
    <mergeCell ref="H9:I12"/>
    <mergeCell ref="D9:E12"/>
    <mergeCell ref="B11:B12"/>
    <mergeCell ref="C11:C12"/>
    <mergeCell ref="B9:B10"/>
    <mergeCell ref="C9:C10"/>
    <mergeCell ref="B17:B18"/>
    <mergeCell ref="C17:C18"/>
    <mergeCell ref="B13:B14"/>
    <mergeCell ref="C13:C14"/>
    <mergeCell ref="B15:B16"/>
    <mergeCell ref="C15:C16"/>
    <mergeCell ref="J7:K8"/>
    <mergeCell ref="H21:I24"/>
    <mergeCell ref="J9:K12"/>
    <mergeCell ref="H13:I16"/>
    <mergeCell ref="J13:K16"/>
    <mergeCell ref="B131:B132"/>
    <mergeCell ref="C131:C132"/>
    <mergeCell ref="D131:E134"/>
    <mergeCell ref="F131:F134"/>
    <mergeCell ref="B133:B134"/>
    <mergeCell ref="H25:I28"/>
    <mergeCell ref="J25:K28"/>
    <mergeCell ref="J21:K24"/>
    <mergeCell ref="J19:K20"/>
    <mergeCell ref="F17:F20"/>
    <mergeCell ref="F13:G16"/>
    <mergeCell ref="D17:E20"/>
    <mergeCell ref="D13:E16"/>
    <mergeCell ref="C133:C134"/>
    <mergeCell ref="J133:K134"/>
    <mergeCell ref="B135:B136"/>
    <mergeCell ref="C135:C136"/>
    <mergeCell ref="D135:E138"/>
    <mergeCell ref="F135:G138"/>
    <mergeCell ref="H135:I138"/>
    <mergeCell ref="J135:K138"/>
    <mergeCell ref="D25:E28"/>
    <mergeCell ref="F25:G28"/>
    <mergeCell ref="F21:G24"/>
    <mergeCell ref="D37:E40"/>
    <mergeCell ref="D21:E24"/>
    <mergeCell ref="F29:F32"/>
    <mergeCell ref="F33:G36"/>
    <mergeCell ref="D33:E36"/>
    <mergeCell ref="B21:B22"/>
    <mergeCell ref="B33:B34"/>
    <mergeCell ref="C33:C34"/>
    <mergeCell ref="B35:B36"/>
    <mergeCell ref="C35:C36"/>
    <mergeCell ref="D29:E32"/>
    <mergeCell ref="C21:C22"/>
    <mergeCell ref="B23:B24"/>
    <mergeCell ref="C23:C24"/>
    <mergeCell ref="B29:B30"/>
    <mergeCell ref="B43:B44"/>
    <mergeCell ref="C43:C44"/>
    <mergeCell ref="C29:C30"/>
    <mergeCell ref="B31:B32"/>
    <mergeCell ref="C31:C32"/>
    <mergeCell ref="B37:B38"/>
    <mergeCell ref="C37:C38"/>
    <mergeCell ref="B39:B40"/>
    <mergeCell ref="C39:C40"/>
    <mergeCell ref="B61:B62"/>
    <mergeCell ref="C51:C52"/>
    <mergeCell ref="B53:B54"/>
    <mergeCell ref="C53:C54"/>
    <mergeCell ref="H37:I40"/>
    <mergeCell ref="J37:K40"/>
    <mergeCell ref="F37:G40"/>
    <mergeCell ref="B41:B42"/>
    <mergeCell ref="C41:C42"/>
    <mergeCell ref="D41:E44"/>
    <mergeCell ref="D53:E56"/>
    <mergeCell ref="D49:E52"/>
    <mergeCell ref="D57:E60"/>
    <mergeCell ref="C61:C62"/>
    <mergeCell ref="D61:E64"/>
    <mergeCell ref="B63:B64"/>
    <mergeCell ref="B55:B56"/>
    <mergeCell ref="C55:C56"/>
    <mergeCell ref="B57:B58"/>
    <mergeCell ref="C57:C58"/>
    <mergeCell ref="C73:C74"/>
    <mergeCell ref="B75:B76"/>
    <mergeCell ref="C75:C76"/>
    <mergeCell ref="B77:B78"/>
    <mergeCell ref="C77:C78"/>
    <mergeCell ref="B73:B74"/>
    <mergeCell ref="B65:B66"/>
    <mergeCell ref="C65:C66"/>
    <mergeCell ref="H81:I84"/>
    <mergeCell ref="D65:E68"/>
    <mergeCell ref="H69:I72"/>
    <mergeCell ref="D69:E72"/>
    <mergeCell ref="D81:E84"/>
    <mergeCell ref="F65:F68"/>
    <mergeCell ref="D73:E76"/>
    <mergeCell ref="D77:E80"/>
    <mergeCell ref="L9:M12"/>
    <mergeCell ref="F69:G72"/>
    <mergeCell ref="J81:K84"/>
    <mergeCell ref="J61:K64"/>
    <mergeCell ref="J49:K52"/>
    <mergeCell ref="H33:I36"/>
    <mergeCell ref="F41:F44"/>
    <mergeCell ref="L21:M24"/>
    <mergeCell ref="L25:M28"/>
    <mergeCell ref="J31:K32"/>
    <mergeCell ref="F61:G64"/>
    <mergeCell ref="H61:I64"/>
    <mergeCell ref="L37:M40"/>
    <mergeCell ref="J33:K36"/>
    <mergeCell ref="L61:M64"/>
    <mergeCell ref="J43:K44"/>
    <mergeCell ref="F45:G48"/>
    <mergeCell ref="J55:K56"/>
    <mergeCell ref="L49:M52"/>
    <mergeCell ref="H49:I52"/>
    <mergeCell ref="L73:M76"/>
    <mergeCell ref="L81:M84"/>
    <mergeCell ref="L69:M72"/>
    <mergeCell ref="B19:B20"/>
    <mergeCell ref="C19:C20"/>
    <mergeCell ref="D45:E48"/>
    <mergeCell ref="L33:M36"/>
    <mergeCell ref="J45:K48"/>
    <mergeCell ref="L45:M48"/>
    <mergeCell ref="F53:F56"/>
    <mergeCell ref="L13:M16"/>
    <mergeCell ref="L135:M138"/>
    <mergeCell ref="B137:B138"/>
    <mergeCell ref="C137:C138"/>
    <mergeCell ref="B139:B140"/>
    <mergeCell ref="C139:C140"/>
    <mergeCell ref="D139:E142"/>
    <mergeCell ref="F139:G142"/>
    <mergeCell ref="H139:I142"/>
    <mergeCell ref="J139:K142"/>
    <mergeCell ref="F49:G52"/>
    <mergeCell ref="H45:I48"/>
    <mergeCell ref="F57:G60"/>
    <mergeCell ref="H57:I60"/>
    <mergeCell ref="J57:K60"/>
    <mergeCell ref="L57:M60"/>
    <mergeCell ref="J67:K68"/>
    <mergeCell ref="F73:G76"/>
    <mergeCell ref="H73:I76"/>
    <mergeCell ref="J73:K76"/>
    <mergeCell ref="H85:I88"/>
    <mergeCell ref="J85:K88"/>
    <mergeCell ref="F81:G84"/>
    <mergeCell ref="J69:K72"/>
    <mergeCell ref="F77:F80"/>
    <mergeCell ref="J79:K80"/>
    <mergeCell ref="F89:F92"/>
    <mergeCell ref="B91:B92"/>
    <mergeCell ref="C91:C92"/>
    <mergeCell ref="L85:M88"/>
    <mergeCell ref="B87:B88"/>
    <mergeCell ref="C87:C88"/>
    <mergeCell ref="B85:B86"/>
    <mergeCell ref="C85:C86"/>
    <mergeCell ref="D85:E88"/>
    <mergeCell ref="F85:G88"/>
    <mergeCell ref="J91:K92"/>
    <mergeCell ref="B93:B94"/>
    <mergeCell ref="C93:C94"/>
    <mergeCell ref="D93:E96"/>
    <mergeCell ref="F93:G96"/>
    <mergeCell ref="H93:I96"/>
    <mergeCell ref="J93:K96"/>
    <mergeCell ref="D89:E92"/>
    <mergeCell ref="B89:B90"/>
    <mergeCell ref="C89:C90"/>
    <mergeCell ref="L93:M96"/>
    <mergeCell ref="B95:B96"/>
    <mergeCell ref="C95:C96"/>
    <mergeCell ref="B97:B98"/>
    <mergeCell ref="C97:C98"/>
    <mergeCell ref="D97:E100"/>
    <mergeCell ref="F97:G100"/>
    <mergeCell ref="H97:I100"/>
    <mergeCell ref="J97:K100"/>
    <mergeCell ref="L97:M100"/>
    <mergeCell ref="C103:C104"/>
    <mergeCell ref="B99:B100"/>
    <mergeCell ref="C99:C100"/>
    <mergeCell ref="B101:B102"/>
    <mergeCell ref="C101:C102"/>
    <mergeCell ref="J103:K104"/>
    <mergeCell ref="D101:E104"/>
    <mergeCell ref="F101:F104"/>
    <mergeCell ref="B103:B104"/>
    <mergeCell ref="B105:B106"/>
    <mergeCell ref="C105:C106"/>
    <mergeCell ref="D105:E108"/>
    <mergeCell ref="F105:G108"/>
    <mergeCell ref="H105:I108"/>
    <mergeCell ref="J105:K108"/>
    <mergeCell ref="L105:M108"/>
    <mergeCell ref="B107:B108"/>
    <mergeCell ref="C107:C108"/>
    <mergeCell ref="B109:B110"/>
    <mergeCell ref="C109:C110"/>
    <mergeCell ref="D109:E112"/>
    <mergeCell ref="F109:G112"/>
    <mergeCell ref="H109:I112"/>
    <mergeCell ref="J109:K112"/>
    <mergeCell ref="L109:M112"/>
    <mergeCell ref="J117:K120"/>
    <mergeCell ref="D113:E116"/>
    <mergeCell ref="B111:B112"/>
    <mergeCell ref="C111:C112"/>
    <mergeCell ref="F113:F116"/>
    <mergeCell ref="B115:B116"/>
    <mergeCell ref="C115:C116"/>
    <mergeCell ref="B113:B114"/>
    <mergeCell ref="C113:C114"/>
    <mergeCell ref="F121:G124"/>
    <mergeCell ref="H121:I124"/>
    <mergeCell ref="J121:K124"/>
    <mergeCell ref="L121:M124"/>
    <mergeCell ref="J115:K116"/>
    <mergeCell ref="B117:B118"/>
    <mergeCell ref="C117:C118"/>
    <mergeCell ref="D117:E120"/>
    <mergeCell ref="F117:G120"/>
    <mergeCell ref="H117:I120"/>
    <mergeCell ref="N163:N166"/>
    <mergeCell ref="L179:M181"/>
    <mergeCell ref="B123:B124"/>
    <mergeCell ref="C123:C124"/>
    <mergeCell ref="L117:M120"/>
    <mergeCell ref="B119:B120"/>
    <mergeCell ref="C119:C120"/>
    <mergeCell ref="B121:B122"/>
    <mergeCell ref="C121:C122"/>
    <mergeCell ref="D121:E124"/>
  </mergeCells>
  <printOptions/>
  <pageMargins left="0" right="0" top="0" bottom="0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I63"/>
  <sheetViews>
    <sheetView zoomScalePageLayoutView="0" workbookViewId="0" topLeftCell="A47">
      <selection activeCell="H68" sqref="H68"/>
    </sheetView>
  </sheetViews>
  <sheetFormatPr defaultColWidth="8.875" defaultRowHeight="13.5"/>
  <cols>
    <col min="1" max="3" width="8.875" style="19" customWidth="1"/>
    <col min="4" max="4" width="11.25390625" style="19" customWidth="1"/>
    <col min="5" max="5" width="12.75390625" style="19" customWidth="1"/>
    <col min="6" max="6" width="10.50390625" style="19" customWidth="1"/>
    <col min="7" max="7" width="10.625" style="19" customWidth="1"/>
    <col min="8" max="8" width="12.125" style="19" customWidth="1"/>
    <col min="9" max="9" width="12.25390625" style="19" customWidth="1"/>
    <col min="10" max="16384" width="8.875" style="19" customWidth="1"/>
  </cols>
  <sheetData>
    <row r="2" spans="2:8" ht="13.5">
      <c r="B2" s="703" t="s">
        <v>692</v>
      </c>
      <c r="C2" s="703"/>
      <c r="D2" s="703"/>
      <c r="E2" s="703"/>
      <c r="F2" s="703"/>
      <c r="G2" s="703"/>
      <c r="H2" s="703"/>
    </row>
    <row r="3" spans="2:8" ht="13.5">
      <c r="B3" s="703"/>
      <c r="C3" s="703"/>
      <c r="D3" s="703"/>
      <c r="E3" s="703"/>
      <c r="F3" s="703"/>
      <c r="G3" s="703"/>
      <c r="H3" s="703"/>
    </row>
    <row r="5" ht="14.25" thickBot="1"/>
    <row r="6" spans="2:9" ht="14.25" thickBot="1">
      <c r="B6" s="704"/>
      <c r="C6" s="704"/>
      <c r="D6" s="705" t="s">
        <v>693</v>
      </c>
      <c r="E6" s="705"/>
      <c r="F6" s="706" t="s">
        <v>694</v>
      </c>
      <c r="G6" s="706"/>
      <c r="H6" s="706" t="s">
        <v>695</v>
      </c>
      <c r="I6" s="706"/>
    </row>
    <row r="7" spans="2:9" ht="14.25" thickBot="1">
      <c r="B7" s="704"/>
      <c r="C7" s="704"/>
      <c r="D7" s="705"/>
      <c r="E7" s="705"/>
      <c r="F7" s="706"/>
      <c r="G7" s="706"/>
      <c r="H7" s="706"/>
      <c r="I7" s="706"/>
    </row>
    <row r="8" spans="2:9" ht="13.5">
      <c r="B8" s="685" t="s">
        <v>696</v>
      </c>
      <c r="C8" s="686"/>
      <c r="D8" s="699" t="s">
        <v>531</v>
      </c>
      <c r="E8" s="700"/>
      <c r="F8" s="685" t="s">
        <v>697</v>
      </c>
      <c r="G8" s="686"/>
      <c r="H8" s="685" t="s">
        <v>698</v>
      </c>
      <c r="I8" s="686"/>
    </row>
    <row r="9" spans="2:9" ht="13.5">
      <c r="B9" s="687"/>
      <c r="C9" s="688"/>
      <c r="D9" s="701"/>
      <c r="E9" s="702"/>
      <c r="F9" s="687"/>
      <c r="G9" s="688"/>
      <c r="H9" s="687"/>
      <c r="I9" s="688"/>
    </row>
    <row r="10" spans="2:9" ht="15" customHeight="1">
      <c r="B10" s="687"/>
      <c r="C10" s="688"/>
      <c r="D10" s="20" t="s">
        <v>699</v>
      </c>
      <c r="E10" s="21" t="s">
        <v>700</v>
      </c>
      <c r="F10" s="22" t="s">
        <v>701</v>
      </c>
      <c r="G10" s="21" t="s">
        <v>702</v>
      </c>
      <c r="H10" s="20" t="s">
        <v>703</v>
      </c>
      <c r="I10" s="21" t="s">
        <v>704</v>
      </c>
    </row>
    <row r="11" spans="2:9" ht="15" customHeight="1">
      <c r="B11" s="692">
        <v>40897</v>
      </c>
      <c r="C11" s="688"/>
      <c r="D11" s="20" t="s">
        <v>532</v>
      </c>
      <c r="E11" s="21" t="s">
        <v>532</v>
      </c>
      <c r="F11" s="20" t="s">
        <v>705</v>
      </c>
      <c r="G11" s="21" t="s">
        <v>706</v>
      </c>
      <c r="H11" s="20" t="s">
        <v>707</v>
      </c>
      <c r="I11" s="21" t="s">
        <v>708</v>
      </c>
    </row>
    <row r="12" spans="2:9" ht="15" customHeight="1">
      <c r="B12" s="687"/>
      <c r="C12" s="688"/>
      <c r="D12" s="20" t="s">
        <v>709</v>
      </c>
      <c r="E12" s="21" t="s">
        <v>710</v>
      </c>
      <c r="F12" s="20" t="s">
        <v>711</v>
      </c>
      <c r="G12" s="21" t="s">
        <v>712</v>
      </c>
      <c r="H12" s="20" t="s">
        <v>713</v>
      </c>
      <c r="I12" s="21" t="s">
        <v>714</v>
      </c>
    </row>
    <row r="13" spans="2:9" ht="15" customHeight="1" thickBot="1">
      <c r="B13" s="693"/>
      <c r="C13" s="694"/>
      <c r="D13" s="23" t="s">
        <v>715</v>
      </c>
      <c r="E13" s="24" t="s">
        <v>716</v>
      </c>
      <c r="F13" s="25"/>
      <c r="G13" s="26"/>
      <c r="H13" s="23" t="s">
        <v>717</v>
      </c>
      <c r="I13" s="24" t="s">
        <v>718</v>
      </c>
    </row>
    <row r="14" spans="2:9" ht="14.25" thickBot="1">
      <c r="B14" s="704" t="s">
        <v>719</v>
      </c>
      <c r="C14" s="704"/>
      <c r="D14" s="699" t="s">
        <v>698</v>
      </c>
      <c r="E14" s="700"/>
      <c r="F14" s="685" t="s">
        <v>531</v>
      </c>
      <c r="G14" s="686"/>
      <c r="H14" s="685" t="s">
        <v>697</v>
      </c>
      <c r="I14" s="686"/>
    </row>
    <row r="15" spans="2:9" ht="14.25" thickBot="1">
      <c r="B15" s="704"/>
      <c r="C15" s="704"/>
      <c r="D15" s="701"/>
      <c r="E15" s="702"/>
      <c r="F15" s="687"/>
      <c r="G15" s="688"/>
      <c r="H15" s="687"/>
      <c r="I15" s="688"/>
    </row>
    <row r="16" spans="2:9" ht="17.25" customHeight="1" thickBot="1">
      <c r="B16" s="704"/>
      <c r="C16" s="704"/>
      <c r="D16" s="20" t="s">
        <v>703</v>
      </c>
      <c r="E16" s="21" t="s">
        <v>704</v>
      </c>
      <c r="F16" s="20" t="s">
        <v>699</v>
      </c>
      <c r="G16" s="21" t="s">
        <v>700</v>
      </c>
      <c r="H16" s="22" t="s">
        <v>701</v>
      </c>
      <c r="I16" s="21" t="s">
        <v>720</v>
      </c>
    </row>
    <row r="17" spans="2:9" ht="17.25" customHeight="1" thickBot="1">
      <c r="B17" s="704"/>
      <c r="C17" s="704"/>
      <c r="D17" s="20" t="s">
        <v>707</v>
      </c>
      <c r="E17" s="21" t="s">
        <v>708</v>
      </c>
      <c r="F17" s="20" t="s">
        <v>721</v>
      </c>
      <c r="G17" s="21" t="s">
        <v>722</v>
      </c>
      <c r="H17" s="20" t="s">
        <v>705</v>
      </c>
      <c r="I17" s="21" t="s">
        <v>706</v>
      </c>
    </row>
    <row r="18" spans="2:9" ht="17.25" customHeight="1" thickBot="1">
      <c r="B18" s="704"/>
      <c r="C18" s="704"/>
      <c r="D18" s="20" t="s">
        <v>723</v>
      </c>
      <c r="E18" s="21" t="s">
        <v>714</v>
      </c>
      <c r="F18" s="20" t="s">
        <v>709</v>
      </c>
      <c r="G18" s="21" t="s">
        <v>710</v>
      </c>
      <c r="H18" s="20" t="s">
        <v>724</v>
      </c>
      <c r="I18" s="21" t="s">
        <v>725</v>
      </c>
    </row>
    <row r="19" spans="2:9" ht="17.25" customHeight="1" thickBot="1">
      <c r="B19" s="704"/>
      <c r="C19" s="704"/>
      <c r="D19" s="23" t="s">
        <v>726</v>
      </c>
      <c r="E19" s="24" t="s">
        <v>727</v>
      </c>
      <c r="F19" s="23" t="s">
        <v>715</v>
      </c>
      <c r="G19" s="24" t="s">
        <v>716</v>
      </c>
      <c r="H19" s="23" t="s">
        <v>728</v>
      </c>
      <c r="I19" s="24"/>
    </row>
    <row r="20" spans="2:9" ht="13.5">
      <c r="B20" s="685" t="s">
        <v>729</v>
      </c>
      <c r="C20" s="686"/>
      <c r="D20" s="699" t="s">
        <v>698</v>
      </c>
      <c r="E20" s="700"/>
      <c r="F20" s="685" t="s">
        <v>730</v>
      </c>
      <c r="G20" s="686"/>
      <c r="H20" s="685" t="s">
        <v>531</v>
      </c>
      <c r="I20" s="686"/>
    </row>
    <row r="21" spans="2:9" ht="13.5">
      <c r="B21" s="687"/>
      <c r="C21" s="688"/>
      <c r="D21" s="701"/>
      <c r="E21" s="702"/>
      <c r="F21" s="687"/>
      <c r="G21" s="688"/>
      <c r="H21" s="687"/>
      <c r="I21" s="688"/>
    </row>
    <row r="22" spans="2:9" ht="17.25" customHeight="1">
      <c r="B22" s="687"/>
      <c r="C22" s="688"/>
      <c r="D22" s="20" t="s">
        <v>703</v>
      </c>
      <c r="E22" s="21" t="s">
        <v>704</v>
      </c>
      <c r="F22" s="22" t="s">
        <v>731</v>
      </c>
      <c r="G22" s="21" t="s">
        <v>712</v>
      </c>
      <c r="H22" s="20" t="s">
        <v>699</v>
      </c>
      <c r="I22" s="21" t="s">
        <v>700</v>
      </c>
    </row>
    <row r="23" spans="2:9" ht="17.25" customHeight="1">
      <c r="B23" s="692">
        <v>40874</v>
      </c>
      <c r="C23" s="688"/>
      <c r="D23" s="20" t="s">
        <v>707</v>
      </c>
      <c r="E23" s="21" t="s">
        <v>708</v>
      </c>
      <c r="F23" s="20" t="s">
        <v>732</v>
      </c>
      <c r="G23" s="21" t="s">
        <v>706</v>
      </c>
      <c r="H23" s="20" t="s">
        <v>733</v>
      </c>
      <c r="I23" s="21" t="s">
        <v>722</v>
      </c>
    </row>
    <row r="24" spans="2:9" ht="17.25" customHeight="1">
      <c r="B24" s="687"/>
      <c r="C24" s="688"/>
      <c r="D24" s="20" t="s">
        <v>734</v>
      </c>
      <c r="E24" s="21" t="s">
        <v>714</v>
      </c>
      <c r="F24" s="20" t="s">
        <v>724</v>
      </c>
      <c r="G24" s="21" t="s">
        <v>725</v>
      </c>
      <c r="H24" s="20" t="s">
        <v>709</v>
      </c>
      <c r="I24" s="21" t="s">
        <v>710</v>
      </c>
    </row>
    <row r="25" spans="2:9" ht="17.25" customHeight="1" thickBot="1">
      <c r="B25" s="693"/>
      <c r="C25" s="694"/>
      <c r="D25" s="23" t="s">
        <v>735</v>
      </c>
      <c r="E25" s="24" t="s">
        <v>727</v>
      </c>
      <c r="F25" s="23" t="s">
        <v>736</v>
      </c>
      <c r="G25" s="24"/>
      <c r="H25" s="23" t="s">
        <v>715</v>
      </c>
      <c r="I25" s="24" t="s">
        <v>737</v>
      </c>
    </row>
    <row r="26" spans="2:9" ht="13.5">
      <c r="B26" s="685" t="s">
        <v>738</v>
      </c>
      <c r="C26" s="686"/>
      <c r="D26" s="699" t="s">
        <v>698</v>
      </c>
      <c r="E26" s="700"/>
      <c r="F26" s="685" t="s">
        <v>531</v>
      </c>
      <c r="G26" s="686"/>
      <c r="H26" s="685" t="s">
        <v>730</v>
      </c>
      <c r="I26" s="686"/>
    </row>
    <row r="27" spans="2:9" ht="13.5">
      <c r="B27" s="687"/>
      <c r="C27" s="688"/>
      <c r="D27" s="701"/>
      <c r="E27" s="702"/>
      <c r="F27" s="687"/>
      <c r="G27" s="688"/>
      <c r="H27" s="687"/>
      <c r="I27" s="688"/>
    </row>
    <row r="28" spans="2:9" ht="17.25" customHeight="1">
      <c r="B28" s="687"/>
      <c r="C28" s="688"/>
      <c r="D28" s="20" t="s">
        <v>703</v>
      </c>
      <c r="E28" s="21" t="s">
        <v>704</v>
      </c>
      <c r="F28" s="20" t="s">
        <v>699</v>
      </c>
      <c r="G28" s="21" t="s">
        <v>700</v>
      </c>
      <c r="H28" s="22" t="s">
        <v>744</v>
      </c>
      <c r="I28" s="21" t="s">
        <v>712</v>
      </c>
    </row>
    <row r="29" spans="2:9" ht="17.25" customHeight="1">
      <c r="B29" s="692">
        <v>40872</v>
      </c>
      <c r="C29" s="688"/>
      <c r="D29" s="20" t="s">
        <v>707</v>
      </c>
      <c r="E29" s="21" t="s">
        <v>708</v>
      </c>
      <c r="F29" s="20" t="s">
        <v>733</v>
      </c>
      <c r="G29" s="21" t="s">
        <v>745</v>
      </c>
      <c r="H29" s="20" t="s">
        <v>732</v>
      </c>
      <c r="I29" s="21" t="s">
        <v>706</v>
      </c>
    </row>
    <row r="30" spans="2:9" ht="17.25" customHeight="1">
      <c r="B30" s="687"/>
      <c r="C30" s="688"/>
      <c r="D30" s="20" t="s">
        <v>734</v>
      </c>
      <c r="E30" s="21" t="s">
        <v>714</v>
      </c>
      <c r="F30" s="20" t="s">
        <v>709</v>
      </c>
      <c r="G30" s="21" t="s">
        <v>710</v>
      </c>
      <c r="H30" s="20" t="s">
        <v>746</v>
      </c>
      <c r="I30" s="21" t="s">
        <v>725</v>
      </c>
    </row>
    <row r="31" spans="2:9" ht="17.25" customHeight="1" thickBot="1">
      <c r="B31" s="693"/>
      <c r="C31" s="694"/>
      <c r="D31" s="23" t="s">
        <v>747</v>
      </c>
      <c r="E31" s="24" t="s">
        <v>748</v>
      </c>
      <c r="F31" s="23" t="s">
        <v>749</v>
      </c>
      <c r="G31" s="24" t="s">
        <v>750</v>
      </c>
      <c r="H31" s="23" t="s">
        <v>736</v>
      </c>
      <c r="I31" s="24"/>
    </row>
    <row r="32" spans="2:9" ht="13.5">
      <c r="B32" s="684" t="s">
        <v>441</v>
      </c>
      <c r="C32" s="681"/>
      <c r="D32" s="699" t="s">
        <v>492</v>
      </c>
      <c r="E32" s="700"/>
      <c r="F32" s="685" t="s">
        <v>443</v>
      </c>
      <c r="G32" s="686"/>
      <c r="H32" s="685" t="s">
        <v>444</v>
      </c>
      <c r="I32" s="686"/>
    </row>
    <row r="33" spans="2:9" ht="13.5">
      <c r="B33" s="682"/>
      <c r="C33" s="683"/>
      <c r="D33" s="701"/>
      <c r="E33" s="702"/>
      <c r="F33" s="687"/>
      <c r="G33" s="688"/>
      <c r="H33" s="687"/>
      <c r="I33" s="688"/>
    </row>
    <row r="34" spans="2:9" ht="17.25" customHeight="1">
      <c r="B34" s="682"/>
      <c r="C34" s="683"/>
      <c r="D34" s="88" t="s">
        <v>445</v>
      </c>
      <c r="E34" s="89" t="s">
        <v>446</v>
      </c>
      <c r="F34" s="20" t="s">
        <v>447</v>
      </c>
      <c r="G34" s="21" t="s">
        <v>448</v>
      </c>
      <c r="H34" s="22" t="s">
        <v>449</v>
      </c>
      <c r="I34" s="21" t="s">
        <v>450</v>
      </c>
    </row>
    <row r="35" spans="2:9" ht="17.25" customHeight="1">
      <c r="B35" s="689">
        <v>40871</v>
      </c>
      <c r="C35" s="683"/>
      <c r="D35" s="88" t="s">
        <v>451</v>
      </c>
      <c r="E35" s="89" t="s">
        <v>452</v>
      </c>
      <c r="F35" s="20" t="s">
        <v>453</v>
      </c>
      <c r="G35" s="21" t="s">
        <v>454</v>
      </c>
      <c r="H35" s="20" t="s">
        <v>455</v>
      </c>
      <c r="I35" s="21" t="s">
        <v>456</v>
      </c>
    </row>
    <row r="36" spans="2:9" ht="17.25" customHeight="1">
      <c r="B36" s="682"/>
      <c r="C36" s="683"/>
      <c r="D36" s="88" t="s">
        <v>457</v>
      </c>
      <c r="E36" s="89" t="s">
        <v>458</v>
      </c>
      <c r="F36" s="20" t="s">
        <v>459</v>
      </c>
      <c r="G36" s="21" t="s">
        <v>460</v>
      </c>
      <c r="H36" s="20" t="s">
        <v>461</v>
      </c>
      <c r="I36" s="21" t="s">
        <v>462</v>
      </c>
    </row>
    <row r="37" spans="2:9" ht="17.25" customHeight="1" thickBot="1">
      <c r="B37" s="690"/>
      <c r="C37" s="691"/>
      <c r="D37" s="90" t="s">
        <v>463</v>
      </c>
      <c r="E37" s="91"/>
      <c r="F37" s="23" t="s">
        <v>464</v>
      </c>
      <c r="G37" s="24"/>
      <c r="H37" s="23" t="s">
        <v>465</v>
      </c>
      <c r="I37" s="24" t="s">
        <v>466</v>
      </c>
    </row>
    <row r="38" spans="2:9" ht="13.5">
      <c r="B38" s="684" t="s">
        <v>467</v>
      </c>
      <c r="C38" s="681"/>
      <c r="D38" s="695" t="s">
        <v>691</v>
      </c>
      <c r="E38" s="696"/>
      <c r="F38" s="684" t="s">
        <v>442</v>
      </c>
      <c r="G38" s="681"/>
      <c r="H38" s="685" t="s">
        <v>531</v>
      </c>
      <c r="I38" s="686"/>
    </row>
    <row r="39" spans="2:9" ht="13.5">
      <c r="B39" s="682"/>
      <c r="C39" s="683"/>
      <c r="D39" s="697"/>
      <c r="E39" s="698"/>
      <c r="F39" s="682"/>
      <c r="G39" s="683"/>
      <c r="H39" s="687"/>
      <c r="I39" s="688"/>
    </row>
    <row r="40" spans="2:9" ht="17.25" customHeight="1">
      <c r="B40" s="682"/>
      <c r="C40" s="683"/>
      <c r="D40" s="181" t="s">
        <v>447</v>
      </c>
      <c r="E40" s="182" t="s">
        <v>448</v>
      </c>
      <c r="F40" s="88" t="s">
        <v>445</v>
      </c>
      <c r="G40" s="89" t="s">
        <v>446</v>
      </c>
      <c r="H40" s="22" t="s">
        <v>449</v>
      </c>
      <c r="I40" s="21" t="s">
        <v>710</v>
      </c>
    </row>
    <row r="41" spans="2:9" ht="17.25" customHeight="1">
      <c r="B41" s="689">
        <v>40870</v>
      </c>
      <c r="C41" s="683"/>
      <c r="D41" s="181" t="s">
        <v>468</v>
      </c>
      <c r="E41" s="182" t="s">
        <v>454</v>
      </c>
      <c r="F41" s="88" t="s">
        <v>451</v>
      </c>
      <c r="G41" s="89" t="s">
        <v>452</v>
      </c>
      <c r="H41" s="20" t="s">
        <v>455</v>
      </c>
      <c r="I41" s="21" t="s">
        <v>469</v>
      </c>
    </row>
    <row r="42" spans="2:9" ht="17.25" customHeight="1">
      <c r="B42" s="682"/>
      <c r="C42" s="683"/>
      <c r="D42" s="181" t="s">
        <v>470</v>
      </c>
      <c r="E42" s="182" t="s">
        <v>460</v>
      </c>
      <c r="F42" s="88" t="s">
        <v>457</v>
      </c>
      <c r="G42" s="89" t="s">
        <v>458</v>
      </c>
      <c r="H42" s="20" t="s">
        <v>471</v>
      </c>
      <c r="I42" s="21" t="s">
        <v>472</v>
      </c>
    </row>
    <row r="43" spans="2:9" ht="17.25" customHeight="1" thickBot="1">
      <c r="B43" s="690"/>
      <c r="C43" s="691"/>
      <c r="D43" s="181" t="s">
        <v>453</v>
      </c>
      <c r="E43" s="183"/>
      <c r="F43" s="90" t="s">
        <v>463</v>
      </c>
      <c r="G43" s="91" t="s">
        <v>473</v>
      </c>
      <c r="H43" s="23" t="s">
        <v>474</v>
      </c>
      <c r="I43" s="24" t="s">
        <v>475</v>
      </c>
    </row>
    <row r="44" spans="2:9" ht="13.5">
      <c r="B44" s="684" t="s">
        <v>476</v>
      </c>
      <c r="C44" s="681"/>
      <c r="D44" s="695" t="s">
        <v>477</v>
      </c>
      <c r="E44" s="696"/>
      <c r="F44" s="684" t="s">
        <v>478</v>
      </c>
      <c r="G44" s="681"/>
      <c r="H44" s="685" t="s">
        <v>531</v>
      </c>
      <c r="I44" s="686"/>
    </row>
    <row r="45" spans="2:9" ht="13.5">
      <c r="B45" s="682"/>
      <c r="C45" s="683"/>
      <c r="D45" s="697"/>
      <c r="E45" s="698"/>
      <c r="F45" s="682"/>
      <c r="G45" s="683"/>
      <c r="H45" s="687"/>
      <c r="I45" s="688"/>
    </row>
    <row r="46" spans="2:9" ht="17.25" customHeight="1">
      <c r="B46" s="682"/>
      <c r="C46" s="683"/>
      <c r="D46" s="20" t="s">
        <v>479</v>
      </c>
      <c r="E46" s="21" t="s">
        <v>480</v>
      </c>
      <c r="F46" s="88" t="s">
        <v>731</v>
      </c>
      <c r="G46" s="89" t="s">
        <v>712</v>
      </c>
      <c r="H46" s="22" t="s">
        <v>481</v>
      </c>
      <c r="I46" s="21" t="s">
        <v>710</v>
      </c>
    </row>
    <row r="47" spans="2:9" ht="17.25" customHeight="1">
      <c r="B47" s="689">
        <v>40869</v>
      </c>
      <c r="C47" s="683"/>
      <c r="D47" s="20" t="s">
        <v>482</v>
      </c>
      <c r="E47" s="21" t="s">
        <v>483</v>
      </c>
      <c r="F47" s="88" t="s">
        <v>484</v>
      </c>
      <c r="G47" s="89" t="s">
        <v>706</v>
      </c>
      <c r="H47" s="20" t="s">
        <v>455</v>
      </c>
      <c r="I47" s="21" t="s">
        <v>469</v>
      </c>
    </row>
    <row r="48" spans="2:9" ht="17.25" customHeight="1">
      <c r="B48" s="682"/>
      <c r="C48" s="683"/>
      <c r="D48" s="20" t="s">
        <v>485</v>
      </c>
      <c r="E48" s="21" t="s">
        <v>486</v>
      </c>
      <c r="F48" s="88" t="s">
        <v>732</v>
      </c>
      <c r="G48" s="89" t="s">
        <v>487</v>
      </c>
      <c r="H48" s="20" t="s">
        <v>471</v>
      </c>
      <c r="I48" s="21" t="s">
        <v>472</v>
      </c>
    </row>
    <row r="49" spans="2:9" ht="17.25" customHeight="1" thickBot="1">
      <c r="B49" s="690"/>
      <c r="C49" s="691"/>
      <c r="D49" s="23" t="s">
        <v>488</v>
      </c>
      <c r="E49" s="24"/>
      <c r="F49" s="90" t="s">
        <v>736</v>
      </c>
      <c r="G49" s="91" t="s">
        <v>489</v>
      </c>
      <c r="H49" s="23" t="s">
        <v>490</v>
      </c>
      <c r="I49" s="24" t="s">
        <v>491</v>
      </c>
    </row>
    <row r="50" spans="2:9" ht="18.75" customHeight="1">
      <c r="B50" s="684" t="s">
        <v>1666</v>
      </c>
      <c r="C50" s="681"/>
      <c r="D50" s="685" t="s">
        <v>698</v>
      </c>
      <c r="E50" s="686"/>
      <c r="F50" s="684" t="s">
        <v>1667</v>
      </c>
      <c r="G50" s="681"/>
      <c r="H50" s="685" t="s">
        <v>478</v>
      </c>
      <c r="I50" s="686"/>
    </row>
    <row r="51" spans="2:9" ht="18.75" customHeight="1">
      <c r="B51" s="682"/>
      <c r="C51" s="683"/>
      <c r="D51" s="687"/>
      <c r="E51" s="688"/>
      <c r="F51" s="682"/>
      <c r="G51" s="683"/>
      <c r="H51" s="687"/>
      <c r="I51" s="688"/>
    </row>
    <row r="52" spans="2:9" ht="18.75" customHeight="1">
      <c r="B52" s="682"/>
      <c r="C52" s="683"/>
      <c r="D52" s="20" t="s">
        <v>1668</v>
      </c>
      <c r="E52" s="21" t="s">
        <v>1669</v>
      </c>
      <c r="F52" s="88" t="s">
        <v>1670</v>
      </c>
      <c r="G52" s="89" t="s">
        <v>1671</v>
      </c>
      <c r="H52" s="20" t="s">
        <v>1672</v>
      </c>
      <c r="I52" s="21" t="s">
        <v>712</v>
      </c>
    </row>
    <row r="53" spans="2:9" ht="18.75" customHeight="1">
      <c r="B53" s="689">
        <v>40874</v>
      </c>
      <c r="C53" s="683"/>
      <c r="D53" s="20" t="s">
        <v>1673</v>
      </c>
      <c r="E53" s="21" t="s">
        <v>1674</v>
      </c>
      <c r="F53" s="88" t="s">
        <v>1675</v>
      </c>
      <c r="G53" s="89" t="s">
        <v>1676</v>
      </c>
      <c r="H53" s="20" t="s">
        <v>731</v>
      </c>
      <c r="I53" s="21" t="s">
        <v>706</v>
      </c>
    </row>
    <row r="54" spans="2:9" ht="18.75" customHeight="1">
      <c r="B54" s="682"/>
      <c r="C54" s="683"/>
      <c r="D54" s="20" t="s">
        <v>1677</v>
      </c>
      <c r="E54" s="21" t="s">
        <v>1678</v>
      </c>
      <c r="F54" s="88" t="s">
        <v>447</v>
      </c>
      <c r="G54" s="89" t="s">
        <v>1679</v>
      </c>
      <c r="H54" s="20" t="s">
        <v>736</v>
      </c>
      <c r="I54" s="21" t="s">
        <v>1680</v>
      </c>
    </row>
    <row r="55" spans="2:9" ht="18.75" customHeight="1" thickBot="1">
      <c r="B55" s="690"/>
      <c r="C55" s="691"/>
      <c r="D55" s="23" t="s">
        <v>1681</v>
      </c>
      <c r="E55" s="24"/>
      <c r="F55" s="90" t="s">
        <v>1682</v>
      </c>
      <c r="G55" s="91" t="s">
        <v>1683</v>
      </c>
      <c r="H55" s="23" t="s">
        <v>732</v>
      </c>
      <c r="I55" s="24"/>
    </row>
    <row r="56" spans="2:9" ht="18.75" customHeight="1">
      <c r="B56" s="730" t="s">
        <v>1684</v>
      </c>
      <c r="C56" s="731"/>
      <c r="D56" s="732" t="s">
        <v>1667</v>
      </c>
      <c r="E56" s="731"/>
      <c r="F56" s="695" t="s">
        <v>478</v>
      </c>
      <c r="G56" s="696"/>
      <c r="H56" s="695" t="s">
        <v>1770</v>
      </c>
      <c r="I56" s="696"/>
    </row>
    <row r="57" spans="2:9" ht="18.75" customHeight="1">
      <c r="B57" s="733"/>
      <c r="C57" s="734"/>
      <c r="D57" s="733"/>
      <c r="E57" s="734"/>
      <c r="F57" s="697"/>
      <c r="G57" s="698"/>
      <c r="H57" s="697"/>
      <c r="I57" s="698"/>
    </row>
    <row r="58" spans="2:9" ht="18.75" customHeight="1">
      <c r="B58" s="733"/>
      <c r="C58" s="734"/>
      <c r="D58" s="735" t="s">
        <v>1670</v>
      </c>
      <c r="E58" s="736" t="s">
        <v>1671</v>
      </c>
      <c r="F58" s="181" t="s">
        <v>1762</v>
      </c>
      <c r="G58" s="182" t="s">
        <v>712</v>
      </c>
      <c r="H58" s="181" t="s">
        <v>1771</v>
      </c>
      <c r="I58" s="182" t="s">
        <v>1774</v>
      </c>
    </row>
    <row r="59" spans="2:9" ht="18.75" customHeight="1">
      <c r="B59" s="737">
        <v>40873</v>
      </c>
      <c r="C59" s="734"/>
      <c r="D59" s="735" t="s">
        <v>1675</v>
      </c>
      <c r="E59" s="736" t="s">
        <v>1766</v>
      </c>
      <c r="F59" s="181" t="s">
        <v>731</v>
      </c>
      <c r="G59" s="182" t="s">
        <v>706</v>
      </c>
      <c r="H59" s="181" t="s">
        <v>1779</v>
      </c>
      <c r="I59" s="182" t="s">
        <v>1772</v>
      </c>
    </row>
    <row r="60" spans="1:9" ht="18.75" customHeight="1">
      <c r="A60" s="338"/>
      <c r="B60" s="733"/>
      <c r="C60" s="734"/>
      <c r="D60" s="735" t="s">
        <v>1764</v>
      </c>
      <c r="E60" s="736" t="s">
        <v>1767</v>
      </c>
      <c r="F60" s="181" t="s">
        <v>736</v>
      </c>
      <c r="G60" s="182" t="s">
        <v>1680</v>
      </c>
      <c r="H60" s="181" t="s">
        <v>1777</v>
      </c>
      <c r="I60" s="182" t="s">
        <v>1775</v>
      </c>
    </row>
    <row r="61" spans="2:9" ht="18.75" customHeight="1">
      <c r="B61" s="733"/>
      <c r="C61" s="734"/>
      <c r="D61" s="735" t="s">
        <v>1765</v>
      </c>
      <c r="E61" s="736"/>
      <c r="F61" s="181" t="s">
        <v>1763</v>
      </c>
      <c r="G61" s="182" t="s">
        <v>1761</v>
      </c>
      <c r="H61" s="181" t="s">
        <v>1778</v>
      </c>
      <c r="I61" s="182" t="s">
        <v>1773</v>
      </c>
    </row>
    <row r="62" spans="2:9" ht="18.75" customHeight="1" thickBot="1">
      <c r="B62" s="738"/>
      <c r="C62" s="739"/>
      <c r="D62" s="740" t="s">
        <v>1682</v>
      </c>
      <c r="E62" s="741"/>
      <c r="F62" s="742" t="s">
        <v>732</v>
      </c>
      <c r="G62" s="743"/>
      <c r="H62" s="742"/>
      <c r="I62" s="183" t="s">
        <v>1776</v>
      </c>
    </row>
    <row r="63" ht="13.5">
      <c r="G63" s="339"/>
    </row>
  </sheetData>
  <sheetProtection/>
  <mergeCells count="49">
    <mergeCell ref="H50:I51"/>
    <mergeCell ref="B53:C55"/>
    <mergeCell ref="B47:C49"/>
    <mergeCell ref="B50:C52"/>
    <mergeCell ref="D50:E51"/>
    <mergeCell ref="F50:G51"/>
    <mergeCell ref="B32:C34"/>
    <mergeCell ref="D32:E33"/>
    <mergeCell ref="F32:G33"/>
    <mergeCell ref="H38:I39"/>
    <mergeCell ref="B41:C43"/>
    <mergeCell ref="B44:C46"/>
    <mergeCell ref="D44:E45"/>
    <mergeCell ref="F44:G45"/>
    <mergeCell ref="H44:I45"/>
    <mergeCell ref="B2:H3"/>
    <mergeCell ref="B6:C7"/>
    <mergeCell ref="D6:E7"/>
    <mergeCell ref="F6:G7"/>
    <mergeCell ref="H6:I7"/>
    <mergeCell ref="F20:G21"/>
    <mergeCell ref="B14:C19"/>
    <mergeCell ref="D14:E15"/>
    <mergeCell ref="D8:E9"/>
    <mergeCell ref="H26:I27"/>
    <mergeCell ref="F8:G9"/>
    <mergeCell ref="H32:I33"/>
    <mergeCell ref="H8:I9"/>
    <mergeCell ref="H20:I21"/>
    <mergeCell ref="H14:I15"/>
    <mergeCell ref="B26:C28"/>
    <mergeCell ref="D26:E27"/>
    <mergeCell ref="F26:G27"/>
    <mergeCell ref="B23:C25"/>
    <mergeCell ref="B8:C10"/>
    <mergeCell ref="B11:C13"/>
    <mergeCell ref="D20:E21"/>
    <mergeCell ref="F14:G15"/>
    <mergeCell ref="B20:C22"/>
    <mergeCell ref="B56:C58"/>
    <mergeCell ref="D56:E57"/>
    <mergeCell ref="F56:G57"/>
    <mergeCell ref="H56:I57"/>
    <mergeCell ref="B59:C62"/>
    <mergeCell ref="B29:C31"/>
    <mergeCell ref="B35:C37"/>
    <mergeCell ref="B38:C40"/>
    <mergeCell ref="D38:E39"/>
    <mergeCell ref="F38:G39"/>
  </mergeCells>
  <printOptions/>
  <pageMargins left="0" right="0" top="0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T604"/>
  <sheetViews>
    <sheetView zoomScalePageLayoutView="0" workbookViewId="0" topLeftCell="A1">
      <selection activeCell="R17" sqref="R17"/>
    </sheetView>
  </sheetViews>
  <sheetFormatPr defaultColWidth="16.125" defaultRowHeight="13.5" customHeight="1"/>
  <cols>
    <col min="1" max="1" width="8.00390625" style="98" customWidth="1"/>
    <col min="2" max="2" width="8.50390625" style="98" customWidth="1"/>
    <col min="3" max="9" width="1.37890625" style="98" hidden="1" customWidth="1"/>
    <col min="10" max="11" width="1.37890625" style="1" hidden="1" customWidth="1"/>
    <col min="12" max="14" width="1.37890625" style="98" hidden="1" customWidth="1"/>
    <col min="15" max="16384" width="16.125" style="98" customWidth="1"/>
  </cols>
  <sheetData>
    <row r="1" spans="2:12" ht="13.5">
      <c r="B1" s="718" t="s">
        <v>759</v>
      </c>
      <c r="C1" s="718"/>
      <c r="D1" s="727" t="s">
        <v>760</v>
      </c>
      <c r="E1" s="727"/>
      <c r="F1" s="727"/>
      <c r="G1" s="727"/>
      <c r="H1" s="98" t="s">
        <v>518</v>
      </c>
      <c r="I1" s="710" t="s">
        <v>519</v>
      </c>
      <c r="J1" s="710"/>
      <c r="K1" s="710"/>
      <c r="L1" s="81"/>
    </row>
    <row r="2" spans="2:12" ht="13.5">
      <c r="B2" s="718"/>
      <c r="C2" s="718"/>
      <c r="D2" s="727"/>
      <c r="E2" s="727"/>
      <c r="F2" s="727"/>
      <c r="G2" s="727"/>
      <c r="H2" s="28">
        <f>COUNTIF($M$12:$M$30,"東近江市")</f>
        <v>1</v>
      </c>
      <c r="I2" s="715">
        <f>(H2/RIGHT(A22,2))</f>
        <v>0.05555555555555555</v>
      </c>
      <c r="J2" s="715"/>
      <c r="K2" s="715"/>
      <c r="L2" s="81"/>
    </row>
    <row r="3" spans="2:12" ht="13.5">
      <c r="B3" s="78" t="s">
        <v>761</v>
      </c>
      <c r="C3" s="78"/>
      <c r="D3" s="27" t="s">
        <v>502</v>
      </c>
      <c r="F3" s="81">
        <f>A3</f>
        <v>0</v>
      </c>
      <c r="K3" s="77">
        <f>IF(J3="","",(2012-J3))</f>
      </c>
      <c r="L3" s="81"/>
    </row>
    <row r="4" spans="2:12" ht="13.5">
      <c r="B4" s="717" t="s">
        <v>762</v>
      </c>
      <c r="C4" s="717"/>
      <c r="D4" s="98" t="s">
        <v>503</v>
      </c>
      <c r="F4" s="81">
        <f>A4</f>
        <v>0</v>
      </c>
      <c r="K4" s="77">
        <f>IF(J4="","",(2012-J4))</f>
      </c>
      <c r="L4" s="81"/>
    </row>
    <row r="5" spans="1:13" ht="13.5">
      <c r="A5" s="98" t="s">
        <v>763</v>
      </c>
      <c r="B5" s="78" t="s">
        <v>764</v>
      </c>
      <c r="C5" s="78" t="s">
        <v>765</v>
      </c>
      <c r="D5" s="98" t="str">
        <f>$B$3</f>
        <v>アビック</v>
      </c>
      <c r="F5" s="81" t="str">
        <f>A5</f>
        <v>あ０１</v>
      </c>
      <c r="G5" s="98" t="str">
        <f aca="true" t="shared" si="0" ref="G5:G19">B5&amp;C5</f>
        <v>水野圭補</v>
      </c>
      <c r="H5" s="3" t="str">
        <f>$B$4</f>
        <v>アビックＢＢ</v>
      </c>
      <c r="I5" s="3" t="s">
        <v>522</v>
      </c>
      <c r="J5" s="128">
        <v>1973</v>
      </c>
      <c r="K5" s="77">
        <f aca="true" t="shared" si="1" ref="K5:K22">IF(J5="","",(2017-J5))</f>
        <v>44</v>
      </c>
      <c r="L5" s="81" t="str">
        <f>IF(G5="","",IF(COUNTIF($G$6:$G$600,G5)&gt;1,"2重登録","OK"))</f>
        <v>OK</v>
      </c>
      <c r="M5" s="78" t="s">
        <v>334</v>
      </c>
    </row>
    <row r="6" spans="1:13" ht="13.5">
      <c r="A6" s="98" t="s">
        <v>766</v>
      </c>
      <c r="B6" s="98" t="s">
        <v>301</v>
      </c>
      <c r="C6" s="98" t="s">
        <v>767</v>
      </c>
      <c r="D6" s="98" t="str">
        <f aca="true" t="shared" si="2" ref="D6:D19">$B$3</f>
        <v>アビック</v>
      </c>
      <c r="F6" s="98" t="str">
        <f>A6</f>
        <v>あ０２</v>
      </c>
      <c r="G6" s="98" t="str">
        <f t="shared" si="0"/>
        <v>青木重之</v>
      </c>
      <c r="H6" s="3" t="str">
        <f aca="true" t="shared" si="3" ref="H6:H19">$B$4</f>
        <v>アビックＢＢ</v>
      </c>
      <c r="I6" s="3" t="s">
        <v>522</v>
      </c>
      <c r="J6" s="1">
        <v>1971</v>
      </c>
      <c r="K6" s="77">
        <f t="shared" si="1"/>
        <v>46</v>
      </c>
      <c r="L6" s="81" t="str">
        <f aca="true" t="shared" si="4" ref="L6:L61">IF(G6="","",IF(COUNTIF($G$6:$G$600,G6)&gt;1,"2重登録","OK"))</f>
        <v>OK</v>
      </c>
      <c r="M6" s="78" t="s">
        <v>357</v>
      </c>
    </row>
    <row r="7" spans="1:13" ht="13.5">
      <c r="A7" s="98" t="s">
        <v>6</v>
      </c>
      <c r="B7" s="78" t="s">
        <v>768</v>
      </c>
      <c r="C7" s="78" t="s">
        <v>769</v>
      </c>
      <c r="D7" s="98" t="str">
        <f t="shared" si="2"/>
        <v>アビック</v>
      </c>
      <c r="F7" s="81" t="str">
        <f>A7</f>
        <v>あ０３</v>
      </c>
      <c r="G7" s="98" t="str">
        <f t="shared" si="0"/>
        <v>乾 勝彦</v>
      </c>
      <c r="H7" s="3" t="str">
        <f t="shared" si="3"/>
        <v>アビックＢＢ</v>
      </c>
      <c r="I7" s="3" t="s">
        <v>522</v>
      </c>
      <c r="J7" s="128">
        <v>1970</v>
      </c>
      <c r="K7" s="77">
        <f t="shared" si="1"/>
        <v>47</v>
      </c>
      <c r="L7" s="81" t="str">
        <f t="shared" si="4"/>
        <v>OK</v>
      </c>
      <c r="M7" s="78" t="s">
        <v>770</v>
      </c>
    </row>
    <row r="8" spans="1:13" ht="13.5">
      <c r="A8" s="98" t="s">
        <v>7</v>
      </c>
      <c r="B8" s="78" t="s">
        <v>771</v>
      </c>
      <c r="C8" s="78" t="s">
        <v>772</v>
      </c>
      <c r="D8" s="98" t="str">
        <f t="shared" si="2"/>
        <v>アビック</v>
      </c>
      <c r="F8" s="81" t="str">
        <f aca="true" t="shared" si="5" ref="F8:F19">A8</f>
        <v>あ０４</v>
      </c>
      <c r="G8" s="98" t="str">
        <f t="shared" si="0"/>
        <v>佐藤政之</v>
      </c>
      <c r="H8" s="3" t="str">
        <f t="shared" si="3"/>
        <v>アビックＢＢ</v>
      </c>
      <c r="I8" s="3" t="s">
        <v>522</v>
      </c>
      <c r="J8" s="128">
        <v>1972</v>
      </c>
      <c r="K8" s="77">
        <f t="shared" si="1"/>
        <v>45</v>
      </c>
      <c r="L8" s="81" t="str">
        <f t="shared" si="4"/>
        <v>OK</v>
      </c>
      <c r="M8" s="78" t="s">
        <v>770</v>
      </c>
    </row>
    <row r="9" spans="1:13" ht="13.5">
      <c r="A9" s="98" t="s">
        <v>8</v>
      </c>
      <c r="B9" s="78" t="s">
        <v>529</v>
      </c>
      <c r="C9" s="78" t="s">
        <v>773</v>
      </c>
      <c r="D9" s="98" t="str">
        <f t="shared" si="2"/>
        <v>アビック</v>
      </c>
      <c r="F9" s="81" t="str">
        <f t="shared" si="5"/>
        <v>あ０５</v>
      </c>
      <c r="G9" s="98" t="str">
        <f t="shared" si="0"/>
        <v>中村 亨</v>
      </c>
      <c r="H9" s="3" t="str">
        <f t="shared" si="3"/>
        <v>アビックＢＢ</v>
      </c>
      <c r="I9" s="3" t="s">
        <v>522</v>
      </c>
      <c r="J9" s="128">
        <v>1969</v>
      </c>
      <c r="K9" s="77">
        <f t="shared" si="1"/>
        <v>48</v>
      </c>
      <c r="L9" s="81" t="str">
        <f t="shared" si="4"/>
        <v>OK</v>
      </c>
      <c r="M9" s="78" t="s">
        <v>770</v>
      </c>
    </row>
    <row r="10" spans="1:13" ht="13.5">
      <c r="A10" s="98" t="s">
        <v>9</v>
      </c>
      <c r="B10" s="78" t="s">
        <v>774</v>
      </c>
      <c r="C10" s="78" t="s">
        <v>775</v>
      </c>
      <c r="D10" s="98" t="str">
        <f t="shared" si="2"/>
        <v>アビック</v>
      </c>
      <c r="F10" s="81" t="str">
        <f t="shared" si="5"/>
        <v>あ０６</v>
      </c>
      <c r="G10" s="98" t="str">
        <f t="shared" si="0"/>
        <v>谷崎真也</v>
      </c>
      <c r="H10" s="3" t="str">
        <f t="shared" si="3"/>
        <v>アビックＢＢ</v>
      </c>
      <c r="I10" s="3" t="s">
        <v>522</v>
      </c>
      <c r="J10" s="128">
        <v>1972</v>
      </c>
      <c r="K10" s="77">
        <f t="shared" si="1"/>
        <v>45</v>
      </c>
      <c r="L10" s="81" t="str">
        <f t="shared" si="4"/>
        <v>OK</v>
      </c>
      <c r="M10" s="78" t="s">
        <v>776</v>
      </c>
    </row>
    <row r="11" spans="1:13" ht="13.5">
      <c r="A11" s="98" t="s">
        <v>10</v>
      </c>
      <c r="B11" s="78" t="s">
        <v>777</v>
      </c>
      <c r="C11" s="78" t="s">
        <v>778</v>
      </c>
      <c r="D11" s="98" t="str">
        <f t="shared" si="2"/>
        <v>アビック</v>
      </c>
      <c r="F11" s="81" t="str">
        <f t="shared" si="5"/>
        <v>あ０７</v>
      </c>
      <c r="G11" s="98" t="str">
        <f t="shared" si="0"/>
        <v>齋田至</v>
      </c>
      <c r="H11" s="3" t="str">
        <f t="shared" si="3"/>
        <v>アビックＢＢ</v>
      </c>
      <c r="I11" s="3" t="s">
        <v>522</v>
      </c>
      <c r="J11" s="128">
        <v>1970</v>
      </c>
      <c r="K11" s="77">
        <f t="shared" si="1"/>
        <v>47</v>
      </c>
      <c r="L11" s="81" t="str">
        <f t="shared" si="4"/>
        <v>OK</v>
      </c>
      <c r="M11" s="78" t="s">
        <v>334</v>
      </c>
    </row>
    <row r="12" spans="1:13" ht="13.5">
      <c r="A12" s="98" t="s">
        <v>11</v>
      </c>
      <c r="B12" s="35" t="s">
        <v>777</v>
      </c>
      <c r="C12" s="35" t="s">
        <v>779</v>
      </c>
      <c r="D12" s="98" t="str">
        <f t="shared" si="2"/>
        <v>アビック</v>
      </c>
      <c r="F12" s="81" t="str">
        <f t="shared" si="5"/>
        <v>あ０８</v>
      </c>
      <c r="G12" s="98" t="str">
        <f t="shared" si="0"/>
        <v>齋田優子</v>
      </c>
      <c r="H12" s="3" t="str">
        <f t="shared" si="3"/>
        <v>アビックＢＢ</v>
      </c>
      <c r="I12" s="86" t="s">
        <v>530</v>
      </c>
      <c r="J12" s="128">
        <v>1970</v>
      </c>
      <c r="K12" s="77">
        <f t="shared" si="1"/>
        <v>47</v>
      </c>
      <c r="L12" s="81" t="str">
        <f t="shared" si="4"/>
        <v>OK</v>
      </c>
      <c r="M12" s="78" t="s">
        <v>334</v>
      </c>
    </row>
    <row r="13" spans="1:13" ht="13.5">
      <c r="A13" s="98" t="s">
        <v>12</v>
      </c>
      <c r="B13" s="78" t="s">
        <v>780</v>
      </c>
      <c r="C13" s="78" t="s">
        <v>781</v>
      </c>
      <c r="D13" s="98" t="str">
        <f t="shared" si="2"/>
        <v>アビック</v>
      </c>
      <c r="F13" s="81" t="str">
        <f t="shared" si="5"/>
        <v>あ０９</v>
      </c>
      <c r="G13" s="98" t="str">
        <f t="shared" si="0"/>
        <v>平居 崇</v>
      </c>
      <c r="H13" s="3" t="str">
        <f t="shared" si="3"/>
        <v>アビックＢＢ</v>
      </c>
      <c r="I13" s="3" t="s">
        <v>522</v>
      </c>
      <c r="J13" s="128">
        <v>1972</v>
      </c>
      <c r="K13" s="77">
        <f t="shared" si="1"/>
        <v>45</v>
      </c>
      <c r="L13" s="81" t="str">
        <f t="shared" si="4"/>
        <v>OK</v>
      </c>
      <c r="M13" s="78" t="s">
        <v>782</v>
      </c>
    </row>
    <row r="14" spans="1:13" ht="13.5">
      <c r="A14" s="98" t="s">
        <v>13</v>
      </c>
      <c r="B14" s="78" t="s">
        <v>783</v>
      </c>
      <c r="C14" s="78" t="s">
        <v>784</v>
      </c>
      <c r="D14" s="98" t="str">
        <f t="shared" si="2"/>
        <v>アビック</v>
      </c>
      <c r="F14" s="81" t="str">
        <f t="shared" si="5"/>
        <v>あ１０</v>
      </c>
      <c r="G14" s="98" t="str">
        <f t="shared" si="0"/>
        <v>土居 悟</v>
      </c>
      <c r="H14" s="3" t="str">
        <f t="shared" si="3"/>
        <v>アビックＢＢ</v>
      </c>
      <c r="I14" s="3" t="s">
        <v>522</v>
      </c>
      <c r="J14" s="128">
        <v>1969</v>
      </c>
      <c r="K14" s="77">
        <f t="shared" si="1"/>
        <v>48</v>
      </c>
      <c r="L14" s="81" t="str">
        <f t="shared" si="4"/>
        <v>OK</v>
      </c>
      <c r="M14" s="78" t="s">
        <v>498</v>
      </c>
    </row>
    <row r="15" spans="1:13" ht="13.5">
      <c r="A15" s="98" t="s">
        <v>14</v>
      </c>
      <c r="B15" s="78" t="s">
        <v>785</v>
      </c>
      <c r="C15" s="78" t="s">
        <v>786</v>
      </c>
      <c r="D15" s="98" t="str">
        <f t="shared" si="2"/>
        <v>アビック</v>
      </c>
      <c r="F15" s="81" t="str">
        <f t="shared" si="5"/>
        <v>あ１１</v>
      </c>
      <c r="G15" s="98" t="str">
        <f t="shared" si="0"/>
        <v>宮村ナオキ</v>
      </c>
      <c r="H15" s="3" t="str">
        <f t="shared" si="3"/>
        <v>アビックＢＢ</v>
      </c>
      <c r="I15" s="3" t="s">
        <v>522</v>
      </c>
      <c r="J15" s="128">
        <v>1996</v>
      </c>
      <c r="K15" s="77">
        <f t="shared" si="1"/>
        <v>21</v>
      </c>
      <c r="L15" s="81" t="str">
        <f t="shared" si="4"/>
        <v>OK</v>
      </c>
      <c r="M15" s="78" t="s">
        <v>334</v>
      </c>
    </row>
    <row r="16" spans="1:13" ht="13.5">
      <c r="A16" s="98" t="s">
        <v>15</v>
      </c>
      <c r="B16" s="35" t="s">
        <v>787</v>
      </c>
      <c r="C16" s="35" t="s">
        <v>788</v>
      </c>
      <c r="D16" s="98" t="str">
        <f t="shared" si="2"/>
        <v>アビック</v>
      </c>
      <c r="F16" s="81" t="str">
        <f t="shared" si="5"/>
        <v>あ１２</v>
      </c>
      <c r="G16" s="98" t="str">
        <f t="shared" si="0"/>
        <v>西山抄千代</v>
      </c>
      <c r="H16" s="3" t="str">
        <f t="shared" si="3"/>
        <v>アビックＢＢ</v>
      </c>
      <c r="I16" s="86" t="s">
        <v>530</v>
      </c>
      <c r="J16" s="128">
        <v>1972</v>
      </c>
      <c r="K16" s="77">
        <f t="shared" si="1"/>
        <v>45</v>
      </c>
      <c r="L16" s="81" t="str">
        <f t="shared" si="4"/>
        <v>OK</v>
      </c>
      <c r="M16" s="78" t="s">
        <v>789</v>
      </c>
    </row>
    <row r="17" spans="1:13" ht="13.5">
      <c r="A17" s="98" t="s">
        <v>16</v>
      </c>
      <c r="B17" s="35" t="s">
        <v>790</v>
      </c>
      <c r="C17" s="35" t="s">
        <v>791</v>
      </c>
      <c r="D17" s="98" t="str">
        <f t="shared" si="2"/>
        <v>アビック</v>
      </c>
      <c r="F17" s="81" t="str">
        <f t="shared" si="5"/>
        <v>あ１３</v>
      </c>
      <c r="G17" s="98" t="str">
        <f t="shared" si="0"/>
        <v>三原啓子</v>
      </c>
      <c r="H17" s="3" t="str">
        <f t="shared" si="3"/>
        <v>アビックＢＢ</v>
      </c>
      <c r="I17" s="86" t="s">
        <v>530</v>
      </c>
      <c r="J17" s="128">
        <v>1964</v>
      </c>
      <c r="K17" s="77">
        <f t="shared" si="1"/>
        <v>53</v>
      </c>
      <c r="L17" s="81" t="str">
        <f t="shared" si="4"/>
        <v>OK</v>
      </c>
      <c r="M17" s="78" t="s">
        <v>334</v>
      </c>
    </row>
    <row r="18" spans="1:13" ht="13.5">
      <c r="A18" s="98" t="s">
        <v>17</v>
      </c>
      <c r="B18" s="78" t="s">
        <v>792</v>
      </c>
      <c r="C18" s="78" t="s">
        <v>793</v>
      </c>
      <c r="D18" s="98" t="str">
        <f t="shared" si="2"/>
        <v>アビック</v>
      </c>
      <c r="F18" s="81" t="str">
        <f t="shared" si="5"/>
        <v>あ１４</v>
      </c>
      <c r="G18" s="98" t="str">
        <f t="shared" si="0"/>
        <v>落合良弘</v>
      </c>
      <c r="H18" s="3" t="str">
        <f t="shared" si="3"/>
        <v>アビックＢＢ</v>
      </c>
      <c r="I18" s="3" t="s">
        <v>522</v>
      </c>
      <c r="J18" s="128">
        <v>1968</v>
      </c>
      <c r="K18" s="77">
        <f t="shared" si="1"/>
        <v>49</v>
      </c>
      <c r="L18" s="81" t="str">
        <f t="shared" si="4"/>
        <v>OK</v>
      </c>
      <c r="M18" s="78" t="s">
        <v>794</v>
      </c>
    </row>
    <row r="19" spans="1:13" s="105" customFormat="1" ht="13.5">
      <c r="A19" s="98" t="s">
        <v>795</v>
      </c>
      <c r="B19" s="78" t="s">
        <v>796</v>
      </c>
      <c r="C19" s="78" t="s">
        <v>797</v>
      </c>
      <c r="D19" s="98" t="str">
        <f t="shared" si="2"/>
        <v>アビック</v>
      </c>
      <c r="F19" s="81" t="str">
        <f t="shared" si="5"/>
        <v>あ１５</v>
      </c>
      <c r="G19" s="98" t="str">
        <f t="shared" si="0"/>
        <v>杉原 徹</v>
      </c>
      <c r="H19" s="3" t="str">
        <f t="shared" si="3"/>
        <v>アビックＢＢ</v>
      </c>
      <c r="I19" s="3" t="s">
        <v>522</v>
      </c>
      <c r="J19" s="128">
        <v>1990</v>
      </c>
      <c r="K19" s="77">
        <f t="shared" si="1"/>
        <v>27</v>
      </c>
      <c r="L19" s="81" t="str">
        <f t="shared" si="4"/>
        <v>OK</v>
      </c>
      <c r="M19" s="78" t="s">
        <v>770</v>
      </c>
    </row>
    <row r="20" spans="1:14" s="105" customFormat="1" ht="13.5">
      <c r="A20" s="98" t="s">
        <v>798</v>
      </c>
      <c r="B20" s="132" t="s">
        <v>799</v>
      </c>
      <c r="C20" s="132" t="s">
        <v>800</v>
      </c>
      <c r="D20" s="98" t="s">
        <v>761</v>
      </c>
      <c r="E20" s="98"/>
      <c r="F20" s="107" t="s">
        <v>798</v>
      </c>
      <c r="G20" s="81" t="s">
        <v>801</v>
      </c>
      <c r="H20" s="98" t="s">
        <v>762</v>
      </c>
      <c r="I20" s="3" t="s">
        <v>530</v>
      </c>
      <c r="J20" s="3">
        <v>1967</v>
      </c>
      <c r="K20" s="77">
        <f t="shared" si="1"/>
        <v>50</v>
      </c>
      <c r="L20" s="81" t="str">
        <f t="shared" si="4"/>
        <v>OK</v>
      </c>
      <c r="M20" s="133" t="s">
        <v>501</v>
      </c>
      <c r="N20" s="78"/>
    </row>
    <row r="21" spans="1:14" s="105" customFormat="1" ht="13.5">
      <c r="A21" s="98" t="s">
        <v>802</v>
      </c>
      <c r="B21" s="132" t="s">
        <v>803</v>
      </c>
      <c r="C21" s="132" t="s">
        <v>804</v>
      </c>
      <c r="D21" s="98" t="s">
        <v>761</v>
      </c>
      <c r="E21" s="98"/>
      <c r="F21" s="107" t="s">
        <v>802</v>
      </c>
      <c r="G21" s="81" t="s">
        <v>805</v>
      </c>
      <c r="H21" s="98" t="s">
        <v>762</v>
      </c>
      <c r="I21" s="3" t="s">
        <v>530</v>
      </c>
      <c r="J21" s="3">
        <v>1956</v>
      </c>
      <c r="K21" s="77">
        <f t="shared" si="1"/>
        <v>61</v>
      </c>
      <c r="L21" s="81" t="str">
        <f t="shared" si="4"/>
        <v>OK</v>
      </c>
      <c r="M21" s="81" t="s">
        <v>789</v>
      </c>
      <c r="N21" s="78"/>
    </row>
    <row r="22" spans="1:14" s="105" customFormat="1" ht="13.5">
      <c r="A22" s="98" t="s">
        <v>806</v>
      </c>
      <c r="B22" s="132" t="s">
        <v>807</v>
      </c>
      <c r="C22" s="132" t="s">
        <v>808</v>
      </c>
      <c r="D22" s="98" t="s">
        <v>761</v>
      </c>
      <c r="E22" s="98"/>
      <c r="F22" s="107" t="s">
        <v>806</v>
      </c>
      <c r="G22" s="81" t="s">
        <v>809</v>
      </c>
      <c r="H22" s="98" t="s">
        <v>762</v>
      </c>
      <c r="I22" s="3" t="s">
        <v>530</v>
      </c>
      <c r="J22" s="3">
        <v>1983</v>
      </c>
      <c r="K22" s="77">
        <f t="shared" si="1"/>
        <v>34</v>
      </c>
      <c r="L22" s="81" t="str">
        <f t="shared" si="4"/>
        <v>OK</v>
      </c>
      <c r="M22" s="81" t="s">
        <v>272</v>
      </c>
      <c r="N22" s="78"/>
    </row>
    <row r="23" spans="1:13" s="105" customFormat="1" ht="13.5">
      <c r="A23" s="98"/>
      <c r="B23" s="78"/>
      <c r="C23" s="78"/>
      <c r="D23" s="98"/>
      <c r="F23" s="81"/>
      <c r="G23" s="98"/>
      <c r="H23" s="3"/>
      <c r="I23" s="3"/>
      <c r="J23" s="128"/>
      <c r="K23" s="77"/>
      <c r="L23" s="81">
        <f t="shared" si="4"/>
      </c>
      <c r="M23" s="78"/>
    </row>
    <row r="24" spans="1:13" s="105" customFormat="1" ht="13.5">
      <c r="A24" s="98"/>
      <c r="B24" s="78"/>
      <c r="C24" s="78"/>
      <c r="D24" s="98"/>
      <c r="F24" s="81"/>
      <c r="G24" s="98"/>
      <c r="H24" s="3"/>
      <c r="I24" s="3"/>
      <c r="J24" s="128"/>
      <c r="K24" s="77"/>
      <c r="L24" s="81">
        <f t="shared" si="4"/>
      </c>
      <c r="M24" s="78"/>
    </row>
    <row r="25" spans="1:13" s="105" customFormat="1" ht="13.5">
      <c r="A25" s="98"/>
      <c r="B25" s="78"/>
      <c r="C25" s="78"/>
      <c r="D25" s="98"/>
      <c r="F25" s="81"/>
      <c r="G25" s="98"/>
      <c r="H25" s="3"/>
      <c r="I25" s="3"/>
      <c r="J25" s="128"/>
      <c r="K25" s="77"/>
      <c r="L25" s="81">
        <f t="shared" si="4"/>
      </c>
      <c r="M25" s="78"/>
    </row>
    <row r="26" spans="1:13" s="105" customFormat="1" ht="13.5">
      <c r="A26" s="98"/>
      <c r="B26" s="78"/>
      <c r="C26" s="78"/>
      <c r="D26" s="98"/>
      <c r="F26" s="81"/>
      <c r="G26" s="98"/>
      <c r="H26" s="3"/>
      <c r="I26" s="3"/>
      <c r="J26" s="128"/>
      <c r="K26" s="77"/>
      <c r="L26" s="81">
        <f t="shared" si="4"/>
      </c>
      <c r="M26" s="78"/>
    </row>
    <row r="27" ht="13.5">
      <c r="L27" s="81">
        <f t="shared" si="4"/>
      </c>
    </row>
    <row r="28" ht="13.5">
      <c r="L28" s="81">
        <f t="shared" si="4"/>
      </c>
    </row>
    <row r="29" spans="2:12" s="134" customFormat="1" ht="13.5">
      <c r="B29" s="728" t="s">
        <v>810</v>
      </c>
      <c r="C29" s="728"/>
      <c r="D29" s="728" t="s">
        <v>811</v>
      </c>
      <c r="E29" s="728"/>
      <c r="F29" s="728"/>
      <c r="G29" s="728"/>
      <c r="H29" s="728"/>
      <c r="I29" s="135"/>
      <c r="J29" s="135"/>
      <c r="K29" s="135"/>
      <c r="L29" s="81">
        <f t="shared" si="4"/>
      </c>
    </row>
    <row r="30" spans="2:12" s="134" customFormat="1" ht="13.5">
      <c r="B30" s="728"/>
      <c r="C30" s="728"/>
      <c r="D30" s="728"/>
      <c r="E30" s="728"/>
      <c r="F30" s="728"/>
      <c r="G30" s="728"/>
      <c r="H30" s="728"/>
      <c r="I30" s="135"/>
      <c r="J30" s="135"/>
      <c r="K30" s="135"/>
      <c r="L30" s="81">
        <f t="shared" si="4"/>
      </c>
    </row>
    <row r="31" spans="2:12" s="134" customFormat="1" ht="13.5">
      <c r="B31" s="135"/>
      <c r="C31" s="135"/>
      <c r="D31" s="135"/>
      <c r="E31" s="135"/>
      <c r="F31" s="135"/>
      <c r="G31" s="136" t="s">
        <v>518</v>
      </c>
      <c r="H31" s="136" t="s">
        <v>519</v>
      </c>
      <c r="I31" s="136"/>
      <c r="J31" s="137"/>
      <c r="K31" s="135"/>
      <c r="L31" s="81"/>
    </row>
    <row r="32" spans="1:12" s="134" customFormat="1" ht="13.5">
      <c r="A32" s="138"/>
      <c r="B32" s="729"/>
      <c r="C32" s="729"/>
      <c r="D32" s="135"/>
      <c r="E32" s="135"/>
      <c r="F32" s="135"/>
      <c r="G32" s="139">
        <f>COUNTIF(M34:M59,"東近江市")</f>
        <v>0</v>
      </c>
      <c r="H32" s="140">
        <v>0</v>
      </c>
      <c r="I32" s="136"/>
      <c r="J32" s="137"/>
      <c r="K32" s="135"/>
      <c r="L32" s="81"/>
    </row>
    <row r="33" spans="1:12" s="134" customFormat="1" ht="13.5">
      <c r="A33" s="138"/>
      <c r="B33" s="138"/>
      <c r="C33" s="138"/>
      <c r="D33" s="135" t="s">
        <v>502</v>
      </c>
      <c r="E33" s="135"/>
      <c r="F33" s="135"/>
      <c r="G33" s="139"/>
      <c r="H33" s="140" t="s">
        <v>503</v>
      </c>
      <c r="I33" s="136"/>
      <c r="J33" s="137"/>
      <c r="K33" s="135"/>
      <c r="L33" s="81">
        <f t="shared" si="4"/>
      </c>
    </row>
    <row r="34" spans="1:13" s="111" customFormat="1" ht="13.5">
      <c r="A34" s="111" t="s">
        <v>812</v>
      </c>
      <c r="B34" s="110" t="s">
        <v>813</v>
      </c>
      <c r="C34" s="111" t="s">
        <v>814</v>
      </c>
      <c r="D34" s="111" t="s">
        <v>815</v>
      </c>
      <c r="F34" s="111" t="str">
        <f aca="true" t="shared" si="6" ref="F34:F60">A34</f>
        <v>ぼ０１</v>
      </c>
      <c r="G34" s="111" t="str">
        <f aca="true" t="shared" si="7" ref="G34:G60">B34&amp;C34</f>
        <v>池端誠治</v>
      </c>
      <c r="H34" s="111" t="s">
        <v>815</v>
      </c>
      <c r="I34" s="111" t="s">
        <v>522</v>
      </c>
      <c r="J34" s="111">
        <v>1972</v>
      </c>
      <c r="K34" s="112">
        <f>IF(J34="","",(2017-J34))</f>
        <v>45</v>
      </c>
      <c r="L34" s="81" t="str">
        <f t="shared" si="4"/>
        <v>OK</v>
      </c>
      <c r="M34" s="111" t="s">
        <v>334</v>
      </c>
    </row>
    <row r="35" spans="1:17" s="111" customFormat="1" ht="13.5">
      <c r="A35" s="111" t="s">
        <v>816</v>
      </c>
      <c r="B35" s="111" t="s">
        <v>817</v>
      </c>
      <c r="C35" s="111" t="s">
        <v>818</v>
      </c>
      <c r="D35" s="111" t="s">
        <v>815</v>
      </c>
      <c r="F35" s="111" t="str">
        <f t="shared" si="6"/>
        <v>ぼ０２</v>
      </c>
      <c r="G35" s="111" t="str">
        <f t="shared" si="7"/>
        <v>金谷太郎</v>
      </c>
      <c r="H35" s="111" t="s">
        <v>815</v>
      </c>
      <c r="I35" s="111" t="s">
        <v>522</v>
      </c>
      <c r="J35" s="111">
        <v>1976</v>
      </c>
      <c r="K35" s="112">
        <f aca="true" t="shared" si="8" ref="K35:K60">IF(J35="","",(2017-J35))</f>
        <v>41</v>
      </c>
      <c r="L35" s="81" t="str">
        <f t="shared" si="4"/>
        <v>OK</v>
      </c>
      <c r="M35" s="111" t="s">
        <v>334</v>
      </c>
      <c r="Q35" s="110"/>
    </row>
    <row r="36" spans="1:17" s="111" customFormat="1" ht="13.5">
      <c r="A36" s="111" t="s">
        <v>18</v>
      </c>
      <c r="B36" s="111" t="s">
        <v>819</v>
      </c>
      <c r="C36" s="111" t="s">
        <v>820</v>
      </c>
      <c r="D36" s="111" t="s">
        <v>815</v>
      </c>
      <c r="F36" s="111" t="str">
        <f t="shared" si="6"/>
        <v>ぼ０３</v>
      </c>
      <c r="G36" s="111" t="str">
        <f t="shared" si="7"/>
        <v>小林祐太</v>
      </c>
      <c r="H36" s="111" t="s">
        <v>815</v>
      </c>
      <c r="I36" s="111" t="s">
        <v>522</v>
      </c>
      <c r="J36" s="111">
        <v>1985</v>
      </c>
      <c r="K36" s="112">
        <f t="shared" si="8"/>
        <v>32</v>
      </c>
      <c r="L36" s="81" t="str">
        <f t="shared" si="4"/>
        <v>OK</v>
      </c>
      <c r="M36" s="111" t="s">
        <v>334</v>
      </c>
      <c r="Q36" s="110"/>
    </row>
    <row r="37" spans="1:17" s="111" customFormat="1" ht="13.5">
      <c r="A37" s="111" t="s">
        <v>19</v>
      </c>
      <c r="B37" s="111" t="s">
        <v>821</v>
      </c>
      <c r="C37" s="111" t="s">
        <v>822</v>
      </c>
      <c r="D37" s="111" t="s">
        <v>815</v>
      </c>
      <c r="F37" s="111" t="str">
        <f t="shared" si="6"/>
        <v>ぼ０４</v>
      </c>
      <c r="G37" s="111" t="str">
        <f t="shared" si="7"/>
        <v>佐野 望</v>
      </c>
      <c r="H37" s="111" t="s">
        <v>815</v>
      </c>
      <c r="I37" s="111" t="s">
        <v>522</v>
      </c>
      <c r="J37" s="111">
        <v>1982</v>
      </c>
      <c r="K37" s="112">
        <f t="shared" si="8"/>
        <v>35</v>
      </c>
      <c r="L37" s="81" t="str">
        <f t="shared" si="4"/>
        <v>OK</v>
      </c>
      <c r="M37" s="111" t="s">
        <v>334</v>
      </c>
      <c r="Q37" s="110"/>
    </row>
    <row r="38" spans="1:17" s="111" customFormat="1" ht="13.5">
      <c r="A38" s="111" t="s">
        <v>20</v>
      </c>
      <c r="B38" s="111" t="s">
        <v>304</v>
      </c>
      <c r="C38" s="111" t="s">
        <v>823</v>
      </c>
      <c r="D38" s="111" t="s">
        <v>815</v>
      </c>
      <c r="F38" s="111" t="str">
        <f t="shared" si="6"/>
        <v>ぼ０５</v>
      </c>
      <c r="G38" s="111" t="str">
        <f t="shared" si="7"/>
        <v>谷口友宏</v>
      </c>
      <c r="H38" s="111" t="s">
        <v>815</v>
      </c>
      <c r="I38" s="111" t="s">
        <v>522</v>
      </c>
      <c r="J38" s="111">
        <v>1980</v>
      </c>
      <c r="K38" s="112">
        <f t="shared" si="8"/>
        <v>37</v>
      </c>
      <c r="L38" s="81" t="str">
        <f t="shared" si="4"/>
        <v>OK</v>
      </c>
      <c r="M38" s="111" t="s">
        <v>334</v>
      </c>
      <c r="Q38" s="110"/>
    </row>
    <row r="39" spans="1:13" s="111" customFormat="1" ht="13.5">
      <c r="A39" s="111" t="s">
        <v>21</v>
      </c>
      <c r="B39" s="111" t="s">
        <v>824</v>
      </c>
      <c r="C39" s="111" t="s">
        <v>274</v>
      </c>
      <c r="D39" s="111" t="s">
        <v>815</v>
      </c>
      <c r="F39" s="111" t="str">
        <f t="shared" si="6"/>
        <v>ぼ０６</v>
      </c>
      <c r="G39" s="111" t="str">
        <f t="shared" si="7"/>
        <v>土田哲也</v>
      </c>
      <c r="H39" s="111" t="s">
        <v>815</v>
      </c>
      <c r="I39" s="111" t="s">
        <v>522</v>
      </c>
      <c r="J39" s="111">
        <v>1990</v>
      </c>
      <c r="K39" s="112">
        <f t="shared" si="8"/>
        <v>27</v>
      </c>
      <c r="L39" s="81" t="str">
        <f t="shared" si="4"/>
        <v>OK</v>
      </c>
      <c r="M39" s="111" t="s">
        <v>794</v>
      </c>
    </row>
    <row r="40" spans="1:13" s="111" customFormat="1" ht="13.5">
      <c r="A40" s="111" t="s">
        <v>22</v>
      </c>
      <c r="B40" s="113" t="s">
        <v>825</v>
      </c>
      <c r="C40" s="113" t="s">
        <v>826</v>
      </c>
      <c r="D40" s="111" t="s">
        <v>815</v>
      </c>
      <c r="F40" s="111" t="str">
        <f t="shared" si="6"/>
        <v>ぼ０７</v>
      </c>
      <c r="G40" s="111" t="str">
        <f t="shared" si="7"/>
        <v>堤内昭仁</v>
      </c>
      <c r="H40" s="111" t="s">
        <v>815</v>
      </c>
      <c r="I40" s="111" t="s">
        <v>522</v>
      </c>
      <c r="J40" s="111">
        <v>1977</v>
      </c>
      <c r="K40" s="112">
        <f t="shared" si="8"/>
        <v>40</v>
      </c>
      <c r="L40" s="81" t="str">
        <f t="shared" si="4"/>
        <v>OK</v>
      </c>
      <c r="M40" s="111" t="s">
        <v>334</v>
      </c>
    </row>
    <row r="41" spans="1:13" s="111" customFormat="1" ht="13.5">
      <c r="A41" s="111" t="s">
        <v>23</v>
      </c>
      <c r="B41" s="111" t="s">
        <v>827</v>
      </c>
      <c r="C41" s="111" t="s">
        <v>828</v>
      </c>
      <c r="D41" s="111" t="s">
        <v>815</v>
      </c>
      <c r="F41" s="111" t="str">
        <f t="shared" si="6"/>
        <v>ぼ０８</v>
      </c>
      <c r="G41" s="111" t="str">
        <f t="shared" si="7"/>
        <v>成宮康弘</v>
      </c>
      <c r="H41" s="111" t="s">
        <v>815</v>
      </c>
      <c r="I41" s="111" t="s">
        <v>522</v>
      </c>
      <c r="J41" s="111">
        <v>1970</v>
      </c>
      <c r="K41" s="112">
        <f t="shared" si="8"/>
        <v>47</v>
      </c>
      <c r="L41" s="81" t="str">
        <f t="shared" si="4"/>
        <v>OK</v>
      </c>
      <c r="M41" s="111" t="s">
        <v>334</v>
      </c>
    </row>
    <row r="42" spans="1:13" s="111" customFormat="1" ht="13.5">
      <c r="A42" s="111" t="s">
        <v>24</v>
      </c>
      <c r="B42" s="111" t="s">
        <v>829</v>
      </c>
      <c r="C42" s="111" t="s">
        <v>830</v>
      </c>
      <c r="D42" s="111" t="s">
        <v>815</v>
      </c>
      <c r="F42" s="111" t="str">
        <f t="shared" si="6"/>
        <v>ぼ０９</v>
      </c>
      <c r="G42" s="111" t="str">
        <f t="shared" si="7"/>
        <v>西川昌一</v>
      </c>
      <c r="H42" s="111" t="s">
        <v>815</v>
      </c>
      <c r="I42" s="111" t="s">
        <v>522</v>
      </c>
      <c r="J42" s="111">
        <v>1970</v>
      </c>
      <c r="K42" s="112">
        <f t="shared" si="8"/>
        <v>47</v>
      </c>
      <c r="L42" s="81" t="str">
        <f t="shared" si="4"/>
        <v>OK</v>
      </c>
      <c r="M42" s="111" t="s">
        <v>789</v>
      </c>
    </row>
    <row r="43" spans="1:13" s="111" customFormat="1" ht="13.5">
      <c r="A43" s="111" t="s">
        <v>25</v>
      </c>
      <c r="B43" s="111" t="s">
        <v>831</v>
      </c>
      <c r="C43" s="111" t="s">
        <v>832</v>
      </c>
      <c r="D43" s="111" t="s">
        <v>815</v>
      </c>
      <c r="F43" s="111" t="str">
        <f t="shared" si="6"/>
        <v>ぼ１０</v>
      </c>
      <c r="G43" s="111" t="str">
        <f t="shared" si="7"/>
        <v>古市卓志</v>
      </c>
      <c r="H43" s="111" t="s">
        <v>815</v>
      </c>
      <c r="I43" s="111" t="s">
        <v>522</v>
      </c>
      <c r="J43" s="111">
        <v>1974</v>
      </c>
      <c r="K43" s="112">
        <f t="shared" si="8"/>
        <v>43</v>
      </c>
      <c r="L43" s="81" t="str">
        <f t="shared" si="4"/>
        <v>OK</v>
      </c>
      <c r="M43" s="111" t="s">
        <v>334</v>
      </c>
    </row>
    <row r="44" spans="1:13" s="111" customFormat="1" ht="13.5">
      <c r="A44" s="111" t="s">
        <v>26</v>
      </c>
      <c r="B44" s="111" t="s">
        <v>833</v>
      </c>
      <c r="C44" s="111" t="s">
        <v>834</v>
      </c>
      <c r="D44" s="111" t="s">
        <v>815</v>
      </c>
      <c r="F44" s="111" t="str">
        <f t="shared" si="6"/>
        <v>ぼ１１</v>
      </c>
      <c r="G44" s="111" t="str">
        <f t="shared" si="7"/>
        <v>松井寛司</v>
      </c>
      <c r="H44" s="111" t="s">
        <v>815</v>
      </c>
      <c r="I44" s="111" t="s">
        <v>522</v>
      </c>
      <c r="J44" s="111">
        <v>1980</v>
      </c>
      <c r="K44" s="112">
        <f t="shared" si="8"/>
        <v>37</v>
      </c>
      <c r="L44" s="81" t="str">
        <f t="shared" si="4"/>
        <v>OK</v>
      </c>
      <c r="M44" s="111" t="s">
        <v>794</v>
      </c>
    </row>
    <row r="45" spans="1:13" s="111" customFormat="1" ht="13.5">
      <c r="A45" s="111" t="s">
        <v>27</v>
      </c>
      <c r="B45" s="111" t="s">
        <v>835</v>
      </c>
      <c r="C45" s="111" t="s">
        <v>836</v>
      </c>
      <c r="D45" s="111" t="s">
        <v>815</v>
      </c>
      <c r="F45" s="111" t="str">
        <f t="shared" si="6"/>
        <v>ぼ１２</v>
      </c>
      <c r="G45" s="111" t="str">
        <f t="shared" si="7"/>
        <v>村上知孝</v>
      </c>
      <c r="H45" s="111" t="s">
        <v>815</v>
      </c>
      <c r="I45" s="111" t="s">
        <v>522</v>
      </c>
      <c r="J45" s="111">
        <v>1980</v>
      </c>
      <c r="K45" s="112">
        <f t="shared" si="8"/>
        <v>37</v>
      </c>
      <c r="L45" s="81" t="str">
        <f t="shared" si="4"/>
        <v>OK</v>
      </c>
      <c r="M45" s="111" t="s">
        <v>498</v>
      </c>
    </row>
    <row r="46" spans="1:17" s="111" customFormat="1" ht="13.5">
      <c r="A46" s="111" t="s">
        <v>28</v>
      </c>
      <c r="B46" s="111" t="s">
        <v>837</v>
      </c>
      <c r="C46" s="111" t="s">
        <v>838</v>
      </c>
      <c r="D46" s="111" t="s">
        <v>815</v>
      </c>
      <c r="F46" s="111" t="str">
        <f t="shared" si="6"/>
        <v>ぼ１３</v>
      </c>
      <c r="G46" s="111" t="str">
        <f t="shared" si="7"/>
        <v>八木篤司</v>
      </c>
      <c r="H46" s="111" t="s">
        <v>815</v>
      </c>
      <c r="I46" s="111" t="s">
        <v>522</v>
      </c>
      <c r="J46" s="111">
        <v>1973</v>
      </c>
      <c r="K46" s="112">
        <f t="shared" si="8"/>
        <v>44</v>
      </c>
      <c r="L46" s="81" t="str">
        <f t="shared" si="4"/>
        <v>OK</v>
      </c>
      <c r="M46" s="111" t="s">
        <v>334</v>
      </c>
      <c r="Q46" s="110"/>
    </row>
    <row r="47" spans="1:17" s="111" customFormat="1" ht="13.5">
      <c r="A47" s="111" t="s">
        <v>29</v>
      </c>
      <c r="B47" s="111" t="s">
        <v>543</v>
      </c>
      <c r="C47" s="111" t="s">
        <v>839</v>
      </c>
      <c r="D47" s="111" t="s">
        <v>815</v>
      </c>
      <c r="F47" s="111" t="str">
        <f t="shared" si="6"/>
        <v>ぼ１４</v>
      </c>
      <c r="G47" s="111" t="str">
        <f t="shared" si="7"/>
        <v>山崎正雄</v>
      </c>
      <c r="H47" s="111" t="s">
        <v>815</v>
      </c>
      <c r="I47" s="111" t="s">
        <v>522</v>
      </c>
      <c r="J47" s="111">
        <v>1982</v>
      </c>
      <c r="K47" s="112">
        <f t="shared" si="8"/>
        <v>35</v>
      </c>
      <c r="L47" s="81" t="str">
        <f t="shared" si="4"/>
        <v>OK</v>
      </c>
      <c r="M47" s="111" t="s">
        <v>794</v>
      </c>
      <c r="Q47" s="110"/>
    </row>
    <row r="48" spans="1:17" s="111" customFormat="1" ht="13.5">
      <c r="A48" s="111" t="s">
        <v>30</v>
      </c>
      <c r="B48" s="114" t="s">
        <v>840</v>
      </c>
      <c r="C48" s="114" t="s">
        <v>841</v>
      </c>
      <c r="D48" s="111" t="s">
        <v>815</v>
      </c>
      <c r="F48" s="111" t="str">
        <f t="shared" si="6"/>
        <v>ぼ１５</v>
      </c>
      <c r="G48" s="111" t="str">
        <f t="shared" si="7"/>
        <v>伊吹邦子</v>
      </c>
      <c r="H48" s="111" t="s">
        <v>815</v>
      </c>
      <c r="I48" s="114" t="s">
        <v>530</v>
      </c>
      <c r="J48" s="111">
        <v>1969</v>
      </c>
      <c r="K48" s="112">
        <f t="shared" si="8"/>
        <v>48</v>
      </c>
      <c r="L48" s="81" t="str">
        <f t="shared" si="4"/>
        <v>OK</v>
      </c>
      <c r="M48" s="111" t="s">
        <v>334</v>
      </c>
      <c r="Q48" s="110"/>
    </row>
    <row r="49" spans="1:17" s="111" customFormat="1" ht="13.5">
      <c r="A49" s="111" t="s">
        <v>31</v>
      </c>
      <c r="B49" s="114" t="s">
        <v>627</v>
      </c>
      <c r="C49" s="114" t="s">
        <v>842</v>
      </c>
      <c r="D49" s="111" t="s">
        <v>815</v>
      </c>
      <c r="F49" s="111" t="str">
        <f t="shared" si="6"/>
        <v>ぼ１６</v>
      </c>
      <c r="G49" s="111" t="str">
        <f t="shared" si="7"/>
        <v>木村美香</v>
      </c>
      <c r="H49" s="111" t="s">
        <v>815</v>
      </c>
      <c r="I49" s="114" t="s">
        <v>530</v>
      </c>
      <c r="J49" s="111">
        <v>1962</v>
      </c>
      <c r="K49" s="112">
        <f t="shared" si="8"/>
        <v>55</v>
      </c>
      <c r="L49" s="81" t="str">
        <f t="shared" si="4"/>
        <v>OK</v>
      </c>
      <c r="M49" s="111" t="s">
        <v>789</v>
      </c>
      <c r="Q49" s="110"/>
    </row>
    <row r="50" spans="1:17" s="111" customFormat="1" ht="13.5">
      <c r="A50" s="111" t="s">
        <v>32</v>
      </c>
      <c r="B50" s="114" t="s">
        <v>843</v>
      </c>
      <c r="C50" s="114" t="s">
        <v>675</v>
      </c>
      <c r="D50" s="111" t="s">
        <v>815</v>
      </c>
      <c r="F50" s="111" t="str">
        <f t="shared" si="6"/>
        <v>ぼ１７</v>
      </c>
      <c r="G50" s="111" t="str">
        <f t="shared" si="7"/>
        <v>近藤直美</v>
      </c>
      <c r="H50" s="111" t="s">
        <v>815</v>
      </c>
      <c r="I50" s="114" t="s">
        <v>530</v>
      </c>
      <c r="J50" s="111">
        <v>1963</v>
      </c>
      <c r="K50" s="112">
        <f t="shared" si="8"/>
        <v>54</v>
      </c>
      <c r="L50" s="81" t="str">
        <f t="shared" si="4"/>
        <v>OK</v>
      </c>
      <c r="M50" s="111" t="s">
        <v>334</v>
      </c>
      <c r="Q50" s="110"/>
    </row>
    <row r="51" spans="1:17" s="111" customFormat="1" ht="13.5">
      <c r="A51" s="111" t="s">
        <v>33</v>
      </c>
      <c r="B51" s="114" t="s">
        <v>844</v>
      </c>
      <c r="C51" s="114" t="s">
        <v>845</v>
      </c>
      <c r="D51" s="111" t="s">
        <v>815</v>
      </c>
      <c r="F51" s="111" t="str">
        <f t="shared" si="6"/>
        <v>ぼ１８</v>
      </c>
      <c r="G51" s="111" t="str">
        <f t="shared" si="7"/>
        <v>佐竹昌子</v>
      </c>
      <c r="H51" s="111" t="s">
        <v>815</v>
      </c>
      <c r="I51" s="114" t="s">
        <v>530</v>
      </c>
      <c r="J51" s="111">
        <v>1958</v>
      </c>
      <c r="K51" s="112">
        <f t="shared" si="8"/>
        <v>59</v>
      </c>
      <c r="L51" s="81" t="str">
        <f t="shared" si="4"/>
        <v>OK</v>
      </c>
      <c r="M51" s="111" t="s">
        <v>334</v>
      </c>
      <c r="Q51" s="110"/>
    </row>
    <row r="52" spans="1:17" s="111" customFormat="1" ht="13.5">
      <c r="A52" s="111" t="s">
        <v>34</v>
      </c>
      <c r="B52" s="114" t="s">
        <v>846</v>
      </c>
      <c r="C52" s="114" t="s">
        <v>847</v>
      </c>
      <c r="D52" s="111" t="s">
        <v>815</v>
      </c>
      <c r="F52" s="111" t="str">
        <f t="shared" si="6"/>
        <v>ぼ１９</v>
      </c>
      <c r="G52" s="111" t="str">
        <f t="shared" si="7"/>
        <v>筒井珠世</v>
      </c>
      <c r="H52" s="111" t="s">
        <v>815</v>
      </c>
      <c r="I52" s="114" t="s">
        <v>530</v>
      </c>
      <c r="J52" s="111">
        <v>1967</v>
      </c>
      <c r="K52" s="112">
        <f t="shared" si="8"/>
        <v>50</v>
      </c>
      <c r="L52" s="81" t="str">
        <f t="shared" si="4"/>
        <v>OK</v>
      </c>
      <c r="M52" s="111" t="s">
        <v>334</v>
      </c>
      <c r="Q52" s="110"/>
    </row>
    <row r="53" spans="1:17" s="111" customFormat="1" ht="13.5">
      <c r="A53" s="111" t="s">
        <v>35</v>
      </c>
      <c r="B53" s="114" t="s">
        <v>529</v>
      </c>
      <c r="C53" s="114" t="s">
        <v>848</v>
      </c>
      <c r="D53" s="111" t="s">
        <v>815</v>
      </c>
      <c r="F53" s="111" t="str">
        <f t="shared" si="6"/>
        <v>ぼ２０</v>
      </c>
      <c r="G53" s="111" t="str">
        <f t="shared" si="7"/>
        <v>中村千春</v>
      </c>
      <c r="H53" s="111" t="s">
        <v>815</v>
      </c>
      <c r="I53" s="114" t="s">
        <v>530</v>
      </c>
      <c r="J53" s="111">
        <v>1961</v>
      </c>
      <c r="K53" s="112">
        <f t="shared" si="8"/>
        <v>56</v>
      </c>
      <c r="L53" s="81" t="str">
        <f t="shared" si="4"/>
        <v>OK</v>
      </c>
      <c r="M53" s="111" t="s">
        <v>272</v>
      </c>
      <c r="Q53" s="110"/>
    </row>
    <row r="54" spans="1:17" s="111" customFormat="1" ht="13.5">
      <c r="A54" s="111" t="s">
        <v>36</v>
      </c>
      <c r="B54" s="114" t="s">
        <v>827</v>
      </c>
      <c r="C54" s="114" t="s">
        <v>849</v>
      </c>
      <c r="D54" s="111" t="s">
        <v>815</v>
      </c>
      <c r="F54" s="111" t="str">
        <f t="shared" si="6"/>
        <v>ぼ２１</v>
      </c>
      <c r="G54" s="111" t="str">
        <f t="shared" si="7"/>
        <v>成宮まき</v>
      </c>
      <c r="H54" s="111" t="s">
        <v>815</v>
      </c>
      <c r="I54" s="114" t="s">
        <v>530</v>
      </c>
      <c r="J54" s="111">
        <v>1970</v>
      </c>
      <c r="K54" s="112">
        <f t="shared" si="8"/>
        <v>47</v>
      </c>
      <c r="L54" s="81" t="str">
        <f t="shared" si="4"/>
        <v>OK</v>
      </c>
      <c r="M54" s="111" t="s">
        <v>334</v>
      </c>
      <c r="Q54" s="110"/>
    </row>
    <row r="55" spans="1:17" s="111" customFormat="1" ht="13.5">
      <c r="A55" s="111" t="s">
        <v>37</v>
      </c>
      <c r="B55" s="114" t="s">
        <v>850</v>
      </c>
      <c r="C55" s="114" t="s">
        <v>851</v>
      </c>
      <c r="D55" s="111" t="s">
        <v>815</v>
      </c>
      <c r="F55" s="111" t="str">
        <f t="shared" si="6"/>
        <v>ぼ２２</v>
      </c>
      <c r="G55" s="111" t="str">
        <f t="shared" si="7"/>
        <v>橋本真理</v>
      </c>
      <c r="H55" s="111" t="s">
        <v>815</v>
      </c>
      <c r="I55" s="114" t="s">
        <v>530</v>
      </c>
      <c r="J55" s="111">
        <v>1977</v>
      </c>
      <c r="K55" s="112">
        <f t="shared" si="8"/>
        <v>40</v>
      </c>
      <c r="L55" s="81" t="str">
        <f t="shared" si="4"/>
        <v>OK</v>
      </c>
      <c r="M55" s="111" t="s">
        <v>794</v>
      </c>
      <c r="Q55" s="110"/>
    </row>
    <row r="56" spans="1:17" s="111" customFormat="1" ht="13.5">
      <c r="A56" s="111" t="s">
        <v>38</v>
      </c>
      <c r="B56" s="114" t="s">
        <v>852</v>
      </c>
      <c r="C56" s="114" t="s">
        <v>853</v>
      </c>
      <c r="D56" s="111" t="s">
        <v>815</v>
      </c>
      <c r="F56" s="111" t="str">
        <f t="shared" si="6"/>
        <v>ぼ２３</v>
      </c>
      <c r="G56" s="111" t="str">
        <f t="shared" si="7"/>
        <v>藤田博美</v>
      </c>
      <c r="H56" s="111" t="s">
        <v>815</v>
      </c>
      <c r="I56" s="114" t="s">
        <v>530</v>
      </c>
      <c r="J56" s="111">
        <v>1970</v>
      </c>
      <c r="K56" s="112">
        <f t="shared" si="8"/>
        <v>47</v>
      </c>
      <c r="L56" s="81" t="str">
        <f t="shared" si="4"/>
        <v>OK</v>
      </c>
      <c r="M56" s="111" t="s">
        <v>334</v>
      </c>
      <c r="Q56" s="110"/>
    </row>
    <row r="57" spans="1:17" s="111" customFormat="1" ht="13.5">
      <c r="A57" s="111" t="s">
        <v>39</v>
      </c>
      <c r="B57" s="114" t="s">
        <v>854</v>
      </c>
      <c r="C57" s="114" t="s">
        <v>855</v>
      </c>
      <c r="D57" s="111" t="s">
        <v>815</v>
      </c>
      <c r="F57" s="111" t="str">
        <f t="shared" si="6"/>
        <v>ぼ２４</v>
      </c>
      <c r="G57" s="111" t="str">
        <f t="shared" si="7"/>
        <v>藤原泰子</v>
      </c>
      <c r="H57" s="111" t="s">
        <v>815</v>
      </c>
      <c r="I57" s="114" t="s">
        <v>530</v>
      </c>
      <c r="J57" s="111">
        <v>1965</v>
      </c>
      <c r="K57" s="112">
        <f t="shared" si="8"/>
        <v>52</v>
      </c>
      <c r="L57" s="81" t="str">
        <f t="shared" si="4"/>
        <v>OK</v>
      </c>
      <c r="M57" s="111" t="s">
        <v>272</v>
      </c>
      <c r="Q57" s="141"/>
    </row>
    <row r="58" spans="1:17" s="111" customFormat="1" ht="13.5">
      <c r="A58" s="111" t="s">
        <v>40</v>
      </c>
      <c r="B58" s="114" t="s">
        <v>856</v>
      </c>
      <c r="C58" s="114" t="s">
        <v>857</v>
      </c>
      <c r="D58" s="111" t="s">
        <v>815</v>
      </c>
      <c r="F58" s="111" t="str">
        <f t="shared" si="6"/>
        <v>ぼ２５</v>
      </c>
      <c r="G58" s="111" t="str">
        <f t="shared" si="7"/>
        <v>森 薫吏</v>
      </c>
      <c r="H58" s="111" t="s">
        <v>815</v>
      </c>
      <c r="I58" s="114" t="s">
        <v>530</v>
      </c>
      <c r="J58" s="111">
        <v>1964</v>
      </c>
      <c r="K58" s="112">
        <f t="shared" si="8"/>
        <v>53</v>
      </c>
      <c r="L58" s="81" t="str">
        <f t="shared" si="4"/>
        <v>OK</v>
      </c>
      <c r="M58" s="111" t="s">
        <v>789</v>
      </c>
      <c r="Q58" s="141"/>
    </row>
    <row r="59" spans="1:17" s="111" customFormat="1" ht="13.5">
      <c r="A59" s="111" t="s">
        <v>42</v>
      </c>
      <c r="B59" s="114" t="s">
        <v>858</v>
      </c>
      <c r="C59" s="114" t="s">
        <v>859</v>
      </c>
      <c r="D59" s="111" t="s">
        <v>815</v>
      </c>
      <c r="F59" s="111" t="str">
        <f t="shared" si="6"/>
        <v>ぼ２６</v>
      </c>
      <c r="G59" s="111" t="str">
        <f t="shared" si="7"/>
        <v>日髙眞規子</v>
      </c>
      <c r="H59" s="111" t="s">
        <v>815</v>
      </c>
      <c r="I59" s="114" t="s">
        <v>530</v>
      </c>
      <c r="J59" s="111">
        <v>1963</v>
      </c>
      <c r="K59" s="112">
        <f t="shared" si="8"/>
        <v>54</v>
      </c>
      <c r="L59" s="81" t="str">
        <f t="shared" si="4"/>
        <v>OK</v>
      </c>
      <c r="M59" s="111" t="s">
        <v>794</v>
      </c>
      <c r="Q59" s="141"/>
    </row>
    <row r="60" spans="1:17" s="111" customFormat="1" ht="13.5">
      <c r="A60" s="111" t="s">
        <v>860</v>
      </c>
      <c r="B60" s="142" t="s">
        <v>861</v>
      </c>
      <c r="C60" s="142" t="s">
        <v>862</v>
      </c>
      <c r="D60" s="111" t="s">
        <v>815</v>
      </c>
      <c r="E60" s="105"/>
      <c r="F60" s="111" t="str">
        <f t="shared" si="6"/>
        <v>ぼ２７</v>
      </c>
      <c r="G60" s="111" t="str">
        <f t="shared" si="7"/>
        <v>東　正隆</v>
      </c>
      <c r="H60" s="111" t="s">
        <v>815</v>
      </c>
      <c r="I60" s="111" t="s">
        <v>522</v>
      </c>
      <c r="J60" s="143">
        <v>1965</v>
      </c>
      <c r="K60" s="112">
        <f t="shared" si="8"/>
        <v>52</v>
      </c>
      <c r="L60" s="81" t="str">
        <f t="shared" si="4"/>
        <v>OK</v>
      </c>
      <c r="M60" s="143" t="s">
        <v>863</v>
      </c>
      <c r="Q60" s="141"/>
    </row>
    <row r="61" spans="1:17" s="107" customFormat="1" ht="13.5">
      <c r="A61" s="109"/>
      <c r="B61" s="114"/>
      <c r="C61" s="114"/>
      <c r="D61" s="111"/>
      <c r="E61" s="111"/>
      <c r="F61" s="111"/>
      <c r="G61" s="111"/>
      <c r="H61" s="111"/>
      <c r="I61" s="114"/>
      <c r="J61" s="111"/>
      <c r="K61" s="112"/>
      <c r="L61" s="81">
        <f t="shared" si="4"/>
      </c>
      <c r="M61" s="111"/>
      <c r="Q61" s="144"/>
    </row>
    <row r="62" spans="9:17" s="107" customFormat="1" ht="13.5">
      <c r="I62" s="83"/>
      <c r="L62" s="81"/>
      <c r="Q62" s="144"/>
    </row>
    <row r="63" spans="12:17" s="105" customFormat="1" ht="13.5">
      <c r="L63" s="81"/>
      <c r="Q63" s="144"/>
    </row>
    <row r="64" spans="2:17" s="107" customFormat="1" ht="13.5">
      <c r="B64" s="83"/>
      <c r="C64" s="83"/>
      <c r="K64" s="77"/>
      <c r="L64" s="81"/>
      <c r="Q64" s="144"/>
    </row>
    <row r="65" spans="2:17" s="107" customFormat="1" ht="13.5">
      <c r="B65" s="83"/>
      <c r="C65" s="83"/>
      <c r="K65" s="77"/>
      <c r="L65" s="81">
        <f aca="true" t="shared" si="9" ref="L65:L74">IF(G65="","",IF(COUNTIF($G$31:$G$583,G65)&gt;1,"2重登録","OK"))</f>
      </c>
      <c r="Q65" s="144"/>
    </row>
    <row r="66" spans="2:17" s="107" customFormat="1" ht="13.5">
      <c r="B66" s="83"/>
      <c r="C66" s="83"/>
      <c r="K66" s="77"/>
      <c r="L66" s="81">
        <f t="shared" si="9"/>
      </c>
      <c r="Q66" s="144"/>
    </row>
    <row r="67" spans="2:17" s="107" customFormat="1" ht="13.5">
      <c r="B67" s="83"/>
      <c r="C67" s="83"/>
      <c r="K67" s="77"/>
      <c r="L67" s="81">
        <f t="shared" si="9"/>
      </c>
      <c r="Q67" s="144"/>
    </row>
    <row r="68" spans="2:17" s="107" customFormat="1" ht="13.5">
      <c r="B68" s="83"/>
      <c r="C68" s="83"/>
      <c r="K68" s="77"/>
      <c r="L68" s="81">
        <f t="shared" si="9"/>
      </c>
      <c r="Q68" s="144"/>
    </row>
    <row r="69" spans="2:17" s="107" customFormat="1" ht="13.5">
      <c r="B69" s="83"/>
      <c r="C69" s="83"/>
      <c r="K69" s="77"/>
      <c r="L69" s="81">
        <f t="shared" si="9"/>
      </c>
      <c r="Q69" s="144"/>
    </row>
    <row r="70" spans="2:17" s="107" customFormat="1" ht="13.5">
      <c r="B70" s="83"/>
      <c r="C70" s="83"/>
      <c r="K70" s="77"/>
      <c r="L70" s="81">
        <f t="shared" si="9"/>
      </c>
      <c r="Q70" s="144"/>
    </row>
    <row r="71" spans="2:17" s="107" customFormat="1" ht="13.5">
      <c r="B71" s="83"/>
      <c r="C71" s="83"/>
      <c r="K71" s="77"/>
      <c r="L71" s="81">
        <f t="shared" si="9"/>
      </c>
      <c r="Q71" s="144"/>
    </row>
    <row r="72" spans="1:15" s="8" customFormat="1" ht="13.5">
      <c r="A72" s="145"/>
      <c r="B72" s="146"/>
      <c r="C72" s="146"/>
      <c r="D72" s="145"/>
      <c r="E72" s="117"/>
      <c r="F72" s="81"/>
      <c r="G72" s="35"/>
      <c r="H72" s="145"/>
      <c r="I72" s="81"/>
      <c r="J72" s="117"/>
      <c r="K72" s="77"/>
      <c r="L72" s="81">
        <f t="shared" si="9"/>
      </c>
      <c r="N72" s="98"/>
      <c r="O72" s="98"/>
    </row>
    <row r="73" spans="1:15" s="8" customFormat="1" ht="13.5">
      <c r="A73" s="145"/>
      <c r="B73" s="146"/>
      <c r="C73" s="146"/>
      <c r="D73" s="145"/>
      <c r="E73" s="117"/>
      <c r="F73" s="81"/>
      <c r="G73" s="35"/>
      <c r="H73" s="145"/>
      <c r="I73" s="81"/>
      <c r="J73" s="117"/>
      <c r="K73" s="77"/>
      <c r="L73" s="81">
        <f t="shared" si="9"/>
      </c>
      <c r="N73" s="98"/>
      <c r="O73" s="98"/>
    </row>
    <row r="74" spans="1:15" s="8" customFormat="1" ht="13.5">
      <c r="A74" s="145"/>
      <c r="B74" s="146"/>
      <c r="C74" s="146"/>
      <c r="D74" s="145"/>
      <c r="E74" s="117"/>
      <c r="F74" s="81"/>
      <c r="G74" s="35"/>
      <c r="H74" s="145"/>
      <c r="I74" s="81"/>
      <c r="J74" s="117"/>
      <c r="K74" s="77"/>
      <c r="L74" s="81">
        <f t="shared" si="9"/>
      </c>
      <c r="N74" s="98"/>
      <c r="O74" s="98"/>
    </row>
    <row r="75" spans="1:12" s="99" customFormat="1" ht="13.5">
      <c r="A75" s="147"/>
      <c r="B75" s="144"/>
      <c r="C75" s="726" t="s">
        <v>864</v>
      </c>
      <c r="D75" s="726"/>
      <c r="E75" s="724"/>
      <c r="F75" s="724"/>
      <c r="G75" s="724"/>
      <c r="H75" s="724"/>
      <c r="I75" s="724"/>
      <c r="J75" s="117"/>
      <c r="K75" s="77"/>
      <c r="L75" s="81"/>
    </row>
    <row r="76" spans="1:12" s="99" customFormat="1" ht="13.5">
      <c r="A76" s="147"/>
      <c r="B76" s="144"/>
      <c r="C76" s="726"/>
      <c r="D76" s="726"/>
      <c r="E76" s="724"/>
      <c r="F76" s="724"/>
      <c r="G76" s="724"/>
      <c r="H76" s="724"/>
      <c r="I76" s="724"/>
      <c r="J76" s="117"/>
      <c r="K76" s="77"/>
      <c r="L76" s="81"/>
    </row>
    <row r="77" spans="2:12" ht="13.5">
      <c r="B77" s="78" t="s">
        <v>534</v>
      </c>
      <c r="C77" s="78"/>
      <c r="D77" s="78"/>
      <c r="F77" s="81"/>
      <c r="G77" s="98" t="s">
        <v>518</v>
      </c>
      <c r="H77" s="98" t="s">
        <v>519</v>
      </c>
      <c r="K77" s="77"/>
      <c r="L77" s="81"/>
    </row>
    <row r="78" spans="2:12" ht="13.5">
      <c r="B78" s="78" t="s">
        <v>536</v>
      </c>
      <c r="C78" s="78"/>
      <c r="D78" s="78"/>
      <c r="F78" s="81"/>
      <c r="G78" s="28">
        <f>COUNTIF(M79:M151,"東近江市")</f>
        <v>24</v>
      </c>
      <c r="H78" s="29">
        <f>(G78/RIGHT(A151,2))</f>
        <v>0.3287671232876712</v>
      </c>
      <c r="K78" s="77"/>
      <c r="L78" s="81"/>
    </row>
    <row r="79" spans="1:13" s="34" customFormat="1" ht="13.5">
      <c r="A79" s="98" t="s">
        <v>865</v>
      </c>
      <c r="B79" s="51" t="s">
        <v>524</v>
      </c>
      <c r="C79" s="51" t="s">
        <v>535</v>
      </c>
      <c r="D79" s="78" t="s">
        <v>536</v>
      </c>
      <c r="E79" s="98"/>
      <c r="F79" s="81" t="str">
        <f>A79</f>
        <v>き０１</v>
      </c>
      <c r="G79" s="98" t="str">
        <f aca="true" t="shared" si="10" ref="G79:G110">B79&amp;C79</f>
        <v>片岡春己</v>
      </c>
      <c r="H79" s="78" t="s">
        <v>534</v>
      </c>
      <c r="I79" s="78" t="s">
        <v>522</v>
      </c>
      <c r="J79" s="128">
        <v>1953</v>
      </c>
      <c r="K79" s="77">
        <f aca="true" t="shared" si="11" ref="K79:K142">IF(J79="","",(2017-J79))</f>
        <v>64</v>
      </c>
      <c r="L79" s="81" t="str">
        <f aca="true" t="shared" si="12" ref="L79:L142">IF(G79="","",IF(COUNTIF($G$6:$G$600,G79)&gt;1,"2重登録","OK"))</f>
        <v>OK</v>
      </c>
      <c r="M79" s="33" t="s">
        <v>501</v>
      </c>
    </row>
    <row r="80" spans="1:13" s="34" customFormat="1" ht="13.5">
      <c r="A80" s="98" t="s">
        <v>866</v>
      </c>
      <c r="B80" s="51" t="s">
        <v>541</v>
      </c>
      <c r="C80" s="51" t="s">
        <v>542</v>
      </c>
      <c r="D80" s="78" t="s">
        <v>536</v>
      </c>
      <c r="E80" s="98"/>
      <c r="F80" s="81" t="str">
        <f>A80</f>
        <v>き０２</v>
      </c>
      <c r="G80" s="98" t="str">
        <f t="shared" si="10"/>
        <v>山本　真</v>
      </c>
      <c r="H80" s="78" t="s">
        <v>534</v>
      </c>
      <c r="I80" s="78" t="s">
        <v>522</v>
      </c>
      <c r="J80" s="128">
        <v>1970</v>
      </c>
      <c r="K80" s="77">
        <f t="shared" si="11"/>
        <v>47</v>
      </c>
      <c r="L80" s="81" t="str">
        <f t="shared" si="12"/>
        <v>OK</v>
      </c>
      <c r="M80" s="116" t="s">
        <v>334</v>
      </c>
    </row>
    <row r="81" spans="1:13" s="34" customFormat="1" ht="13.5">
      <c r="A81" s="98" t="s">
        <v>43</v>
      </c>
      <c r="B81" s="51" t="s">
        <v>554</v>
      </c>
      <c r="C81" s="51" t="s">
        <v>555</v>
      </c>
      <c r="D81" s="78" t="s">
        <v>536</v>
      </c>
      <c r="E81" s="98"/>
      <c r="F81" s="81" t="str">
        <f aca="true" t="shared" si="13" ref="F81:F102">A81</f>
        <v>き０３</v>
      </c>
      <c r="G81" s="98" t="str">
        <f t="shared" si="10"/>
        <v>西田裕信</v>
      </c>
      <c r="H81" s="78" t="s">
        <v>534</v>
      </c>
      <c r="I81" s="78" t="s">
        <v>522</v>
      </c>
      <c r="J81" s="128">
        <v>1960</v>
      </c>
      <c r="K81" s="77">
        <f t="shared" si="11"/>
        <v>57</v>
      </c>
      <c r="L81" s="81" t="str">
        <f t="shared" si="12"/>
        <v>OK</v>
      </c>
      <c r="M81" s="116" t="s">
        <v>357</v>
      </c>
    </row>
    <row r="82" spans="1:13" s="34" customFormat="1" ht="13.5">
      <c r="A82" s="98" t="s">
        <v>44</v>
      </c>
      <c r="B82" s="51" t="s">
        <v>558</v>
      </c>
      <c r="C82" s="51" t="s">
        <v>559</v>
      </c>
      <c r="D82" s="78" t="s">
        <v>536</v>
      </c>
      <c r="E82" s="98"/>
      <c r="F82" s="81" t="str">
        <f t="shared" si="13"/>
        <v>き０４</v>
      </c>
      <c r="G82" s="98" t="str">
        <f t="shared" si="10"/>
        <v>柴谷義信</v>
      </c>
      <c r="H82" s="78" t="s">
        <v>534</v>
      </c>
      <c r="I82" s="78" t="s">
        <v>522</v>
      </c>
      <c r="J82" s="128">
        <v>1962</v>
      </c>
      <c r="K82" s="77">
        <f t="shared" si="11"/>
        <v>55</v>
      </c>
      <c r="L82" s="81" t="str">
        <f t="shared" si="12"/>
        <v>OK</v>
      </c>
      <c r="M82" s="116" t="s">
        <v>334</v>
      </c>
    </row>
    <row r="83" spans="1:13" s="34" customFormat="1" ht="13.5">
      <c r="A83" s="98" t="s">
        <v>45</v>
      </c>
      <c r="B83" s="51" t="s">
        <v>563</v>
      </c>
      <c r="C83" s="3" t="s">
        <v>564</v>
      </c>
      <c r="D83" s="78" t="s">
        <v>536</v>
      </c>
      <c r="E83" s="98"/>
      <c r="F83" s="81" t="str">
        <f t="shared" si="13"/>
        <v>き０５</v>
      </c>
      <c r="G83" s="98" t="str">
        <f t="shared" si="10"/>
        <v>坂元智成</v>
      </c>
      <c r="H83" s="78" t="s">
        <v>534</v>
      </c>
      <c r="I83" s="78" t="s">
        <v>522</v>
      </c>
      <c r="J83" s="128">
        <v>1975</v>
      </c>
      <c r="K83" s="77">
        <f t="shared" si="11"/>
        <v>42</v>
      </c>
      <c r="L83" s="81" t="str">
        <f t="shared" si="12"/>
        <v>OK</v>
      </c>
      <c r="M83" s="33" t="s">
        <v>501</v>
      </c>
    </row>
    <row r="84" spans="1:13" s="34" customFormat="1" ht="13.5">
      <c r="A84" s="98" t="s">
        <v>46</v>
      </c>
      <c r="B84" s="51" t="s">
        <v>867</v>
      </c>
      <c r="C84" s="3" t="s">
        <v>567</v>
      </c>
      <c r="D84" s="78" t="s">
        <v>536</v>
      </c>
      <c r="E84" s="98"/>
      <c r="F84" s="81" t="str">
        <f t="shared" si="13"/>
        <v>き０６</v>
      </c>
      <c r="G84" s="98" t="str">
        <f t="shared" si="10"/>
        <v>荒浪順次</v>
      </c>
      <c r="H84" s="78" t="s">
        <v>534</v>
      </c>
      <c r="I84" s="78" t="s">
        <v>522</v>
      </c>
      <c r="J84" s="128">
        <v>1977</v>
      </c>
      <c r="K84" s="77">
        <f t="shared" si="11"/>
        <v>40</v>
      </c>
      <c r="L84" s="81" t="str">
        <f t="shared" si="12"/>
        <v>OK</v>
      </c>
      <c r="M84" s="116" t="s">
        <v>868</v>
      </c>
    </row>
    <row r="85" spans="1:13" s="34" customFormat="1" ht="13.5">
      <c r="A85" s="98" t="s">
        <v>47</v>
      </c>
      <c r="B85" s="51" t="s">
        <v>568</v>
      </c>
      <c r="C85" s="3" t="s">
        <v>569</v>
      </c>
      <c r="D85" s="78" t="s">
        <v>536</v>
      </c>
      <c r="E85" s="98"/>
      <c r="F85" s="81" t="str">
        <f t="shared" si="13"/>
        <v>き０７</v>
      </c>
      <c r="G85" s="98" t="str">
        <f t="shared" si="10"/>
        <v>中本隆司</v>
      </c>
      <c r="H85" s="78" t="s">
        <v>534</v>
      </c>
      <c r="I85" s="78" t="s">
        <v>522</v>
      </c>
      <c r="J85" s="128">
        <v>1968</v>
      </c>
      <c r="K85" s="77">
        <f t="shared" si="11"/>
        <v>49</v>
      </c>
      <c r="L85" s="81" t="str">
        <f t="shared" si="12"/>
        <v>OK</v>
      </c>
      <c r="M85" s="33" t="s">
        <v>501</v>
      </c>
    </row>
    <row r="86" spans="1:13" s="34" customFormat="1" ht="13.5">
      <c r="A86" s="98" t="s">
        <v>48</v>
      </c>
      <c r="B86" s="51" t="s">
        <v>574</v>
      </c>
      <c r="C86" s="3" t="s">
        <v>575</v>
      </c>
      <c r="D86" s="78" t="s">
        <v>536</v>
      </c>
      <c r="E86" s="98"/>
      <c r="F86" s="81" t="str">
        <f t="shared" si="13"/>
        <v>き０８</v>
      </c>
      <c r="G86" s="98" t="str">
        <f t="shared" si="10"/>
        <v>鉄川聡志</v>
      </c>
      <c r="H86" s="78" t="s">
        <v>534</v>
      </c>
      <c r="I86" s="78" t="s">
        <v>522</v>
      </c>
      <c r="J86" s="128">
        <v>1986</v>
      </c>
      <c r="K86" s="77">
        <f t="shared" si="11"/>
        <v>31</v>
      </c>
      <c r="L86" s="81" t="str">
        <f t="shared" si="12"/>
        <v>OK</v>
      </c>
      <c r="M86" s="116" t="s">
        <v>498</v>
      </c>
    </row>
    <row r="87" spans="1:13" s="34" customFormat="1" ht="13.5">
      <c r="A87" s="98" t="s">
        <v>49</v>
      </c>
      <c r="B87" s="51" t="s">
        <v>580</v>
      </c>
      <c r="C87" s="3" t="s">
        <v>581</v>
      </c>
      <c r="D87" s="78" t="s">
        <v>536</v>
      </c>
      <c r="E87" s="98"/>
      <c r="F87" s="81" t="str">
        <f t="shared" si="13"/>
        <v>き０９</v>
      </c>
      <c r="G87" s="98" t="str">
        <f t="shared" si="10"/>
        <v>宮道祐介</v>
      </c>
      <c r="H87" s="78" t="s">
        <v>534</v>
      </c>
      <c r="I87" s="78" t="s">
        <v>522</v>
      </c>
      <c r="J87" s="128">
        <v>1983</v>
      </c>
      <c r="K87" s="77">
        <f t="shared" si="11"/>
        <v>34</v>
      </c>
      <c r="L87" s="81" t="str">
        <f t="shared" si="12"/>
        <v>OK</v>
      </c>
      <c r="M87" s="116" t="s">
        <v>334</v>
      </c>
    </row>
    <row r="88" spans="1:13" s="34" customFormat="1" ht="13.5">
      <c r="A88" s="98" t="s">
        <v>50</v>
      </c>
      <c r="B88" s="51" t="s">
        <v>584</v>
      </c>
      <c r="C88" s="3" t="s">
        <v>585</v>
      </c>
      <c r="D88" s="78" t="s">
        <v>536</v>
      </c>
      <c r="E88" s="98"/>
      <c r="F88" s="81" t="str">
        <f t="shared" si="13"/>
        <v>き１０</v>
      </c>
      <c r="G88" s="98" t="str">
        <f t="shared" si="10"/>
        <v>本間靖教</v>
      </c>
      <c r="H88" s="78" t="s">
        <v>534</v>
      </c>
      <c r="I88" s="78" t="s">
        <v>522</v>
      </c>
      <c r="J88" s="128">
        <v>1985</v>
      </c>
      <c r="K88" s="77">
        <f t="shared" si="11"/>
        <v>32</v>
      </c>
      <c r="L88" s="81" t="str">
        <f t="shared" si="12"/>
        <v>OK</v>
      </c>
      <c r="M88" s="33" t="s">
        <v>501</v>
      </c>
    </row>
    <row r="89" spans="1:13" s="34" customFormat="1" ht="13.5">
      <c r="A89" s="98" t="s">
        <v>51</v>
      </c>
      <c r="B89" s="115" t="s">
        <v>586</v>
      </c>
      <c r="C89" s="115" t="s">
        <v>587</v>
      </c>
      <c r="D89" s="78" t="s">
        <v>536</v>
      </c>
      <c r="E89" s="98"/>
      <c r="F89" s="81" t="str">
        <f t="shared" si="13"/>
        <v>き１１</v>
      </c>
      <c r="G89" s="78" t="str">
        <f t="shared" si="10"/>
        <v>並河智加</v>
      </c>
      <c r="H89" s="78" t="s">
        <v>534</v>
      </c>
      <c r="I89" s="35" t="s">
        <v>530</v>
      </c>
      <c r="J89" s="128">
        <v>1979</v>
      </c>
      <c r="K89" s="77">
        <f t="shared" si="11"/>
        <v>38</v>
      </c>
      <c r="L89" s="81" t="str">
        <f t="shared" si="12"/>
        <v>OK</v>
      </c>
      <c r="M89" s="116" t="s">
        <v>334</v>
      </c>
    </row>
    <row r="90" spans="1:13" s="34" customFormat="1" ht="13.5">
      <c r="A90" s="98" t="s">
        <v>52</v>
      </c>
      <c r="B90" s="78" t="s">
        <v>869</v>
      </c>
      <c r="C90" s="78" t="s">
        <v>588</v>
      </c>
      <c r="D90" s="78" t="s">
        <v>536</v>
      </c>
      <c r="E90" s="98"/>
      <c r="F90" s="81" t="str">
        <f t="shared" si="13"/>
        <v>き１２</v>
      </c>
      <c r="G90" s="78" t="str">
        <f t="shared" si="10"/>
        <v>橘　崇博</v>
      </c>
      <c r="H90" s="78" t="s">
        <v>534</v>
      </c>
      <c r="I90" s="78" t="s">
        <v>522</v>
      </c>
      <c r="J90" s="128">
        <v>1980</v>
      </c>
      <c r="K90" s="77">
        <f t="shared" si="11"/>
        <v>37</v>
      </c>
      <c r="L90" s="81" t="str">
        <f t="shared" si="12"/>
        <v>OK</v>
      </c>
      <c r="M90" s="33" t="s">
        <v>501</v>
      </c>
    </row>
    <row r="91" spans="1:13" s="34" customFormat="1" ht="13.5">
      <c r="A91" s="98" t="s">
        <v>53</v>
      </c>
      <c r="B91" s="3" t="s">
        <v>523</v>
      </c>
      <c r="C91" s="3" t="s">
        <v>589</v>
      </c>
      <c r="D91" s="78" t="s">
        <v>536</v>
      </c>
      <c r="E91" s="98"/>
      <c r="F91" s="81" t="str">
        <f t="shared" si="13"/>
        <v>き１３</v>
      </c>
      <c r="G91" s="78" t="str">
        <f t="shared" si="10"/>
        <v>岡本　彰</v>
      </c>
      <c r="H91" s="78" t="s">
        <v>534</v>
      </c>
      <c r="I91" s="78" t="s">
        <v>522</v>
      </c>
      <c r="J91" s="128">
        <v>1986</v>
      </c>
      <c r="K91" s="77">
        <f t="shared" si="11"/>
        <v>31</v>
      </c>
      <c r="L91" s="81" t="str">
        <f t="shared" si="12"/>
        <v>OK</v>
      </c>
      <c r="M91" s="116" t="s">
        <v>498</v>
      </c>
    </row>
    <row r="92" spans="1:13" s="34" customFormat="1" ht="13.5">
      <c r="A92" s="98" t="s">
        <v>54</v>
      </c>
      <c r="B92" s="3" t="s">
        <v>590</v>
      </c>
      <c r="C92" s="3" t="s">
        <v>591</v>
      </c>
      <c r="D92" s="78" t="s">
        <v>536</v>
      </c>
      <c r="E92" s="98"/>
      <c r="F92" s="81" t="str">
        <f t="shared" si="13"/>
        <v>き１４</v>
      </c>
      <c r="G92" s="78" t="str">
        <f t="shared" si="10"/>
        <v>辻井貴大</v>
      </c>
      <c r="H92" s="78" t="s">
        <v>534</v>
      </c>
      <c r="I92" s="78" t="s">
        <v>522</v>
      </c>
      <c r="J92" s="128">
        <v>1992</v>
      </c>
      <c r="K92" s="77">
        <f t="shared" si="11"/>
        <v>25</v>
      </c>
      <c r="L92" s="81" t="str">
        <f t="shared" si="12"/>
        <v>OK</v>
      </c>
      <c r="M92" s="33" t="s">
        <v>501</v>
      </c>
    </row>
    <row r="93" spans="1:13" s="34" customFormat="1" ht="13.5">
      <c r="A93" s="98" t="s">
        <v>55</v>
      </c>
      <c r="B93" s="3" t="s">
        <v>593</v>
      </c>
      <c r="C93" s="3" t="s">
        <v>594</v>
      </c>
      <c r="D93" s="78" t="s">
        <v>536</v>
      </c>
      <c r="E93" s="98"/>
      <c r="F93" s="81" t="str">
        <f t="shared" si="13"/>
        <v>き１５</v>
      </c>
      <c r="G93" s="78" t="str">
        <f t="shared" si="10"/>
        <v>寺岡淳平</v>
      </c>
      <c r="H93" s="78" t="s">
        <v>534</v>
      </c>
      <c r="I93" s="78" t="s">
        <v>522</v>
      </c>
      <c r="J93" s="128">
        <v>1990</v>
      </c>
      <c r="K93" s="77">
        <f t="shared" si="11"/>
        <v>27</v>
      </c>
      <c r="L93" s="81" t="str">
        <f t="shared" si="12"/>
        <v>OK</v>
      </c>
      <c r="M93" s="33" t="s">
        <v>501</v>
      </c>
    </row>
    <row r="94" spans="1:13" s="34" customFormat="1" ht="13.5">
      <c r="A94" s="98" t="s">
        <v>56</v>
      </c>
      <c r="B94" s="3" t="s">
        <v>595</v>
      </c>
      <c r="C94" s="3" t="s">
        <v>596</v>
      </c>
      <c r="D94" s="78" t="s">
        <v>536</v>
      </c>
      <c r="E94" s="98"/>
      <c r="F94" s="81" t="str">
        <f t="shared" si="13"/>
        <v>き１６</v>
      </c>
      <c r="G94" s="78" t="str">
        <f t="shared" si="10"/>
        <v>牛尾紳之介</v>
      </c>
      <c r="H94" s="78" t="s">
        <v>534</v>
      </c>
      <c r="I94" s="78" t="s">
        <v>522</v>
      </c>
      <c r="J94" s="128">
        <v>1984</v>
      </c>
      <c r="K94" s="77">
        <f t="shared" si="11"/>
        <v>33</v>
      </c>
      <c r="L94" s="81" t="str">
        <f t="shared" si="12"/>
        <v>OK</v>
      </c>
      <c r="M94" s="33" t="s">
        <v>501</v>
      </c>
    </row>
    <row r="95" spans="1:13" s="34" customFormat="1" ht="13.5">
      <c r="A95" s="98" t="s">
        <v>57</v>
      </c>
      <c r="B95" s="98" t="s">
        <v>870</v>
      </c>
      <c r="C95" s="98" t="s">
        <v>871</v>
      </c>
      <c r="D95" s="78" t="s">
        <v>536</v>
      </c>
      <c r="E95" s="98"/>
      <c r="F95" s="81" t="str">
        <f t="shared" si="13"/>
        <v>き１７</v>
      </c>
      <c r="G95" s="78" t="str">
        <f t="shared" si="10"/>
        <v>神山孝行</v>
      </c>
      <c r="H95" s="78" t="s">
        <v>534</v>
      </c>
      <c r="I95" s="78" t="s">
        <v>522</v>
      </c>
      <c r="J95" s="128">
        <v>1984</v>
      </c>
      <c r="K95" s="77">
        <f t="shared" si="11"/>
        <v>33</v>
      </c>
      <c r="L95" s="81" t="str">
        <f t="shared" si="12"/>
        <v>OK</v>
      </c>
      <c r="M95" s="33" t="s">
        <v>501</v>
      </c>
    </row>
    <row r="96" spans="1:15" s="116" customFormat="1" ht="13.5">
      <c r="A96" s="98" t="s">
        <v>58</v>
      </c>
      <c r="B96" s="75" t="s">
        <v>582</v>
      </c>
      <c r="C96" s="75" t="s">
        <v>583</v>
      </c>
      <c r="D96" s="78" t="s">
        <v>536</v>
      </c>
      <c r="E96" s="98"/>
      <c r="F96" s="81" t="str">
        <f t="shared" si="13"/>
        <v>き１８</v>
      </c>
      <c r="G96" s="78" t="str">
        <f t="shared" si="10"/>
        <v>曽我卓矢</v>
      </c>
      <c r="H96" s="78" t="s">
        <v>534</v>
      </c>
      <c r="I96" s="78" t="s">
        <v>522</v>
      </c>
      <c r="J96" s="128">
        <v>1986</v>
      </c>
      <c r="K96" s="77">
        <f t="shared" si="11"/>
        <v>31</v>
      </c>
      <c r="L96" s="81" t="str">
        <f t="shared" si="12"/>
        <v>OK</v>
      </c>
      <c r="M96" s="116" t="s">
        <v>498</v>
      </c>
      <c r="N96" s="34"/>
      <c r="O96" s="8"/>
    </row>
    <row r="97" spans="1:13" s="34" customFormat="1" ht="13.5">
      <c r="A97" s="98" t="s">
        <v>59</v>
      </c>
      <c r="B97" s="51" t="s">
        <v>872</v>
      </c>
      <c r="C97" s="51" t="s">
        <v>873</v>
      </c>
      <c r="D97" s="78" t="s">
        <v>536</v>
      </c>
      <c r="E97" s="98"/>
      <c r="F97" s="81" t="str">
        <f t="shared" si="13"/>
        <v>き１９</v>
      </c>
      <c r="G97" s="78" t="str">
        <f t="shared" si="10"/>
        <v>薮内陸久</v>
      </c>
      <c r="H97" s="78" t="s">
        <v>534</v>
      </c>
      <c r="I97" s="78" t="s">
        <v>522</v>
      </c>
      <c r="J97" s="128">
        <v>1997</v>
      </c>
      <c r="K97" s="77">
        <f t="shared" si="11"/>
        <v>20</v>
      </c>
      <c r="L97" s="81" t="str">
        <f t="shared" si="12"/>
        <v>OK</v>
      </c>
      <c r="M97" s="33" t="s">
        <v>501</v>
      </c>
    </row>
    <row r="98" spans="1:13" s="34" customFormat="1" ht="13.5">
      <c r="A98" s="98" t="s">
        <v>60</v>
      </c>
      <c r="B98" s="51" t="s">
        <v>874</v>
      </c>
      <c r="C98" s="51" t="s">
        <v>875</v>
      </c>
      <c r="D98" s="78" t="s">
        <v>536</v>
      </c>
      <c r="E98" s="98"/>
      <c r="F98" s="81" t="str">
        <f t="shared" si="13"/>
        <v>き２０</v>
      </c>
      <c r="G98" s="78" t="str">
        <f t="shared" si="10"/>
        <v>龍村 信</v>
      </c>
      <c r="H98" s="78" t="s">
        <v>534</v>
      </c>
      <c r="I98" s="78" t="s">
        <v>522</v>
      </c>
      <c r="J98" s="128">
        <v>1989</v>
      </c>
      <c r="K98" s="77">
        <f t="shared" si="11"/>
        <v>28</v>
      </c>
      <c r="L98" s="81" t="str">
        <f t="shared" si="12"/>
        <v>OK</v>
      </c>
      <c r="M98" s="33" t="s">
        <v>501</v>
      </c>
    </row>
    <row r="99" spans="1:15" s="34" customFormat="1" ht="13.5">
      <c r="A99" s="98" t="s">
        <v>61</v>
      </c>
      <c r="B99" s="75" t="s">
        <v>876</v>
      </c>
      <c r="C99" s="75" t="s">
        <v>592</v>
      </c>
      <c r="D99" s="78" t="s">
        <v>536</v>
      </c>
      <c r="E99" s="98"/>
      <c r="F99" s="81" t="str">
        <f t="shared" si="13"/>
        <v>き２１</v>
      </c>
      <c r="G99" s="78" t="str">
        <f t="shared" si="10"/>
        <v>松島理和</v>
      </c>
      <c r="H99" s="78" t="s">
        <v>534</v>
      </c>
      <c r="I99" s="78" t="s">
        <v>522</v>
      </c>
      <c r="J99" s="128">
        <v>1981</v>
      </c>
      <c r="K99" s="77">
        <f t="shared" si="11"/>
        <v>36</v>
      </c>
      <c r="L99" s="81" t="str">
        <f t="shared" si="12"/>
        <v>OK</v>
      </c>
      <c r="M99" s="116" t="s">
        <v>770</v>
      </c>
      <c r="O99" s="8"/>
    </row>
    <row r="100" spans="1:14" s="94" customFormat="1" ht="13.5">
      <c r="A100" s="98" t="s">
        <v>62</v>
      </c>
      <c r="B100" s="78" t="s">
        <v>877</v>
      </c>
      <c r="C100" s="78" t="s">
        <v>878</v>
      </c>
      <c r="D100" s="78" t="s">
        <v>536</v>
      </c>
      <c r="E100" s="98"/>
      <c r="F100" s="81" t="str">
        <f t="shared" si="13"/>
        <v>き２２</v>
      </c>
      <c r="G100" s="78" t="str">
        <f t="shared" si="10"/>
        <v>西岡庸介</v>
      </c>
      <c r="H100" s="78" t="s">
        <v>534</v>
      </c>
      <c r="I100" s="78" t="s">
        <v>522</v>
      </c>
      <c r="J100" s="128">
        <v>1983</v>
      </c>
      <c r="K100" s="77">
        <f t="shared" si="11"/>
        <v>34</v>
      </c>
      <c r="L100" s="81" t="str">
        <f t="shared" si="12"/>
        <v>OK</v>
      </c>
      <c r="M100" s="116" t="s">
        <v>281</v>
      </c>
      <c r="N100" s="93"/>
    </row>
    <row r="101" spans="1:13" s="34" customFormat="1" ht="13.5">
      <c r="A101" s="98" t="s">
        <v>63</v>
      </c>
      <c r="B101" s="98" t="s">
        <v>879</v>
      </c>
      <c r="C101" s="75" t="s">
        <v>880</v>
      </c>
      <c r="D101" s="78" t="s">
        <v>536</v>
      </c>
      <c r="E101" s="98"/>
      <c r="F101" s="81" t="str">
        <f t="shared" si="13"/>
        <v>き２３</v>
      </c>
      <c r="G101" s="78" t="str">
        <f t="shared" si="10"/>
        <v>石川和洋</v>
      </c>
      <c r="H101" s="78" t="s">
        <v>534</v>
      </c>
      <c r="I101" s="78" t="s">
        <v>522</v>
      </c>
      <c r="J101" s="128">
        <v>1979</v>
      </c>
      <c r="K101" s="77">
        <f t="shared" si="11"/>
        <v>38</v>
      </c>
      <c r="L101" s="81" t="str">
        <f t="shared" si="12"/>
        <v>OK</v>
      </c>
      <c r="M101" s="116" t="s">
        <v>281</v>
      </c>
    </row>
    <row r="102" spans="1:13" s="34" customFormat="1" ht="13.5">
      <c r="A102" s="98" t="s">
        <v>64</v>
      </c>
      <c r="B102" s="98" t="s">
        <v>881</v>
      </c>
      <c r="C102" s="75" t="s">
        <v>882</v>
      </c>
      <c r="D102" s="78" t="s">
        <v>536</v>
      </c>
      <c r="E102" s="98"/>
      <c r="F102" s="81" t="str">
        <f t="shared" si="13"/>
        <v>き２４</v>
      </c>
      <c r="G102" s="78" t="str">
        <f t="shared" si="10"/>
        <v>兼古翔太</v>
      </c>
      <c r="H102" s="78" t="s">
        <v>534</v>
      </c>
      <c r="I102" s="78" t="s">
        <v>522</v>
      </c>
      <c r="J102" s="128">
        <v>1989</v>
      </c>
      <c r="K102" s="77">
        <f t="shared" si="11"/>
        <v>28</v>
      </c>
      <c r="L102" s="81" t="str">
        <f t="shared" si="12"/>
        <v>OK</v>
      </c>
      <c r="M102" s="116" t="s">
        <v>281</v>
      </c>
    </row>
    <row r="103" spans="1:13" s="92" customFormat="1" ht="13.5">
      <c r="A103" s="98" t="s">
        <v>65</v>
      </c>
      <c r="B103" s="3" t="s">
        <v>883</v>
      </c>
      <c r="C103" s="3" t="s">
        <v>884</v>
      </c>
      <c r="D103" s="78" t="s">
        <v>536</v>
      </c>
      <c r="E103" s="98"/>
      <c r="F103" s="81" t="s">
        <v>493</v>
      </c>
      <c r="G103" s="78" t="str">
        <f t="shared" si="10"/>
        <v>井澤匡志</v>
      </c>
      <c r="H103" s="78" t="s">
        <v>534</v>
      </c>
      <c r="I103" s="78" t="s">
        <v>522</v>
      </c>
      <c r="J103" s="128">
        <v>1967</v>
      </c>
      <c r="K103" s="77">
        <f t="shared" si="11"/>
        <v>50</v>
      </c>
      <c r="L103" s="81" t="str">
        <f t="shared" si="12"/>
        <v>OK</v>
      </c>
      <c r="M103" s="76" t="s">
        <v>330</v>
      </c>
    </row>
    <row r="104" spans="1:13" s="34" customFormat="1" ht="13.5">
      <c r="A104" s="98" t="s">
        <v>66</v>
      </c>
      <c r="B104" s="51" t="s">
        <v>539</v>
      </c>
      <c r="C104" s="51" t="s">
        <v>540</v>
      </c>
      <c r="D104" s="78" t="s">
        <v>536</v>
      </c>
      <c r="E104" s="98"/>
      <c r="F104" s="81" t="str">
        <f aca="true" t="shared" si="14" ref="F104:F110">A104</f>
        <v>き２６</v>
      </c>
      <c r="G104" s="78" t="str">
        <f t="shared" si="10"/>
        <v>奥田康博</v>
      </c>
      <c r="H104" s="78" t="s">
        <v>534</v>
      </c>
      <c r="I104" s="78" t="s">
        <v>522</v>
      </c>
      <c r="J104" s="128">
        <v>1966</v>
      </c>
      <c r="K104" s="77">
        <f t="shared" si="11"/>
        <v>51</v>
      </c>
      <c r="L104" s="81" t="str">
        <f t="shared" si="12"/>
        <v>OK</v>
      </c>
      <c r="M104" s="33" t="s">
        <v>501</v>
      </c>
    </row>
    <row r="105" spans="1:13" s="34" customFormat="1" ht="13.5">
      <c r="A105" s="98" t="s">
        <v>67</v>
      </c>
      <c r="B105" s="51" t="s">
        <v>543</v>
      </c>
      <c r="C105" s="51" t="s">
        <v>544</v>
      </c>
      <c r="D105" s="78" t="s">
        <v>536</v>
      </c>
      <c r="E105" s="98"/>
      <c r="F105" s="81" t="str">
        <f t="shared" si="14"/>
        <v>き２７</v>
      </c>
      <c r="G105" s="78" t="str">
        <f t="shared" si="10"/>
        <v>山崎茂智</v>
      </c>
      <c r="H105" s="78" t="s">
        <v>534</v>
      </c>
      <c r="I105" s="78" t="s">
        <v>522</v>
      </c>
      <c r="J105" s="128">
        <v>1963</v>
      </c>
      <c r="K105" s="77">
        <f t="shared" si="11"/>
        <v>54</v>
      </c>
      <c r="L105" s="81" t="str">
        <f t="shared" si="12"/>
        <v>OK</v>
      </c>
      <c r="M105" s="116" t="s">
        <v>885</v>
      </c>
    </row>
    <row r="106" spans="1:13" s="34" customFormat="1" ht="13.5">
      <c r="A106" s="98" t="s">
        <v>68</v>
      </c>
      <c r="B106" s="51" t="s">
        <v>545</v>
      </c>
      <c r="C106" s="51" t="s">
        <v>546</v>
      </c>
      <c r="D106" s="78" t="s">
        <v>536</v>
      </c>
      <c r="E106" s="98"/>
      <c r="F106" s="81" t="str">
        <f t="shared" si="14"/>
        <v>き２８</v>
      </c>
      <c r="G106" s="78" t="str">
        <f t="shared" si="10"/>
        <v>秋山太助</v>
      </c>
      <c r="H106" s="78" t="s">
        <v>534</v>
      </c>
      <c r="I106" s="78" t="s">
        <v>522</v>
      </c>
      <c r="J106" s="128">
        <v>1975</v>
      </c>
      <c r="K106" s="77">
        <f t="shared" si="11"/>
        <v>42</v>
      </c>
      <c r="L106" s="81" t="str">
        <f t="shared" si="12"/>
        <v>OK</v>
      </c>
      <c r="M106" s="33" t="s">
        <v>501</v>
      </c>
    </row>
    <row r="107" spans="1:13" s="34" customFormat="1" ht="13.5">
      <c r="A107" s="98" t="s">
        <v>69</v>
      </c>
      <c r="B107" s="51" t="s">
        <v>547</v>
      </c>
      <c r="C107" s="51" t="s">
        <v>548</v>
      </c>
      <c r="D107" s="78" t="s">
        <v>536</v>
      </c>
      <c r="E107" s="98"/>
      <c r="F107" s="81" t="str">
        <f t="shared" si="14"/>
        <v>き２９</v>
      </c>
      <c r="G107" s="78" t="str">
        <f t="shared" si="10"/>
        <v>廣瀬智也</v>
      </c>
      <c r="H107" s="78" t="s">
        <v>534</v>
      </c>
      <c r="I107" s="78" t="s">
        <v>522</v>
      </c>
      <c r="J107" s="128">
        <v>1977</v>
      </c>
      <c r="K107" s="77">
        <f t="shared" si="11"/>
        <v>40</v>
      </c>
      <c r="L107" s="81" t="str">
        <f t="shared" si="12"/>
        <v>OK</v>
      </c>
      <c r="M107" s="33" t="s">
        <v>501</v>
      </c>
    </row>
    <row r="108" spans="1:13" s="34" customFormat="1" ht="13.5">
      <c r="A108" s="98" t="s">
        <v>70</v>
      </c>
      <c r="B108" s="51" t="s">
        <v>549</v>
      </c>
      <c r="C108" s="51" t="s">
        <v>550</v>
      </c>
      <c r="D108" s="78" t="s">
        <v>536</v>
      </c>
      <c r="E108" s="98"/>
      <c r="F108" s="81" t="str">
        <f t="shared" si="14"/>
        <v>き３０</v>
      </c>
      <c r="G108" s="78" t="str">
        <f t="shared" si="10"/>
        <v>玉川敬三</v>
      </c>
      <c r="H108" s="78" t="s">
        <v>534</v>
      </c>
      <c r="I108" s="78" t="s">
        <v>522</v>
      </c>
      <c r="J108" s="128">
        <v>1969</v>
      </c>
      <c r="K108" s="77">
        <f t="shared" si="11"/>
        <v>48</v>
      </c>
      <c r="L108" s="81" t="str">
        <f t="shared" si="12"/>
        <v>OK</v>
      </c>
      <c r="M108" s="33" t="s">
        <v>501</v>
      </c>
    </row>
    <row r="109" spans="1:13" s="34" customFormat="1" ht="13.5">
      <c r="A109" s="98" t="s">
        <v>71</v>
      </c>
      <c r="B109" s="51" t="s">
        <v>551</v>
      </c>
      <c r="C109" s="51" t="s">
        <v>552</v>
      </c>
      <c r="D109" s="78" t="s">
        <v>536</v>
      </c>
      <c r="E109" s="98"/>
      <c r="F109" s="81" t="str">
        <f t="shared" si="14"/>
        <v>き３１</v>
      </c>
      <c r="G109" s="78" t="str">
        <f t="shared" si="10"/>
        <v>太田圭亮</v>
      </c>
      <c r="H109" s="78" t="s">
        <v>534</v>
      </c>
      <c r="I109" s="78" t="s">
        <v>522</v>
      </c>
      <c r="J109" s="128">
        <v>1981</v>
      </c>
      <c r="K109" s="77">
        <f t="shared" si="11"/>
        <v>36</v>
      </c>
      <c r="L109" s="81" t="str">
        <f t="shared" si="12"/>
        <v>OK</v>
      </c>
      <c r="M109" s="116" t="s">
        <v>498</v>
      </c>
    </row>
    <row r="110" spans="1:13" s="34" customFormat="1" ht="13.5">
      <c r="A110" s="98" t="s">
        <v>72</v>
      </c>
      <c r="B110" s="51" t="s">
        <v>556</v>
      </c>
      <c r="C110" s="51" t="s">
        <v>557</v>
      </c>
      <c r="D110" s="78" t="s">
        <v>536</v>
      </c>
      <c r="E110" s="98"/>
      <c r="F110" s="81" t="str">
        <f t="shared" si="14"/>
        <v>き３２</v>
      </c>
      <c r="G110" s="78" t="str">
        <f t="shared" si="10"/>
        <v>馬場英年</v>
      </c>
      <c r="H110" s="78" t="s">
        <v>534</v>
      </c>
      <c r="I110" s="78" t="s">
        <v>522</v>
      </c>
      <c r="J110" s="128">
        <v>1980</v>
      </c>
      <c r="K110" s="77">
        <f t="shared" si="11"/>
        <v>37</v>
      </c>
      <c r="L110" s="81" t="str">
        <f t="shared" si="12"/>
        <v>OK</v>
      </c>
      <c r="M110" s="33" t="s">
        <v>501</v>
      </c>
    </row>
    <row r="111" spans="1:13" s="92" customFormat="1" ht="13.5">
      <c r="A111" s="98" t="s">
        <v>73</v>
      </c>
      <c r="B111" s="51" t="s">
        <v>886</v>
      </c>
      <c r="C111" s="3" t="s">
        <v>887</v>
      </c>
      <c r="D111" s="78" t="s">
        <v>536</v>
      </c>
      <c r="E111" s="98"/>
      <c r="F111" s="81" t="s">
        <v>494</v>
      </c>
      <c r="G111" s="78" t="s">
        <v>495</v>
      </c>
      <c r="H111" s="78" t="s">
        <v>534</v>
      </c>
      <c r="I111" s="78" t="s">
        <v>522</v>
      </c>
      <c r="J111" s="128">
        <v>1993</v>
      </c>
      <c r="K111" s="77">
        <f t="shared" si="11"/>
        <v>24</v>
      </c>
      <c r="L111" s="81" t="str">
        <f t="shared" si="12"/>
        <v>OK</v>
      </c>
      <c r="M111" s="33" t="s">
        <v>501</v>
      </c>
    </row>
    <row r="112" spans="1:13" s="34" customFormat="1" ht="13.5">
      <c r="A112" s="98" t="s">
        <v>74</v>
      </c>
      <c r="B112" s="3" t="s">
        <v>527</v>
      </c>
      <c r="C112" s="3" t="s">
        <v>526</v>
      </c>
      <c r="D112" s="78" t="s">
        <v>536</v>
      </c>
      <c r="E112" s="98"/>
      <c r="F112" s="81" t="str">
        <f aca="true" t="shared" si="15" ref="F112:F151">A112</f>
        <v>き３４</v>
      </c>
      <c r="G112" s="78" t="str">
        <f aca="true" t="shared" si="16" ref="G112:G151">B112&amp;C112</f>
        <v>田中正行</v>
      </c>
      <c r="H112" s="78" t="s">
        <v>534</v>
      </c>
      <c r="I112" s="78" t="s">
        <v>522</v>
      </c>
      <c r="J112" s="128">
        <v>1980</v>
      </c>
      <c r="K112" s="77">
        <f t="shared" si="11"/>
        <v>37</v>
      </c>
      <c r="L112" s="81" t="str">
        <f t="shared" si="12"/>
        <v>OK</v>
      </c>
      <c r="M112" s="116" t="s">
        <v>498</v>
      </c>
    </row>
    <row r="113" spans="1:13" s="34" customFormat="1" ht="13.5">
      <c r="A113" s="98" t="s">
        <v>75</v>
      </c>
      <c r="B113" s="3" t="s">
        <v>888</v>
      </c>
      <c r="C113" s="3" t="s">
        <v>889</v>
      </c>
      <c r="D113" s="78" t="s">
        <v>536</v>
      </c>
      <c r="E113" s="98"/>
      <c r="F113" s="81" t="str">
        <f t="shared" si="15"/>
        <v>き３５</v>
      </c>
      <c r="G113" s="78" t="str">
        <f t="shared" si="16"/>
        <v>一色 翼</v>
      </c>
      <c r="H113" s="78" t="s">
        <v>534</v>
      </c>
      <c r="I113" s="78" t="s">
        <v>522</v>
      </c>
      <c r="J113" s="128">
        <v>1984</v>
      </c>
      <c r="K113" s="77">
        <f t="shared" si="11"/>
        <v>33</v>
      </c>
      <c r="L113" s="81" t="str">
        <f t="shared" si="12"/>
        <v>OK</v>
      </c>
      <c r="M113" s="33" t="s">
        <v>501</v>
      </c>
    </row>
    <row r="114" spans="1:13" s="34" customFormat="1" ht="13.5">
      <c r="A114" s="98" t="s">
        <v>76</v>
      </c>
      <c r="B114" s="115" t="s">
        <v>890</v>
      </c>
      <c r="C114" s="86" t="s">
        <v>891</v>
      </c>
      <c r="D114" s="78" t="s">
        <v>536</v>
      </c>
      <c r="E114" s="98"/>
      <c r="F114" s="81" t="str">
        <f t="shared" si="15"/>
        <v>き３６</v>
      </c>
      <c r="G114" s="78" t="str">
        <f t="shared" si="16"/>
        <v>菊井鈴夏</v>
      </c>
      <c r="H114" s="78" t="s">
        <v>534</v>
      </c>
      <c r="I114" s="35" t="s">
        <v>530</v>
      </c>
      <c r="J114" s="128">
        <v>1997</v>
      </c>
      <c r="K114" s="77">
        <f t="shared" si="11"/>
        <v>20</v>
      </c>
      <c r="L114" s="81" t="str">
        <f t="shared" si="12"/>
        <v>OK</v>
      </c>
      <c r="M114" s="76" t="s">
        <v>868</v>
      </c>
    </row>
    <row r="115" spans="1:13" s="34" customFormat="1" ht="13.5">
      <c r="A115" s="98" t="s">
        <v>77</v>
      </c>
      <c r="B115" s="51" t="s">
        <v>541</v>
      </c>
      <c r="C115" s="3" t="s">
        <v>892</v>
      </c>
      <c r="D115" s="78" t="s">
        <v>536</v>
      </c>
      <c r="E115" s="98"/>
      <c r="F115" s="81" t="str">
        <f t="shared" si="15"/>
        <v>き３７</v>
      </c>
      <c r="G115" s="78" t="str">
        <f t="shared" si="16"/>
        <v>山本和樹</v>
      </c>
      <c r="H115" s="78" t="s">
        <v>534</v>
      </c>
      <c r="I115" s="78" t="s">
        <v>522</v>
      </c>
      <c r="J115" s="128">
        <v>1997</v>
      </c>
      <c r="K115" s="77">
        <f t="shared" si="11"/>
        <v>20</v>
      </c>
      <c r="L115" s="81" t="str">
        <f t="shared" si="12"/>
        <v>OK</v>
      </c>
      <c r="M115" s="76" t="s">
        <v>868</v>
      </c>
    </row>
    <row r="116" spans="1:13" s="34" customFormat="1" ht="13.5">
      <c r="A116" s="98" t="s">
        <v>78</v>
      </c>
      <c r="B116" s="52" t="s">
        <v>893</v>
      </c>
      <c r="C116" s="52" t="s">
        <v>894</v>
      </c>
      <c r="D116" s="78" t="s">
        <v>536</v>
      </c>
      <c r="E116" s="98"/>
      <c r="F116" s="81" t="str">
        <f t="shared" si="15"/>
        <v>き３８</v>
      </c>
      <c r="G116" s="78" t="str">
        <f t="shared" si="16"/>
        <v>島山莉旺</v>
      </c>
      <c r="H116" s="78" t="s">
        <v>534</v>
      </c>
      <c r="I116" s="78" t="s">
        <v>522</v>
      </c>
      <c r="J116" s="128">
        <v>1995</v>
      </c>
      <c r="K116" s="77">
        <f t="shared" si="11"/>
        <v>22</v>
      </c>
      <c r="L116" s="81" t="str">
        <f t="shared" si="12"/>
        <v>OK</v>
      </c>
      <c r="M116" s="116" t="s">
        <v>330</v>
      </c>
    </row>
    <row r="117" spans="1:13" s="34" customFormat="1" ht="13.5">
      <c r="A117" s="98" t="s">
        <v>79</v>
      </c>
      <c r="B117" s="98" t="s">
        <v>660</v>
      </c>
      <c r="C117" s="98" t="s">
        <v>895</v>
      </c>
      <c r="D117" s="78" t="s">
        <v>536</v>
      </c>
      <c r="E117" s="98"/>
      <c r="F117" s="81" t="str">
        <f t="shared" si="15"/>
        <v>き３９</v>
      </c>
      <c r="G117" s="78" t="str">
        <f t="shared" si="16"/>
        <v>浅田 光</v>
      </c>
      <c r="H117" s="78" t="s">
        <v>534</v>
      </c>
      <c r="I117" s="78" t="s">
        <v>522</v>
      </c>
      <c r="J117" s="128">
        <v>1985</v>
      </c>
      <c r="K117" s="77">
        <f t="shared" si="11"/>
        <v>32</v>
      </c>
      <c r="L117" s="81" t="str">
        <f t="shared" si="12"/>
        <v>OK</v>
      </c>
      <c r="M117" s="33" t="s">
        <v>501</v>
      </c>
    </row>
    <row r="118" spans="1:13" s="34" customFormat="1" ht="13.5">
      <c r="A118" s="98" t="s">
        <v>80</v>
      </c>
      <c r="B118" s="98" t="s">
        <v>896</v>
      </c>
      <c r="C118" s="98" t="s">
        <v>897</v>
      </c>
      <c r="D118" s="78" t="s">
        <v>536</v>
      </c>
      <c r="E118" s="98"/>
      <c r="F118" s="81" t="str">
        <f t="shared" si="15"/>
        <v>き４０</v>
      </c>
      <c r="G118" s="78" t="str">
        <f t="shared" si="16"/>
        <v>桜井貴哉</v>
      </c>
      <c r="H118" s="78" t="s">
        <v>534</v>
      </c>
      <c r="I118" s="78" t="s">
        <v>522</v>
      </c>
      <c r="J118" s="128">
        <v>1994</v>
      </c>
      <c r="K118" s="77">
        <f t="shared" si="11"/>
        <v>23</v>
      </c>
      <c r="L118" s="81" t="str">
        <f t="shared" si="12"/>
        <v>OK</v>
      </c>
      <c r="M118" s="33" t="s">
        <v>501</v>
      </c>
    </row>
    <row r="119" spans="1:13" s="34" customFormat="1" ht="13.5">
      <c r="A119" s="98" t="s">
        <v>81</v>
      </c>
      <c r="B119" s="51" t="s">
        <v>561</v>
      </c>
      <c r="C119" s="3" t="s">
        <v>562</v>
      </c>
      <c r="D119" s="78" t="s">
        <v>536</v>
      </c>
      <c r="E119" s="98"/>
      <c r="F119" s="81" t="str">
        <f t="shared" si="15"/>
        <v>き４１</v>
      </c>
      <c r="G119" s="78" t="str">
        <f t="shared" si="16"/>
        <v>湯本芳明</v>
      </c>
      <c r="H119" s="78" t="s">
        <v>534</v>
      </c>
      <c r="I119" s="78" t="s">
        <v>522</v>
      </c>
      <c r="J119" s="128">
        <v>1952</v>
      </c>
      <c r="K119" s="77">
        <f t="shared" si="11"/>
        <v>65</v>
      </c>
      <c r="L119" s="81" t="str">
        <f t="shared" si="12"/>
        <v>OK</v>
      </c>
      <c r="M119" s="116" t="s">
        <v>498</v>
      </c>
    </row>
    <row r="120" spans="1:13" s="34" customFormat="1" ht="13.5">
      <c r="A120" s="98" t="s">
        <v>82</v>
      </c>
      <c r="B120" s="51" t="s">
        <v>576</v>
      </c>
      <c r="C120" s="3" t="s">
        <v>577</v>
      </c>
      <c r="D120" s="78" t="s">
        <v>536</v>
      </c>
      <c r="E120" s="98"/>
      <c r="F120" s="81" t="str">
        <f t="shared" si="15"/>
        <v>き４２</v>
      </c>
      <c r="G120" s="78" t="str">
        <f t="shared" si="16"/>
        <v>高橋雄祐</v>
      </c>
      <c r="H120" s="78" t="s">
        <v>534</v>
      </c>
      <c r="I120" s="78" t="s">
        <v>522</v>
      </c>
      <c r="J120" s="128">
        <v>1985</v>
      </c>
      <c r="K120" s="77">
        <f t="shared" si="11"/>
        <v>32</v>
      </c>
      <c r="L120" s="81" t="str">
        <f t="shared" si="12"/>
        <v>OK</v>
      </c>
      <c r="M120" s="116" t="s">
        <v>330</v>
      </c>
    </row>
    <row r="121" spans="1:13" s="34" customFormat="1" ht="13.5">
      <c r="A121" s="98" t="s">
        <v>83</v>
      </c>
      <c r="B121" s="51" t="s">
        <v>578</v>
      </c>
      <c r="C121" s="3" t="s">
        <v>579</v>
      </c>
      <c r="D121" s="78" t="s">
        <v>536</v>
      </c>
      <c r="E121" s="98"/>
      <c r="F121" s="81" t="str">
        <f t="shared" si="15"/>
        <v>き４３</v>
      </c>
      <c r="G121" s="78" t="str">
        <f t="shared" si="16"/>
        <v>吉本泰二</v>
      </c>
      <c r="H121" s="78" t="s">
        <v>534</v>
      </c>
      <c r="I121" s="78" t="s">
        <v>522</v>
      </c>
      <c r="J121" s="128">
        <v>1976</v>
      </c>
      <c r="K121" s="77">
        <f t="shared" si="11"/>
        <v>41</v>
      </c>
      <c r="L121" s="81" t="str">
        <f t="shared" si="12"/>
        <v>OK</v>
      </c>
      <c r="M121" s="33" t="s">
        <v>501</v>
      </c>
    </row>
    <row r="122" spans="1:13" s="34" customFormat="1" ht="13.5">
      <c r="A122" s="98" t="s">
        <v>84</v>
      </c>
      <c r="B122" s="51" t="s">
        <v>565</v>
      </c>
      <c r="C122" s="3" t="s">
        <v>566</v>
      </c>
      <c r="D122" s="78" t="s">
        <v>536</v>
      </c>
      <c r="E122" s="98"/>
      <c r="F122" s="81" t="str">
        <f t="shared" si="15"/>
        <v>き４４</v>
      </c>
      <c r="G122" s="78" t="str">
        <f t="shared" si="16"/>
        <v>村尾彰了</v>
      </c>
      <c r="H122" s="78" t="s">
        <v>534</v>
      </c>
      <c r="I122" s="78" t="s">
        <v>522</v>
      </c>
      <c r="J122" s="128">
        <v>1982</v>
      </c>
      <c r="K122" s="77">
        <f t="shared" si="11"/>
        <v>35</v>
      </c>
      <c r="L122" s="81" t="str">
        <f t="shared" si="12"/>
        <v>OK</v>
      </c>
      <c r="M122" s="116" t="s">
        <v>272</v>
      </c>
    </row>
    <row r="123" spans="1:14" s="94" customFormat="1" ht="13.5">
      <c r="A123" s="98" t="s">
        <v>85</v>
      </c>
      <c r="B123" s="78" t="s">
        <v>898</v>
      </c>
      <c r="C123" s="78" t="s">
        <v>899</v>
      </c>
      <c r="D123" s="78" t="s">
        <v>536</v>
      </c>
      <c r="E123" s="98"/>
      <c r="F123" s="81" t="str">
        <f t="shared" si="15"/>
        <v>き４５</v>
      </c>
      <c r="G123" s="78" t="str">
        <f t="shared" si="16"/>
        <v>澤田啓一</v>
      </c>
      <c r="H123" s="78" t="s">
        <v>534</v>
      </c>
      <c r="I123" s="78" t="s">
        <v>522</v>
      </c>
      <c r="J123" s="128">
        <v>1970</v>
      </c>
      <c r="K123" s="77">
        <f t="shared" si="11"/>
        <v>47</v>
      </c>
      <c r="L123" s="81" t="str">
        <f t="shared" si="12"/>
        <v>OK</v>
      </c>
      <c r="M123" s="98" t="s">
        <v>330</v>
      </c>
      <c r="N123" s="93"/>
    </row>
    <row r="124" spans="1:13" s="34" customFormat="1" ht="13.5">
      <c r="A124" s="98" t="s">
        <v>86</v>
      </c>
      <c r="B124" s="86" t="s">
        <v>660</v>
      </c>
      <c r="C124" s="86" t="s">
        <v>900</v>
      </c>
      <c r="D124" s="78" t="s">
        <v>536</v>
      </c>
      <c r="E124" s="98"/>
      <c r="F124" s="81" t="str">
        <f t="shared" si="15"/>
        <v>き４６</v>
      </c>
      <c r="G124" s="78" t="str">
        <f t="shared" si="16"/>
        <v>浅田亜祐子</v>
      </c>
      <c r="H124" s="78" t="s">
        <v>534</v>
      </c>
      <c r="I124" s="35" t="s">
        <v>530</v>
      </c>
      <c r="J124" s="128">
        <v>1984</v>
      </c>
      <c r="K124" s="77">
        <f t="shared" si="11"/>
        <v>33</v>
      </c>
      <c r="L124" s="81" t="str">
        <f t="shared" si="12"/>
        <v>OK</v>
      </c>
      <c r="M124" s="116" t="s">
        <v>868</v>
      </c>
    </row>
    <row r="125" spans="1:13" s="34" customFormat="1" ht="13.5">
      <c r="A125" s="98" t="s">
        <v>87</v>
      </c>
      <c r="B125" s="51" t="s">
        <v>901</v>
      </c>
      <c r="C125" s="51" t="s">
        <v>902</v>
      </c>
      <c r="D125" s="78" t="s">
        <v>536</v>
      </c>
      <c r="E125" s="98"/>
      <c r="F125" s="81" t="str">
        <f t="shared" si="15"/>
        <v>き４７</v>
      </c>
      <c r="G125" s="78" t="str">
        <f t="shared" si="16"/>
        <v>赤木 拓</v>
      </c>
      <c r="H125" s="78" t="s">
        <v>534</v>
      </c>
      <c r="I125" s="78" t="s">
        <v>522</v>
      </c>
      <c r="J125" s="128">
        <v>1980</v>
      </c>
      <c r="K125" s="77">
        <f t="shared" si="11"/>
        <v>37</v>
      </c>
      <c r="L125" s="81" t="str">
        <f t="shared" si="12"/>
        <v>OK</v>
      </c>
      <c r="M125" s="116" t="s">
        <v>498</v>
      </c>
    </row>
    <row r="126" spans="1:13" s="34" customFormat="1" ht="13.5">
      <c r="A126" s="98" t="s">
        <v>88</v>
      </c>
      <c r="B126" s="51" t="s">
        <v>570</v>
      </c>
      <c r="C126" s="3" t="s">
        <v>571</v>
      </c>
      <c r="D126" s="78" t="s">
        <v>536</v>
      </c>
      <c r="E126" s="98"/>
      <c r="F126" s="81" t="str">
        <f t="shared" si="15"/>
        <v>き４８</v>
      </c>
      <c r="G126" s="78" t="str">
        <f t="shared" si="16"/>
        <v>住谷岳司</v>
      </c>
      <c r="H126" s="78" t="s">
        <v>534</v>
      </c>
      <c r="I126" s="78" t="s">
        <v>522</v>
      </c>
      <c r="J126" s="128">
        <v>1967</v>
      </c>
      <c r="K126" s="77">
        <f t="shared" si="11"/>
        <v>50</v>
      </c>
      <c r="L126" s="81" t="str">
        <f t="shared" si="12"/>
        <v>OK</v>
      </c>
      <c r="M126" s="116" t="s">
        <v>903</v>
      </c>
    </row>
    <row r="127" spans="1:15" s="34" customFormat="1" ht="13.5">
      <c r="A127" s="98" t="s">
        <v>89</v>
      </c>
      <c r="B127" s="51" t="s">
        <v>572</v>
      </c>
      <c r="C127" s="3" t="s">
        <v>573</v>
      </c>
      <c r="D127" s="78" t="s">
        <v>536</v>
      </c>
      <c r="E127" s="98"/>
      <c r="F127" s="81" t="str">
        <f t="shared" si="15"/>
        <v>き４９</v>
      </c>
      <c r="G127" s="78" t="str">
        <f t="shared" si="16"/>
        <v>永田寛教</v>
      </c>
      <c r="H127" s="78" t="s">
        <v>534</v>
      </c>
      <c r="I127" s="78" t="s">
        <v>522</v>
      </c>
      <c r="J127" s="128">
        <v>1981</v>
      </c>
      <c r="K127" s="77">
        <f t="shared" si="11"/>
        <v>36</v>
      </c>
      <c r="L127" s="81" t="str">
        <f t="shared" si="12"/>
        <v>OK</v>
      </c>
      <c r="M127" s="116" t="s">
        <v>330</v>
      </c>
      <c r="O127" s="8"/>
    </row>
    <row r="128" spans="1:15" s="34" customFormat="1" ht="13.5">
      <c r="A128" s="98" t="s">
        <v>90</v>
      </c>
      <c r="B128" s="3" t="s">
        <v>904</v>
      </c>
      <c r="C128" s="3" t="s">
        <v>905</v>
      </c>
      <c r="D128" s="78" t="s">
        <v>536</v>
      </c>
      <c r="E128" s="98"/>
      <c r="F128" s="81" t="str">
        <f t="shared" si="15"/>
        <v>き５０</v>
      </c>
      <c r="G128" s="78" t="str">
        <f t="shared" si="16"/>
        <v>柴田雅寛</v>
      </c>
      <c r="H128" s="78" t="s">
        <v>534</v>
      </c>
      <c r="I128" s="78" t="s">
        <v>522</v>
      </c>
      <c r="J128" s="128">
        <v>1982</v>
      </c>
      <c r="K128" s="77">
        <f t="shared" si="11"/>
        <v>35</v>
      </c>
      <c r="L128" s="81" t="str">
        <f t="shared" si="12"/>
        <v>OK</v>
      </c>
      <c r="M128" s="76" t="s">
        <v>906</v>
      </c>
      <c r="O128" s="8"/>
    </row>
    <row r="129" spans="1:15" s="116" customFormat="1" ht="13.5">
      <c r="A129" s="98" t="s">
        <v>91</v>
      </c>
      <c r="B129" s="86" t="s">
        <v>907</v>
      </c>
      <c r="C129" s="86" t="s">
        <v>908</v>
      </c>
      <c r="D129" s="78" t="s">
        <v>536</v>
      </c>
      <c r="E129" s="98"/>
      <c r="F129" s="81" t="str">
        <f t="shared" si="15"/>
        <v>き５１</v>
      </c>
      <c r="G129" s="78" t="str">
        <f t="shared" si="16"/>
        <v>大鳥有希子</v>
      </c>
      <c r="H129" s="78" t="s">
        <v>534</v>
      </c>
      <c r="I129" s="35" t="s">
        <v>530</v>
      </c>
      <c r="J129" s="128">
        <v>1988</v>
      </c>
      <c r="K129" s="77">
        <f t="shared" si="11"/>
        <v>29</v>
      </c>
      <c r="L129" s="81" t="str">
        <f t="shared" si="12"/>
        <v>OK</v>
      </c>
      <c r="M129" s="116" t="s">
        <v>909</v>
      </c>
      <c r="N129" s="34"/>
      <c r="O129" s="8"/>
    </row>
    <row r="130" spans="1:13" s="34" customFormat="1" ht="13.5">
      <c r="A130" s="98" t="s">
        <v>92</v>
      </c>
      <c r="B130" s="3" t="s">
        <v>910</v>
      </c>
      <c r="C130" s="3" t="s">
        <v>911</v>
      </c>
      <c r="D130" s="78" t="s">
        <v>536</v>
      </c>
      <c r="E130" s="98"/>
      <c r="F130" s="81" t="str">
        <f t="shared" si="15"/>
        <v>き５２</v>
      </c>
      <c r="G130" s="78" t="str">
        <f t="shared" si="16"/>
        <v>菊池健太郎</v>
      </c>
      <c r="H130" s="78" t="s">
        <v>534</v>
      </c>
      <c r="I130" s="78" t="s">
        <v>522</v>
      </c>
      <c r="J130" s="128">
        <v>1990</v>
      </c>
      <c r="K130" s="77">
        <f t="shared" si="11"/>
        <v>27</v>
      </c>
      <c r="L130" s="81" t="str">
        <f t="shared" si="12"/>
        <v>OK</v>
      </c>
      <c r="M130" s="76" t="s">
        <v>912</v>
      </c>
    </row>
    <row r="131" spans="1:13" s="34" customFormat="1" ht="13.5">
      <c r="A131" s="98" t="s">
        <v>94</v>
      </c>
      <c r="B131" s="3" t="s">
        <v>913</v>
      </c>
      <c r="C131" s="3" t="s">
        <v>914</v>
      </c>
      <c r="D131" s="78" t="s">
        <v>536</v>
      </c>
      <c r="E131" s="98"/>
      <c r="F131" s="81" t="str">
        <f t="shared" si="15"/>
        <v>き５３</v>
      </c>
      <c r="G131" s="78" t="str">
        <f t="shared" si="16"/>
        <v>村西徹</v>
      </c>
      <c r="H131" s="78" t="s">
        <v>534</v>
      </c>
      <c r="I131" s="78" t="s">
        <v>522</v>
      </c>
      <c r="J131" s="128">
        <v>1988</v>
      </c>
      <c r="K131" s="77">
        <f t="shared" si="11"/>
        <v>29</v>
      </c>
      <c r="L131" s="81" t="str">
        <f t="shared" si="12"/>
        <v>OK</v>
      </c>
      <c r="M131" s="76" t="s">
        <v>272</v>
      </c>
    </row>
    <row r="132" spans="1:13" s="34" customFormat="1" ht="13.5">
      <c r="A132" s="98" t="s">
        <v>95</v>
      </c>
      <c r="B132" s="98" t="s">
        <v>915</v>
      </c>
      <c r="C132" s="98" t="s">
        <v>916</v>
      </c>
      <c r="D132" s="78" t="s">
        <v>536</v>
      </c>
      <c r="E132" s="98"/>
      <c r="F132" s="81" t="str">
        <f t="shared" si="15"/>
        <v>き５４</v>
      </c>
      <c r="G132" s="78" t="str">
        <f t="shared" si="16"/>
        <v>松本太一</v>
      </c>
      <c r="H132" s="78" t="s">
        <v>534</v>
      </c>
      <c r="I132" s="78" t="s">
        <v>522</v>
      </c>
      <c r="J132" s="128">
        <v>1993</v>
      </c>
      <c r="K132" s="77">
        <f t="shared" si="11"/>
        <v>24</v>
      </c>
      <c r="L132" s="81" t="str">
        <f t="shared" si="12"/>
        <v>OK</v>
      </c>
      <c r="M132" s="76" t="s">
        <v>912</v>
      </c>
    </row>
    <row r="133" spans="1:15" s="116" customFormat="1" ht="13.5">
      <c r="A133" s="98" t="s">
        <v>96</v>
      </c>
      <c r="B133" s="8" t="s">
        <v>537</v>
      </c>
      <c r="C133" s="8" t="s">
        <v>538</v>
      </c>
      <c r="D133" s="78" t="s">
        <v>536</v>
      </c>
      <c r="E133" s="8"/>
      <c r="F133" s="81" t="str">
        <f t="shared" si="15"/>
        <v>き５５</v>
      </c>
      <c r="G133" s="78" t="str">
        <f t="shared" si="16"/>
        <v>竹村仁志</v>
      </c>
      <c r="H133" s="78" t="s">
        <v>534</v>
      </c>
      <c r="I133" s="78" t="s">
        <v>522</v>
      </c>
      <c r="J133" s="128">
        <v>1962</v>
      </c>
      <c r="K133" s="77">
        <f t="shared" si="11"/>
        <v>55</v>
      </c>
      <c r="L133" s="81" t="str">
        <f t="shared" si="12"/>
        <v>OK</v>
      </c>
      <c r="M133" s="98" t="s">
        <v>917</v>
      </c>
      <c r="N133" s="34"/>
      <c r="O133" s="8"/>
    </row>
    <row r="134" spans="1:13" s="149" customFormat="1" ht="13.5">
      <c r="A134" s="98" t="s">
        <v>918</v>
      </c>
      <c r="B134" s="98" t="s">
        <v>919</v>
      </c>
      <c r="C134" s="98" t="s">
        <v>920</v>
      </c>
      <c r="D134" s="78" t="s">
        <v>1</v>
      </c>
      <c r="E134" s="8"/>
      <c r="F134" s="81" t="str">
        <f t="shared" si="15"/>
        <v>き５６</v>
      </c>
      <c r="G134" s="98" t="str">
        <f t="shared" si="16"/>
        <v>中元寺功貴</v>
      </c>
      <c r="H134" s="78" t="s">
        <v>534</v>
      </c>
      <c r="I134" s="78" t="s">
        <v>522</v>
      </c>
      <c r="J134" s="128">
        <v>1992</v>
      </c>
      <c r="K134" s="77">
        <f t="shared" si="11"/>
        <v>25</v>
      </c>
      <c r="L134" s="81" t="str">
        <f t="shared" si="12"/>
        <v>OK</v>
      </c>
      <c r="M134" s="148" t="s">
        <v>753</v>
      </c>
    </row>
    <row r="135" spans="1:13" s="149" customFormat="1" ht="13.5">
      <c r="A135" s="98" t="s">
        <v>921</v>
      </c>
      <c r="B135" s="98" t="s">
        <v>922</v>
      </c>
      <c r="C135" s="98" t="s">
        <v>923</v>
      </c>
      <c r="D135" s="78" t="s">
        <v>1</v>
      </c>
      <c r="E135" s="8"/>
      <c r="F135" s="81" t="str">
        <f t="shared" si="15"/>
        <v>き５７</v>
      </c>
      <c r="G135" s="98" t="str">
        <f t="shared" si="16"/>
        <v>大河原豊</v>
      </c>
      <c r="H135" s="78" t="s">
        <v>534</v>
      </c>
      <c r="I135" s="78" t="s">
        <v>522</v>
      </c>
      <c r="J135" s="128">
        <v>1991</v>
      </c>
      <c r="K135" s="77">
        <f t="shared" si="11"/>
        <v>26</v>
      </c>
      <c r="L135" s="81" t="str">
        <f t="shared" si="12"/>
        <v>OK</v>
      </c>
      <c r="M135" s="148" t="s">
        <v>753</v>
      </c>
    </row>
    <row r="136" spans="1:13" s="149" customFormat="1" ht="13.5">
      <c r="A136" s="98" t="s">
        <v>924</v>
      </c>
      <c r="B136" s="150" t="s">
        <v>925</v>
      </c>
      <c r="C136" s="150" t="s">
        <v>926</v>
      </c>
      <c r="D136" s="78" t="s">
        <v>1</v>
      </c>
      <c r="E136" s="8"/>
      <c r="F136" s="81" t="str">
        <f t="shared" si="15"/>
        <v>き５８</v>
      </c>
      <c r="G136" s="132" t="str">
        <f t="shared" si="16"/>
        <v>森愛捺花</v>
      </c>
      <c r="H136" s="78" t="s">
        <v>534</v>
      </c>
      <c r="I136" s="78" t="s">
        <v>2</v>
      </c>
      <c r="J136" s="128">
        <v>1998</v>
      </c>
      <c r="K136" s="77">
        <f t="shared" si="11"/>
        <v>19</v>
      </c>
      <c r="L136" s="81" t="str">
        <f t="shared" si="12"/>
        <v>OK</v>
      </c>
      <c r="M136" s="151" t="s">
        <v>927</v>
      </c>
    </row>
    <row r="137" spans="1:13" s="149" customFormat="1" ht="13.5">
      <c r="A137" s="98" t="s">
        <v>928</v>
      </c>
      <c r="B137" s="150" t="s">
        <v>925</v>
      </c>
      <c r="C137" s="150" t="s">
        <v>929</v>
      </c>
      <c r="D137" s="78" t="s">
        <v>1</v>
      </c>
      <c r="E137" s="8"/>
      <c r="F137" s="81" t="str">
        <f t="shared" si="15"/>
        <v>き５９</v>
      </c>
      <c r="G137" s="132" t="str">
        <f t="shared" si="16"/>
        <v>森涼花</v>
      </c>
      <c r="H137" s="78" t="s">
        <v>534</v>
      </c>
      <c r="I137" s="78" t="s">
        <v>2</v>
      </c>
      <c r="J137" s="128">
        <v>2003</v>
      </c>
      <c r="K137" s="77">
        <f t="shared" si="11"/>
        <v>14</v>
      </c>
      <c r="L137" s="81" t="str">
        <f t="shared" si="12"/>
        <v>OK</v>
      </c>
      <c r="M137" s="151" t="s">
        <v>757</v>
      </c>
    </row>
    <row r="138" spans="1:13" s="149" customFormat="1" ht="13.5">
      <c r="A138" s="98" t="s">
        <v>930</v>
      </c>
      <c r="B138" s="98" t="s">
        <v>931</v>
      </c>
      <c r="C138" s="98" t="s">
        <v>932</v>
      </c>
      <c r="D138" s="78" t="s">
        <v>1</v>
      </c>
      <c r="E138" s="8"/>
      <c r="F138" s="81" t="str">
        <f t="shared" si="15"/>
        <v>き６０</v>
      </c>
      <c r="G138" s="98" t="str">
        <f t="shared" si="16"/>
        <v>清水陽介</v>
      </c>
      <c r="H138" s="78" t="s">
        <v>534</v>
      </c>
      <c r="I138" s="78" t="s">
        <v>522</v>
      </c>
      <c r="J138" s="128">
        <v>1991</v>
      </c>
      <c r="K138" s="77">
        <f t="shared" si="11"/>
        <v>26</v>
      </c>
      <c r="L138" s="81" t="str">
        <f t="shared" si="12"/>
        <v>OK</v>
      </c>
      <c r="M138" s="148" t="s">
        <v>753</v>
      </c>
    </row>
    <row r="139" spans="1:14" s="94" customFormat="1" ht="12.75" customHeight="1">
      <c r="A139" s="98" t="s">
        <v>933</v>
      </c>
      <c r="B139" s="94" t="s">
        <v>934</v>
      </c>
      <c r="C139" s="78" t="s">
        <v>935</v>
      </c>
      <c r="D139" s="78" t="s">
        <v>1</v>
      </c>
      <c r="E139" s="8"/>
      <c r="F139" s="81" t="str">
        <f t="shared" si="15"/>
        <v>き６１</v>
      </c>
      <c r="G139" s="98" t="str">
        <f t="shared" si="16"/>
        <v>川田達也</v>
      </c>
      <c r="H139" s="78" t="s">
        <v>534</v>
      </c>
      <c r="I139" s="78" t="s">
        <v>522</v>
      </c>
      <c r="J139" s="128">
        <v>1965</v>
      </c>
      <c r="K139" s="77">
        <f t="shared" si="11"/>
        <v>52</v>
      </c>
      <c r="L139" s="81" t="str">
        <f t="shared" si="12"/>
        <v>OK</v>
      </c>
      <c r="M139" s="94" t="s">
        <v>93</v>
      </c>
      <c r="N139" s="93"/>
    </row>
    <row r="140" spans="1:13" s="8" customFormat="1" ht="13.5">
      <c r="A140" s="98" t="s">
        <v>936</v>
      </c>
      <c r="B140" s="3" t="s">
        <v>934</v>
      </c>
      <c r="C140" s="3" t="s">
        <v>937</v>
      </c>
      <c r="D140" s="78" t="s">
        <v>1</v>
      </c>
      <c r="F140" s="81" t="str">
        <f t="shared" si="15"/>
        <v>き６２</v>
      </c>
      <c r="G140" s="98" t="str">
        <f t="shared" si="16"/>
        <v>川田貴也</v>
      </c>
      <c r="H140" s="78" t="s">
        <v>534</v>
      </c>
      <c r="I140" s="78" t="s">
        <v>522</v>
      </c>
      <c r="J140" s="128">
        <v>1997</v>
      </c>
      <c r="K140" s="77">
        <f t="shared" si="11"/>
        <v>20</v>
      </c>
      <c r="L140" s="81" t="str">
        <f t="shared" si="12"/>
        <v>OK</v>
      </c>
      <c r="M140" s="94" t="s">
        <v>93</v>
      </c>
    </row>
    <row r="141" spans="1:13" s="8" customFormat="1" ht="13.5">
      <c r="A141" s="98" t="s">
        <v>938</v>
      </c>
      <c r="B141" s="98" t="s">
        <v>939</v>
      </c>
      <c r="C141" s="98" t="s">
        <v>940</v>
      </c>
      <c r="D141" s="78" t="s">
        <v>1</v>
      </c>
      <c r="F141" s="81" t="str">
        <f t="shared" si="15"/>
        <v>き６３</v>
      </c>
      <c r="G141" s="98" t="str">
        <f t="shared" si="16"/>
        <v>岸本恭介</v>
      </c>
      <c r="H141" s="78" t="s">
        <v>534</v>
      </c>
      <c r="I141" s="78" t="s">
        <v>522</v>
      </c>
      <c r="J141" s="128">
        <v>1989</v>
      </c>
      <c r="K141" s="77">
        <f t="shared" si="11"/>
        <v>28</v>
      </c>
      <c r="L141" s="81" t="str">
        <f t="shared" si="12"/>
        <v>OK</v>
      </c>
      <c r="M141" s="98" t="s">
        <v>941</v>
      </c>
    </row>
    <row r="142" spans="1:13" s="8" customFormat="1" ht="13.5">
      <c r="A142" s="98" t="s">
        <v>942</v>
      </c>
      <c r="B142" s="98" t="s">
        <v>943</v>
      </c>
      <c r="C142" s="98" t="s">
        <v>944</v>
      </c>
      <c r="D142" s="78" t="s">
        <v>1</v>
      </c>
      <c r="F142" s="81" t="str">
        <f t="shared" si="15"/>
        <v>き６４</v>
      </c>
      <c r="G142" s="98" t="str">
        <f t="shared" si="16"/>
        <v>佐治 武</v>
      </c>
      <c r="H142" s="78" t="s">
        <v>534</v>
      </c>
      <c r="I142" s="78" t="s">
        <v>522</v>
      </c>
      <c r="J142" s="128">
        <v>1964</v>
      </c>
      <c r="K142" s="77">
        <f t="shared" si="11"/>
        <v>53</v>
      </c>
      <c r="L142" s="81" t="str">
        <f t="shared" si="12"/>
        <v>OK</v>
      </c>
      <c r="M142" s="98" t="s">
        <v>945</v>
      </c>
    </row>
    <row r="143" spans="1:13" s="8" customFormat="1" ht="13.5">
      <c r="A143" s="98" t="s">
        <v>946</v>
      </c>
      <c r="B143" s="98" t="s">
        <v>947</v>
      </c>
      <c r="C143" s="98" t="s">
        <v>948</v>
      </c>
      <c r="D143" s="78" t="s">
        <v>1</v>
      </c>
      <c r="F143" s="81" t="str">
        <f t="shared" si="15"/>
        <v>き６５</v>
      </c>
      <c r="G143" s="98" t="str">
        <f t="shared" si="16"/>
        <v>佐藤 祥</v>
      </c>
      <c r="H143" s="78" t="s">
        <v>534</v>
      </c>
      <c r="I143" s="78" t="s">
        <v>522</v>
      </c>
      <c r="J143" s="128">
        <v>1994</v>
      </c>
      <c r="K143" s="77">
        <f aca="true" t="shared" si="17" ref="K143:K151">IF(J143="","",(2017-J143))</f>
        <v>23</v>
      </c>
      <c r="L143" s="81" t="str">
        <f aca="true" t="shared" si="18" ref="L143:L206">IF(G143="","",IF(COUNTIF($G$6:$G$600,G143)&gt;1,"2重登録","OK"))</f>
        <v>OK</v>
      </c>
      <c r="M143" s="94" t="s">
        <v>93</v>
      </c>
    </row>
    <row r="144" spans="1:13" s="8" customFormat="1" ht="13.5">
      <c r="A144" s="98" t="s">
        <v>949</v>
      </c>
      <c r="B144" s="98" t="s">
        <v>950</v>
      </c>
      <c r="C144" s="98" t="s">
        <v>951</v>
      </c>
      <c r="D144" s="78" t="s">
        <v>1</v>
      </c>
      <c r="F144" s="81" t="str">
        <f t="shared" si="15"/>
        <v>き６６</v>
      </c>
      <c r="G144" s="98" t="str">
        <f t="shared" si="16"/>
        <v>細川知剛</v>
      </c>
      <c r="H144" s="78" t="s">
        <v>534</v>
      </c>
      <c r="I144" s="78" t="s">
        <v>522</v>
      </c>
      <c r="J144" s="128">
        <v>1989</v>
      </c>
      <c r="K144" s="77">
        <f t="shared" si="17"/>
        <v>28</v>
      </c>
      <c r="L144" s="81" t="str">
        <f t="shared" si="18"/>
        <v>OK</v>
      </c>
      <c r="M144" s="98" t="s">
        <v>510</v>
      </c>
    </row>
    <row r="145" spans="1:13" s="8" customFormat="1" ht="13.5">
      <c r="A145" s="98" t="s">
        <v>952</v>
      </c>
      <c r="B145" s="8" t="s">
        <v>953</v>
      </c>
      <c r="C145" s="8" t="s">
        <v>954</v>
      </c>
      <c r="D145" s="78" t="s">
        <v>1</v>
      </c>
      <c r="F145" s="81" t="str">
        <f t="shared" si="15"/>
        <v>き６７</v>
      </c>
      <c r="G145" s="98" t="str">
        <f t="shared" si="16"/>
        <v>伊藤成行</v>
      </c>
      <c r="H145" s="78" t="s">
        <v>534</v>
      </c>
      <c r="I145" s="78" t="s">
        <v>522</v>
      </c>
      <c r="J145" s="128">
        <v>1951</v>
      </c>
      <c r="K145" s="77">
        <f t="shared" si="17"/>
        <v>66</v>
      </c>
      <c r="L145" s="81" t="str">
        <f t="shared" si="18"/>
        <v>OK</v>
      </c>
      <c r="M145" s="98" t="s">
        <v>510</v>
      </c>
    </row>
    <row r="146" spans="1:13" s="8" customFormat="1" ht="13.5">
      <c r="A146" s="98" t="s">
        <v>955</v>
      </c>
      <c r="B146" s="150" t="s">
        <v>956</v>
      </c>
      <c r="C146" s="150" t="s">
        <v>957</v>
      </c>
      <c r="D146" s="78" t="s">
        <v>1</v>
      </c>
      <c r="F146" s="81" t="str">
        <f t="shared" si="15"/>
        <v>き６８</v>
      </c>
      <c r="G146" s="132" t="str">
        <f t="shared" si="16"/>
        <v>青木香奈依</v>
      </c>
      <c r="H146" s="78" t="s">
        <v>534</v>
      </c>
      <c r="I146" s="78" t="s">
        <v>2</v>
      </c>
      <c r="J146" s="128">
        <v>1988</v>
      </c>
      <c r="K146" s="77">
        <f t="shared" si="17"/>
        <v>29</v>
      </c>
      <c r="L146" s="81" t="str">
        <f t="shared" si="18"/>
        <v>OK</v>
      </c>
      <c r="M146" s="98" t="s">
        <v>510</v>
      </c>
    </row>
    <row r="147" spans="1:13" s="8" customFormat="1" ht="13.5">
      <c r="A147" s="98" t="s">
        <v>958</v>
      </c>
      <c r="B147" s="152" t="s">
        <v>959</v>
      </c>
      <c r="C147" s="152" t="s">
        <v>960</v>
      </c>
      <c r="D147" s="78" t="s">
        <v>1</v>
      </c>
      <c r="F147" s="81" t="str">
        <f t="shared" si="15"/>
        <v>き６９</v>
      </c>
      <c r="G147" s="132" t="str">
        <f t="shared" si="16"/>
        <v>金山真理子</v>
      </c>
      <c r="H147" s="78" t="s">
        <v>534</v>
      </c>
      <c r="I147" s="78" t="s">
        <v>2</v>
      </c>
      <c r="J147" s="128">
        <v>1990</v>
      </c>
      <c r="K147" s="77">
        <f t="shared" si="17"/>
        <v>27</v>
      </c>
      <c r="L147" s="81" t="str">
        <f t="shared" si="18"/>
        <v>OK</v>
      </c>
      <c r="M147" s="98" t="s">
        <v>510</v>
      </c>
    </row>
    <row r="148" spans="1:13" s="8" customFormat="1" ht="13.5">
      <c r="A148" s="98" t="s">
        <v>961</v>
      </c>
      <c r="B148" s="132" t="s">
        <v>962</v>
      </c>
      <c r="C148" s="132" t="s">
        <v>963</v>
      </c>
      <c r="D148" s="78" t="s">
        <v>1</v>
      </c>
      <c r="F148" s="81" t="str">
        <f t="shared" si="15"/>
        <v>き７０</v>
      </c>
      <c r="G148" s="132" t="str">
        <f t="shared" si="16"/>
        <v>亀井莉乃</v>
      </c>
      <c r="H148" s="78" t="s">
        <v>534</v>
      </c>
      <c r="I148" s="78" t="s">
        <v>2</v>
      </c>
      <c r="J148" s="128">
        <v>1991</v>
      </c>
      <c r="K148" s="77">
        <f t="shared" si="17"/>
        <v>26</v>
      </c>
      <c r="L148" s="81" t="str">
        <f t="shared" si="18"/>
        <v>OK</v>
      </c>
      <c r="M148" s="98" t="s">
        <v>510</v>
      </c>
    </row>
    <row r="149" spans="1:13" s="8" customFormat="1" ht="13.5">
      <c r="A149" s="98" t="s">
        <v>964</v>
      </c>
      <c r="B149" s="132" t="s">
        <v>965</v>
      </c>
      <c r="C149" s="132" t="s">
        <v>966</v>
      </c>
      <c r="D149" s="78" t="s">
        <v>1</v>
      </c>
      <c r="F149" s="81" t="str">
        <f t="shared" si="15"/>
        <v>き７１</v>
      </c>
      <c r="G149" s="132" t="str">
        <f t="shared" si="16"/>
        <v>島井美帆</v>
      </c>
      <c r="H149" s="78" t="s">
        <v>534</v>
      </c>
      <c r="I149" s="78" t="s">
        <v>2</v>
      </c>
      <c r="J149" s="128">
        <v>1995</v>
      </c>
      <c r="K149" s="77">
        <f t="shared" si="17"/>
        <v>22</v>
      </c>
      <c r="L149" s="81" t="str">
        <f t="shared" si="18"/>
        <v>OK</v>
      </c>
      <c r="M149" s="98" t="s">
        <v>510</v>
      </c>
    </row>
    <row r="150" spans="1:13" s="8" customFormat="1" ht="13.5">
      <c r="A150" s="98" t="s">
        <v>967</v>
      </c>
      <c r="B150" s="132" t="s">
        <v>968</v>
      </c>
      <c r="C150" s="132" t="s">
        <v>969</v>
      </c>
      <c r="D150" s="78" t="s">
        <v>1</v>
      </c>
      <c r="F150" s="81" t="str">
        <f t="shared" si="15"/>
        <v>き７２</v>
      </c>
      <c r="G150" s="132" t="str">
        <f t="shared" si="16"/>
        <v>田端輝子</v>
      </c>
      <c r="H150" s="78" t="s">
        <v>534</v>
      </c>
      <c r="I150" s="78" t="s">
        <v>2</v>
      </c>
      <c r="J150" s="1">
        <v>1981</v>
      </c>
      <c r="K150" s="77">
        <f t="shared" si="17"/>
        <v>36</v>
      </c>
      <c r="L150" s="81" t="str">
        <f t="shared" si="18"/>
        <v>OK</v>
      </c>
      <c r="M150" s="98" t="s">
        <v>970</v>
      </c>
    </row>
    <row r="151" spans="1:13" s="8" customFormat="1" ht="13.5">
      <c r="A151" s="98" t="s">
        <v>971</v>
      </c>
      <c r="B151" s="132" t="s">
        <v>972</v>
      </c>
      <c r="C151" s="132" t="s">
        <v>973</v>
      </c>
      <c r="D151" s="78" t="s">
        <v>1</v>
      </c>
      <c r="F151" s="81" t="str">
        <f t="shared" si="15"/>
        <v>き７３</v>
      </c>
      <c r="G151" s="132" t="str">
        <f t="shared" si="16"/>
        <v>由井利紗子</v>
      </c>
      <c r="H151" s="78" t="s">
        <v>534</v>
      </c>
      <c r="I151" s="78" t="s">
        <v>2</v>
      </c>
      <c r="J151" s="128">
        <v>1991</v>
      </c>
      <c r="K151" s="77">
        <f t="shared" si="17"/>
        <v>26</v>
      </c>
      <c r="L151" s="81" t="str">
        <f t="shared" si="18"/>
        <v>OK</v>
      </c>
      <c r="M151" s="98" t="s">
        <v>974</v>
      </c>
    </row>
    <row r="152" spans="1:13" s="34" customFormat="1" ht="13.5">
      <c r="A152" s="98"/>
      <c r="B152" s="86"/>
      <c r="C152" s="86"/>
      <c r="D152" s="78"/>
      <c r="E152" s="98"/>
      <c r="F152" s="81"/>
      <c r="G152" s="35"/>
      <c r="H152" s="78"/>
      <c r="I152" s="78"/>
      <c r="J152" s="128"/>
      <c r="K152" s="77"/>
      <c r="L152" s="81">
        <f t="shared" si="18"/>
      </c>
      <c r="M152" s="116"/>
    </row>
    <row r="153" spans="1:12" s="116" customFormat="1" ht="13.5">
      <c r="A153" s="98"/>
      <c r="B153" s="86"/>
      <c r="C153" s="86"/>
      <c r="D153" s="78"/>
      <c r="E153" s="98"/>
      <c r="F153" s="81"/>
      <c r="G153" s="35"/>
      <c r="H153" s="78"/>
      <c r="I153" s="78"/>
      <c r="J153" s="128"/>
      <c r="K153" s="77"/>
      <c r="L153" s="81">
        <f t="shared" si="18"/>
      </c>
    </row>
    <row r="154" spans="1:12" s="116" customFormat="1" ht="13.5">
      <c r="A154" s="98"/>
      <c r="B154" s="86"/>
      <c r="C154" s="86"/>
      <c r="D154" s="78"/>
      <c r="E154" s="98"/>
      <c r="F154" s="81"/>
      <c r="G154" s="35"/>
      <c r="H154" s="78"/>
      <c r="I154" s="78"/>
      <c r="J154" s="128"/>
      <c r="K154" s="77"/>
      <c r="L154" s="81">
        <f t="shared" si="18"/>
      </c>
    </row>
    <row r="155" spans="1:12" s="116" customFormat="1" ht="13.5">
      <c r="A155" s="98"/>
      <c r="B155" s="86"/>
      <c r="C155" s="86"/>
      <c r="D155" s="78"/>
      <c r="E155" s="98"/>
      <c r="F155" s="81"/>
      <c r="G155" s="35"/>
      <c r="H155" s="78"/>
      <c r="I155" s="78"/>
      <c r="J155" s="128"/>
      <c r="K155" s="77"/>
      <c r="L155" s="81">
        <f t="shared" si="18"/>
      </c>
    </row>
    <row r="156" spans="1:12" s="8" customFormat="1" ht="13.5">
      <c r="A156" s="98"/>
      <c r="B156" s="718" t="s">
        <v>975</v>
      </c>
      <c r="C156" s="718"/>
      <c r="D156" s="725" t="s">
        <v>976</v>
      </c>
      <c r="E156" s="725"/>
      <c r="F156" s="725"/>
      <c r="G156" s="725"/>
      <c r="H156" s="98"/>
      <c r="I156" s="1"/>
      <c r="J156" s="1"/>
      <c r="K156" s="81">
        <f>IF(F156="","",IF(COUNTIF($F$1:$F$73,F156)&gt;1,"2重登録","OK"))</f>
      </c>
      <c r="L156" s="81">
        <f t="shared" si="18"/>
      </c>
    </row>
    <row r="157" spans="1:12" s="8" customFormat="1" ht="13.5">
      <c r="A157" s="98"/>
      <c r="B157" s="718"/>
      <c r="C157" s="718"/>
      <c r="D157" s="725"/>
      <c r="E157" s="725"/>
      <c r="F157" s="725"/>
      <c r="G157" s="725"/>
      <c r="H157" s="98"/>
      <c r="I157" s="1"/>
      <c r="J157" s="1"/>
      <c r="K157" s="81">
        <f>IF(F157="","",IF(COUNTIF($F$1:$F$73,F157)&gt;1,"2重登録","OK"))</f>
      </c>
      <c r="L157" s="81">
        <f t="shared" si="18"/>
      </c>
    </row>
    <row r="158" spans="1:17" s="8" customFormat="1" ht="13.5">
      <c r="A158" s="98"/>
      <c r="B158" s="78"/>
      <c r="C158" s="27"/>
      <c r="D158" s="98"/>
      <c r="E158" s="81">
        <f>A158</f>
        <v>0</v>
      </c>
      <c r="F158" s="98" t="s">
        <v>518</v>
      </c>
      <c r="G158" s="710" t="s">
        <v>519</v>
      </c>
      <c r="H158" s="710"/>
      <c r="I158" s="710"/>
      <c r="J158" s="81"/>
      <c r="K158" s="81"/>
      <c r="L158" s="81" t="str">
        <f t="shared" si="18"/>
        <v>OK</v>
      </c>
      <c r="P158" s="117"/>
      <c r="Q158" s="117"/>
    </row>
    <row r="159" spans="2:12" s="8" customFormat="1" ht="13.5">
      <c r="B159" s="48"/>
      <c r="C159" s="98"/>
      <c r="D159" s="98"/>
      <c r="E159" s="81"/>
      <c r="F159" s="28">
        <f>COUNTIF(M161:$M$190,"東近江市")</f>
        <v>4</v>
      </c>
      <c r="G159" s="715">
        <f>($F$159/RIGHT($A$190,2))</f>
        <v>0.13333333333333333</v>
      </c>
      <c r="H159" s="715"/>
      <c r="I159" s="715"/>
      <c r="J159" s="81"/>
      <c r="K159" s="81"/>
      <c r="L159" s="81" t="str">
        <f t="shared" si="18"/>
        <v>OK</v>
      </c>
    </row>
    <row r="160" spans="2:12" s="8" customFormat="1" ht="13.5">
      <c r="B160" s="48"/>
      <c r="C160" s="48"/>
      <c r="D160" s="117" t="s">
        <v>502</v>
      </c>
      <c r="E160" s="117"/>
      <c r="F160" s="117"/>
      <c r="G160" s="28"/>
      <c r="H160" s="29" t="s">
        <v>503</v>
      </c>
      <c r="I160" s="49"/>
      <c r="J160" s="49"/>
      <c r="K160" s="81"/>
      <c r="L160" s="81">
        <f t="shared" si="18"/>
      </c>
    </row>
    <row r="161" spans="1:13" s="8" customFormat="1" ht="13.5">
      <c r="A161" s="98" t="s">
        <v>977</v>
      </c>
      <c r="B161" s="53" t="s">
        <v>978</v>
      </c>
      <c r="C161" s="53" t="s">
        <v>979</v>
      </c>
      <c r="D161" s="37" t="s">
        <v>980</v>
      </c>
      <c r="E161" s="37"/>
      <c r="F161" s="98" t="s">
        <v>981</v>
      </c>
      <c r="G161" s="98" t="str">
        <f aca="true" t="shared" si="19" ref="G161:G176">B161&amp;C161</f>
        <v>水本佑人</v>
      </c>
      <c r="H161" s="37" t="s">
        <v>980</v>
      </c>
      <c r="I161" s="98" t="s">
        <v>522</v>
      </c>
      <c r="J161" s="1">
        <v>1998</v>
      </c>
      <c r="K161" s="77">
        <f>IF(J161="","",(2017-J161))</f>
        <v>19</v>
      </c>
      <c r="L161" s="81" t="str">
        <f t="shared" si="18"/>
        <v>OK</v>
      </c>
      <c r="M161" s="4" t="s">
        <v>334</v>
      </c>
    </row>
    <row r="162" spans="1:13" s="8" customFormat="1" ht="13.5">
      <c r="A162" s="98" t="s">
        <v>982</v>
      </c>
      <c r="B162" s="53" t="s">
        <v>983</v>
      </c>
      <c r="C162" s="53" t="s">
        <v>984</v>
      </c>
      <c r="D162" s="37" t="s">
        <v>980</v>
      </c>
      <c r="E162" s="37"/>
      <c r="F162" s="37" t="str">
        <f aca="true" t="shared" si="20" ref="F162:F190">A162</f>
        <v>ふ０２</v>
      </c>
      <c r="G162" s="98" t="str">
        <f t="shared" si="19"/>
        <v>大島巧也</v>
      </c>
      <c r="H162" s="37" t="s">
        <v>980</v>
      </c>
      <c r="I162" s="98" t="s">
        <v>522</v>
      </c>
      <c r="J162" s="1">
        <v>1989</v>
      </c>
      <c r="K162" s="77">
        <f aca="true" t="shared" si="21" ref="K162:K190">IF(J162="","",(2017-J162))</f>
        <v>28</v>
      </c>
      <c r="L162" s="81" t="str">
        <f t="shared" si="18"/>
        <v>OK</v>
      </c>
      <c r="M162" s="98" t="s">
        <v>330</v>
      </c>
    </row>
    <row r="163" spans="1:13" s="8" customFormat="1" ht="13.5">
      <c r="A163" s="98" t="s">
        <v>97</v>
      </c>
      <c r="B163" s="53" t="s">
        <v>985</v>
      </c>
      <c r="C163" s="54" t="s">
        <v>986</v>
      </c>
      <c r="D163" s="37" t="s">
        <v>980</v>
      </c>
      <c r="E163" s="37"/>
      <c r="F163" s="37" t="str">
        <f t="shared" si="20"/>
        <v>ふ０３</v>
      </c>
      <c r="G163" s="98" t="str">
        <f t="shared" si="19"/>
        <v>津田原樹</v>
      </c>
      <c r="H163" s="37" t="s">
        <v>980</v>
      </c>
      <c r="I163" s="98" t="s">
        <v>522</v>
      </c>
      <c r="J163" s="1">
        <v>1954</v>
      </c>
      <c r="K163" s="77">
        <f t="shared" si="21"/>
        <v>63</v>
      </c>
      <c r="L163" s="81" t="str">
        <f t="shared" si="18"/>
        <v>OK</v>
      </c>
      <c r="M163" s="98" t="s">
        <v>498</v>
      </c>
    </row>
    <row r="164" spans="1:13" s="8" customFormat="1" ht="13.5">
      <c r="A164" s="98" t="s">
        <v>98</v>
      </c>
      <c r="B164" s="53" t="s">
        <v>987</v>
      </c>
      <c r="C164" s="53" t="s">
        <v>988</v>
      </c>
      <c r="D164" s="37" t="s">
        <v>980</v>
      </c>
      <c r="E164" s="37"/>
      <c r="F164" s="37" t="str">
        <f t="shared" si="20"/>
        <v>ふ０４</v>
      </c>
      <c r="G164" s="98" t="str">
        <f t="shared" si="19"/>
        <v>土肥将博</v>
      </c>
      <c r="H164" s="37" t="s">
        <v>980</v>
      </c>
      <c r="I164" s="98" t="s">
        <v>522</v>
      </c>
      <c r="J164" s="1">
        <v>1964</v>
      </c>
      <c r="K164" s="77">
        <f t="shared" si="21"/>
        <v>53</v>
      </c>
      <c r="L164" s="81" t="str">
        <f t="shared" si="18"/>
        <v>OK</v>
      </c>
      <c r="M164" s="80" t="s">
        <v>498</v>
      </c>
    </row>
    <row r="165" spans="1:13" s="8" customFormat="1" ht="13.5">
      <c r="A165" s="98" t="s">
        <v>99</v>
      </c>
      <c r="B165" s="53" t="s">
        <v>989</v>
      </c>
      <c r="C165" s="53" t="s">
        <v>990</v>
      </c>
      <c r="D165" s="37" t="s">
        <v>980</v>
      </c>
      <c r="E165" s="37"/>
      <c r="F165" s="37" t="str">
        <f t="shared" si="20"/>
        <v>ふ０５</v>
      </c>
      <c r="G165" s="98" t="str">
        <f t="shared" si="19"/>
        <v>奥内栄治</v>
      </c>
      <c r="H165" s="37" t="s">
        <v>980</v>
      </c>
      <c r="I165" s="98" t="s">
        <v>522</v>
      </c>
      <c r="J165" s="1">
        <v>1969</v>
      </c>
      <c r="K165" s="77">
        <f t="shared" si="21"/>
        <v>48</v>
      </c>
      <c r="L165" s="81" t="str">
        <f t="shared" si="18"/>
        <v>OK</v>
      </c>
      <c r="M165" s="80" t="s">
        <v>498</v>
      </c>
    </row>
    <row r="166" spans="1:13" s="8" customFormat="1" ht="13.5">
      <c r="A166" s="98" t="s">
        <v>100</v>
      </c>
      <c r="B166" s="53" t="s">
        <v>991</v>
      </c>
      <c r="C166" s="53" t="s">
        <v>992</v>
      </c>
      <c r="D166" s="37" t="s">
        <v>980</v>
      </c>
      <c r="E166" s="37"/>
      <c r="F166" s="37" t="str">
        <f t="shared" si="20"/>
        <v>ふ０６</v>
      </c>
      <c r="G166" s="98" t="str">
        <f t="shared" si="19"/>
        <v>油利 享</v>
      </c>
      <c r="H166" s="37" t="s">
        <v>980</v>
      </c>
      <c r="I166" s="98" t="s">
        <v>522</v>
      </c>
      <c r="J166" s="1">
        <v>1955</v>
      </c>
      <c r="K166" s="77">
        <f t="shared" si="21"/>
        <v>62</v>
      </c>
      <c r="L166" s="81" t="str">
        <f t="shared" si="18"/>
        <v>OK</v>
      </c>
      <c r="M166" s="126" t="s">
        <v>501</v>
      </c>
    </row>
    <row r="167" spans="1:13" s="8" customFormat="1" ht="13.5">
      <c r="A167" s="98" t="s">
        <v>101</v>
      </c>
      <c r="B167" s="53" t="s">
        <v>993</v>
      </c>
      <c r="C167" s="53" t="s">
        <v>994</v>
      </c>
      <c r="D167" s="37" t="s">
        <v>980</v>
      </c>
      <c r="E167" s="37"/>
      <c r="F167" s="37" t="str">
        <f t="shared" si="20"/>
        <v>ふ０７</v>
      </c>
      <c r="G167" s="98" t="str">
        <f t="shared" si="19"/>
        <v>鈴木英夫</v>
      </c>
      <c r="H167" s="37" t="s">
        <v>980</v>
      </c>
      <c r="I167" s="98" t="s">
        <v>522</v>
      </c>
      <c r="J167" s="1">
        <v>1955</v>
      </c>
      <c r="K167" s="77">
        <f t="shared" si="21"/>
        <v>62</v>
      </c>
      <c r="L167" s="81" t="str">
        <f t="shared" si="18"/>
        <v>OK</v>
      </c>
      <c r="M167" s="126" t="s">
        <v>501</v>
      </c>
    </row>
    <row r="168" spans="1:13" s="8" customFormat="1" ht="13.5">
      <c r="A168" s="98" t="s">
        <v>102</v>
      </c>
      <c r="B168" s="53" t="s">
        <v>995</v>
      </c>
      <c r="C168" s="53" t="s">
        <v>996</v>
      </c>
      <c r="D168" s="37" t="s">
        <v>980</v>
      </c>
      <c r="E168" s="37"/>
      <c r="F168" s="37" t="str">
        <f t="shared" si="20"/>
        <v>ふ０８</v>
      </c>
      <c r="G168" s="98" t="str">
        <f t="shared" si="19"/>
        <v>長谷出 浩</v>
      </c>
      <c r="H168" s="37" t="s">
        <v>980</v>
      </c>
      <c r="I168" s="98" t="s">
        <v>522</v>
      </c>
      <c r="J168" s="1">
        <v>1960</v>
      </c>
      <c r="K168" s="77">
        <f t="shared" si="21"/>
        <v>57</v>
      </c>
      <c r="L168" s="81" t="str">
        <f t="shared" si="18"/>
        <v>OK</v>
      </c>
      <c r="M168" s="126" t="s">
        <v>501</v>
      </c>
    </row>
    <row r="169" spans="1:13" s="8" customFormat="1" ht="13.5">
      <c r="A169" s="98" t="s">
        <v>103</v>
      </c>
      <c r="B169" s="53" t="s">
        <v>997</v>
      </c>
      <c r="C169" s="53" t="s">
        <v>998</v>
      </c>
      <c r="D169" s="37" t="s">
        <v>980</v>
      </c>
      <c r="E169" s="37"/>
      <c r="F169" s="37" t="str">
        <f t="shared" si="20"/>
        <v>ふ０９</v>
      </c>
      <c r="G169" s="98" t="str">
        <f t="shared" si="19"/>
        <v>山崎  豊</v>
      </c>
      <c r="H169" s="37" t="s">
        <v>980</v>
      </c>
      <c r="I169" s="98" t="s">
        <v>522</v>
      </c>
      <c r="J169" s="1">
        <v>1975</v>
      </c>
      <c r="K169" s="77">
        <f t="shared" si="21"/>
        <v>42</v>
      </c>
      <c r="L169" s="81" t="str">
        <f t="shared" si="18"/>
        <v>OK</v>
      </c>
      <c r="M169" s="126" t="s">
        <v>501</v>
      </c>
    </row>
    <row r="170" spans="1:13" s="8" customFormat="1" ht="13.5">
      <c r="A170" s="98" t="s">
        <v>104</v>
      </c>
      <c r="B170" s="54" t="s">
        <v>999</v>
      </c>
      <c r="C170" s="54" t="s">
        <v>1000</v>
      </c>
      <c r="D170" s="37" t="s">
        <v>980</v>
      </c>
      <c r="E170" s="37"/>
      <c r="F170" s="37" t="str">
        <f t="shared" si="20"/>
        <v>ふ１０</v>
      </c>
      <c r="G170" s="98" t="str">
        <f t="shared" si="19"/>
        <v>三代康成</v>
      </c>
      <c r="H170" s="37" t="s">
        <v>980</v>
      </c>
      <c r="I170" s="98" t="s">
        <v>522</v>
      </c>
      <c r="J170" s="1">
        <v>1968</v>
      </c>
      <c r="K170" s="77">
        <f t="shared" si="21"/>
        <v>49</v>
      </c>
      <c r="L170" s="81" t="str">
        <f t="shared" si="18"/>
        <v>OK</v>
      </c>
      <c r="M170" s="80" t="s">
        <v>498</v>
      </c>
    </row>
    <row r="171" spans="1:13" s="8" customFormat="1" ht="13.5">
      <c r="A171" s="98" t="s">
        <v>105</v>
      </c>
      <c r="B171" s="54" t="s">
        <v>978</v>
      </c>
      <c r="C171" s="54" t="s">
        <v>1001</v>
      </c>
      <c r="D171" s="37" t="s">
        <v>980</v>
      </c>
      <c r="E171" s="37"/>
      <c r="F171" s="37" t="str">
        <f t="shared" si="20"/>
        <v>ふ１１</v>
      </c>
      <c r="G171" s="98" t="str">
        <f t="shared" si="19"/>
        <v>水本淳史</v>
      </c>
      <c r="H171" s="37" t="s">
        <v>980</v>
      </c>
      <c r="I171" s="98" t="s">
        <v>522</v>
      </c>
      <c r="J171" s="1">
        <v>1970</v>
      </c>
      <c r="K171" s="77">
        <f t="shared" si="21"/>
        <v>47</v>
      </c>
      <c r="L171" s="81" t="str">
        <f t="shared" si="18"/>
        <v>OK</v>
      </c>
      <c r="M171" s="36" t="s">
        <v>334</v>
      </c>
    </row>
    <row r="172" spans="1:20" s="8" customFormat="1" ht="13.5">
      <c r="A172" s="98" t="s">
        <v>106</v>
      </c>
      <c r="B172" s="78" t="s">
        <v>541</v>
      </c>
      <c r="C172" s="78" t="s">
        <v>1002</v>
      </c>
      <c r="D172" s="98" t="s">
        <v>980</v>
      </c>
      <c r="E172" s="98"/>
      <c r="F172" s="81" t="str">
        <f t="shared" si="20"/>
        <v>ふ１２</v>
      </c>
      <c r="G172" s="98" t="str">
        <f t="shared" si="19"/>
        <v>山本将義</v>
      </c>
      <c r="H172" s="37" t="s">
        <v>980</v>
      </c>
      <c r="I172" s="3" t="s">
        <v>522</v>
      </c>
      <c r="J172" s="128">
        <v>1986</v>
      </c>
      <c r="K172" s="77">
        <f t="shared" si="21"/>
        <v>31</v>
      </c>
      <c r="L172" s="81" t="str">
        <f t="shared" si="18"/>
        <v>OK</v>
      </c>
      <c r="M172" s="80" t="s">
        <v>334</v>
      </c>
      <c r="T172" s="117"/>
    </row>
    <row r="173" spans="1:19" s="8" customFormat="1" ht="13.5">
      <c r="A173" s="98" t="s">
        <v>107</v>
      </c>
      <c r="B173" s="78" t="s">
        <v>1003</v>
      </c>
      <c r="C173" s="78" t="s">
        <v>1004</v>
      </c>
      <c r="D173" s="37" t="s">
        <v>980</v>
      </c>
      <c r="E173" s="98"/>
      <c r="F173" s="81" t="str">
        <f t="shared" si="20"/>
        <v>ふ１３</v>
      </c>
      <c r="G173" s="98" t="str">
        <f t="shared" si="19"/>
        <v>大丸和輝</v>
      </c>
      <c r="H173" s="37" t="s">
        <v>980</v>
      </c>
      <c r="I173" s="3" t="s">
        <v>522</v>
      </c>
      <c r="J173" s="128">
        <v>1991</v>
      </c>
      <c r="K173" s="77">
        <f t="shared" si="21"/>
        <v>26</v>
      </c>
      <c r="L173" s="81" t="str">
        <f t="shared" si="18"/>
        <v>OK</v>
      </c>
      <c r="M173" s="98" t="s">
        <v>498</v>
      </c>
      <c r="S173" s="117"/>
    </row>
    <row r="174" spans="1:13" s="8" customFormat="1" ht="13.5">
      <c r="A174" s="98" t="s">
        <v>108</v>
      </c>
      <c r="B174" s="53" t="s">
        <v>1005</v>
      </c>
      <c r="C174" s="53" t="s">
        <v>1006</v>
      </c>
      <c r="D174" s="37" t="s">
        <v>980</v>
      </c>
      <c r="E174" s="37"/>
      <c r="F174" s="37" t="str">
        <f t="shared" si="20"/>
        <v>ふ１４</v>
      </c>
      <c r="G174" s="98" t="str">
        <f t="shared" si="19"/>
        <v>清水善弘</v>
      </c>
      <c r="H174" s="37" t="s">
        <v>980</v>
      </c>
      <c r="I174" s="98" t="s">
        <v>522</v>
      </c>
      <c r="J174" s="1">
        <v>1952</v>
      </c>
      <c r="K174" s="77">
        <f t="shared" si="21"/>
        <v>65</v>
      </c>
      <c r="L174" s="81" t="str">
        <f t="shared" si="18"/>
        <v>OK</v>
      </c>
      <c r="M174" s="80" t="s">
        <v>498</v>
      </c>
    </row>
    <row r="175" spans="1:13" s="8" customFormat="1" ht="13.5">
      <c r="A175" s="98" t="s">
        <v>109</v>
      </c>
      <c r="B175" s="53" t="s">
        <v>1007</v>
      </c>
      <c r="C175" s="53" t="s">
        <v>1008</v>
      </c>
      <c r="D175" s="37" t="s">
        <v>980</v>
      </c>
      <c r="E175" s="37"/>
      <c r="F175" s="37" t="str">
        <f t="shared" si="20"/>
        <v>ふ１５</v>
      </c>
      <c r="G175" s="98" t="str">
        <f t="shared" si="19"/>
        <v>平塚 聡</v>
      </c>
      <c r="H175" s="37" t="s">
        <v>980</v>
      </c>
      <c r="I175" s="98" t="s">
        <v>522</v>
      </c>
      <c r="J175" s="1">
        <v>1960</v>
      </c>
      <c r="K175" s="77">
        <f t="shared" si="21"/>
        <v>57</v>
      </c>
      <c r="L175" s="81" t="str">
        <f t="shared" si="18"/>
        <v>OK</v>
      </c>
      <c r="M175" s="80" t="s">
        <v>334</v>
      </c>
    </row>
    <row r="176" spans="1:20" s="8" customFormat="1" ht="13.5">
      <c r="A176" s="98" t="s">
        <v>110</v>
      </c>
      <c r="B176" s="98" t="s">
        <v>1009</v>
      </c>
      <c r="C176" s="98" t="s">
        <v>1010</v>
      </c>
      <c r="D176" s="98" t="s">
        <v>980</v>
      </c>
      <c r="E176" s="98"/>
      <c r="F176" s="98" t="str">
        <f t="shared" si="20"/>
        <v>ふ１６</v>
      </c>
      <c r="G176" s="98" t="str">
        <f t="shared" si="19"/>
        <v>脇野佳邦</v>
      </c>
      <c r="H176" s="37" t="s">
        <v>980</v>
      </c>
      <c r="I176" s="98" t="s">
        <v>522</v>
      </c>
      <c r="J176" s="1">
        <v>1973</v>
      </c>
      <c r="K176" s="77">
        <f t="shared" si="21"/>
        <v>44</v>
      </c>
      <c r="L176" s="81" t="str">
        <f t="shared" si="18"/>
        <v>OK</v>
      </c>
      <c r="M176" s="98" t="s">
        <v>498</v>
      </c>
      <c r="T176" s="117"/>
    </row>
    <row r="177" spans="1:13" s="8" customFormat="1" ht="13.5">
      <c r="A177" s="98" t="s">
        <v>111</v>
      </c>
      <c r="B177" s="98" t="s">
        <v>1011</v>
      </c>
      <c r="C177" s="98" t="s">
        <v>1012</v>
      </c>
      <c r="D177" s="98" t="s">
        <v>980</v>
      </c>
      <c r="E177" s="98"/>
      <c r="F177" s="95" t="str">
        <f t="shared" si="20"/>
        <v>ふ１７</v>
      </c>
      <c r="G177" s="98" t="s">
        <v>1013</v>
      </c>
      <c r="H177" s="37" t="s">
        <v>980</v>
      </c>
      <c r="I177" s="75" t="s">
        <v>522</v>
      </c>
      <c r="J177" s="128">
        <v>1971</v>
      </c>
      <c r="K177" s="77">
        <f t="shared" si="21"/>
        <v>46</v>
      </c>
      <c r="L177" s="81" t="str">
        <f t="shared" si="18"/>
        <v>OK</v>
      </c>
      <c r="M177" s="98" t="s">
        <v>912</v>
      </c>
    </row>
    <row r="178" spans="1:13" s="8" customFormat="1" ht="13.5">
      <c r="A178" s="98" t="s">
        <v>112</v>
      </c>
      <c r="B178" s="98" t="s">
        <v>1014</v>
      </c>
      <c r="C178" s="98" t="s">
        <v>1015</v>
      </c>
      <c r="D178" s="98" t="s">
        <v>980</v>
      </c>
      <c r="E178" s="98"/>
      <c r="F178" s="95" t="str">
        <f t="shared" si="20"/>
        <v>ふ１８</v>
      </c>
      <c r="G178" s="98" t="s">
        <v>1016</v>
      </c>
      <c r="H178" s="37" t="s">
        <v>980</v>
      </c>
      <c r="I178" s="75" t="s">
        <v>522</v>
      </c>
      <c r="J178" s="128">
        <v>1970</v>
      </c>
      <c r="K178" s="77">
        <f t="shared" si="21"/>
        <v>47</v>
      </c>
      <c r="L178" s="81" t="str">
        <f t="shared" si="18"/>
        <v>OK</v>
      </c>
      <c r="M178" s="98" t="s">
        <v>789</v>
      </c>
    </row>
    <row r="179" spans="1:13" s="8" customFormat="1" ht="13.5">
      <c r="A179" s="98" t="s">
        <v>113</v>
      </c>
      <c r="B179" s="53" t="s">
        <v>1007</v>
      </c>
      <c r="C179" s="54" t="s">
        <v>1017</v>
      </c>
      <c r="D179" s="37" t="s">
        <v>980</v>
      </c>
      <c r="E179" s="98" t="s">
        <v>520</v>
      </c>
      <c r="F179" s="37" t="str">
        <f t="shared" si="20"/>
        <v>ふ１９</v>
      </c>
      <c r="G179" s="98" t="str">
        <f aca="true" t="shared" si="22" ref="G179:G187">B179&amp;C179</f>
        <v>平塚好真</v>
      </c>
      <c r="H179" s="37" t="s">
        <v>980</v>
      </c>
      <c r="I179" s="98" t="s">
        <v>522</v>
      </c>
      <c r="J179" s="1">
        <v>2004</v>
      </c>
      <c r="K179" s="77">
        <f t="shared" si="21"/>
        <v>13</v>
      </c>
      <c r="L179" s="81" t="str">
        <f t="shared" si="18"/>
        <v>OK</v>
      </c>
      <c r="M179" s="98" t="s">
        <v>334</v>
      </c>
    </row>
    <row r="180" spans="1:13" s="8" customFormat="1" ht="13.5">
      <c r="A180" s="98" t="s">
        <v>115</v>
      </c>
      <c r="B180" s="35" t="s">
        <v>833</v>
      </c>
      <c r="C180" s="35" t="s">
        <v>1018</v>
      </c>
      <c r="D180" s="37" t="s">
        <v>980</v>
      </c>
      <c r="E180" s="98"/>
      <c r="F180" s="81" t="str">
        <f t="shared" si="20"/>
        <v>ふ２０</v>
      </c>
      <c r="G180" s="78" t="str">
        <f t="shared" si="22"/>
        <v>松井美和子</v>
      </c>
      <c r="H180" s="37" t="s">
        <v>980</v>
      </c>
      <c r="I180" s="86" t="s">
        <v>530</v>
      </c>
      <c r="J180" s="128">
        <v>1969</v>
      </c>
      <c r="K180" s="77">
        <f t="shared" si="21"/>
        <v>48</v>
      </c>
      <c r="L180" s="81" t="str">
        <f t="shared" si="18"/>
        <v>OK</v>
      </c>
      <c r="M180" s="98" t="s">
        <v>794</v>
      </c>
    </row>
    <row r="181" spans="1:13" s="8" customFormat="1" ht="13.5">
      <c r="A181" s="98" t="s">
        <v>116</v>
      </c>
      <c r="B181" s="35" t="s">
        <v>999</v>
      </c>
      <c r="C181" s="35" t="s">
        <v>1019</v>
      </c>
      <c r="D181" s="37" t="s">
        <v>980</v>
      </c>
      <c r="E181" s="98"/>
      <c r="F181" s="98" t="str">
        <f t="shared" si="20"/>
        <v>ふ２１</v>
      </c>
      <c r="G181" s="78" t="str">
        <f t="shared" si="22"/>
        <v>三代梨絵</v>
      </c>
      <c r="H181" s="37" t="s">
        <v>980</v>
      </c>
      <c r="I181" s="86" t="s">
        <v>530</v>
      </c>
      <c r="J181" s="1">
        <v>1976</v>
      </c>
      <c r="K181" s="77">
        <f t="shared" si="21"/>
        <v>41</v>
      </c>
      <c r="L181" s="81" t="str">
        <f t="shared" si="18"/>
        <v>OK</v>
      </c>
      <c r="M181" s="98" t="s">
        <v>498</v>
      </c>
    </row>
    <row r="182" spans="1:13" s="8" customFormat="1" ht="13.5">
      <c r="A182" s="98" t="s">
        <v>117</v>
      </c>
      <c r="B182" s="35" t="s">
        <v>987</v>
      </c>
      <c r="C182" s="35" t="s">
        <v>1020</v>
      </c>
      <c r="D182" s="37" t="s">
        <v>980</v>
      </c>
      <c r="E182" s="98"/>
      <c r="F182" s="81" t="str">
        <f t="shared" si="20"/>
        <v>ふ２２</v>
      </c>
      <c r="G182" s="78" t="str">
        <f t="shared" si="22"/>
        <v>土肥祐子</v>
      </c>
      <c r="H182" s="37" t="s">
        <v>980</v>
      </c>
      <c r="I182" s="86" t="s">
        <v>530</v>
      </c>
      <c r="J182" s="128">
        <v>1971</v>
      </c>
      <c r="K182" s="77">
        <f t="shared" si="21"/>
        <v>46</v>
      </c>
      <c r="L182" s="81" t="str">
        <f t="shared" si="18"/>
        <v>OK</v>
      </c>
      <c r="M182" s="98" t="s">
        <v>498</v>
      </c>
    </row>
    <row r="183" spans="1:13" s="8" customFormat="1" ht="13.5">
      <c r="A183" s="98" t="s">
        <v>118</v>
      </c>
      <c r="B183" s="126" t="s">
        <v>1021</v>
      </c>
      <c r="C183" s="126" t="s">
        <v>1022</v>
      </c>
      <c r="D183" s="37" t="s">
        <v>980</v>
      </c>
      <c r="E183" s="98"/>
      <c r="F183" s="81" t="str">
        <f t="shared" si="20"/>
        <v>ふ２３</v>
      </c>
      <c r="G183" s="78" t="str">
        <f t="shared" si="22"/>
        <v>西村千秋</v>
      </c>
      <c r="H183" s="37" t="s">
        <v>980</v>
      </c>
      <c r="I183" s="86" t="s">
        <v>530</v>
      </c>
      <c r="J183" s="128">
        <v>1960</v>
      </c>
      <c r="K183" s="77">
        <f t="shared" si="21"/>
        <v>57</v>
      </c>
      <c r="L183" s="81" t="str">
        <f t="shared" si="18"/>
        <v>OK</v>
      </c>
      <c r="M183" s="98" t="s">
        <v>1023</v>
      </c>
    </row>
    <row r="184" spans="1:13" s="8" customFormat="1" ht="13.5">
      <c r="A184" s="98" t="s">
        <v>119</v>
      </c>
      <c r="B184" s="35" t="s">
        <v>985</v>
      </c>
      <c r="C184" s="35" t="s">
        <v>1024</v>
      </c>
      <c r="D184" s="37" t="s">
        <v>980</v>
      </c>
      <c r="E184" s="98"/>
      <c r="F184" s="81" t="str">
        <f t="shared" si="20"/>
        <v>ふ２４</v>
      </c>
      <c r="G184" s="78" t="str">
        <f t="shared" si="22"/>
        <v>津田伸子</v>
      </c>
      <c r="H184" s="37" t="s">
        <v>980</v>
      </c>
      <c r="I184" s="86" t="s">
        <v>530</v>
      </c>
      <c r="J184" s="128">
        <v>1956</v>
      </c>
      <c r="K184" s="77">
        <f t="shared" si="21"/>
        <v>61</v>
      </c>
      <c r="L184" s="81" t="str">
        <f t="shared" si="18"/>
        <v>OK</v>
      </c>
      <c r="M184" s="98" t="s">
        <v>498</v>
      </c>
    </row>
    <row r="185" spans="1:13" s="8" customFormat="1" ht="13.5">
      <c r="A185" s="98" t="s">
        <v>120</v>
      </c>
      <c r="B185" s="35" t="s">
        <v>1025</v>
      </c>
      <c r="C185" s="35" t="s">
        <v>1026</v>
      </c>
      <c r="D185" s="37" t="s">
        <v>980</v>
      </c>
      <c r="E185" s="98"/>
      <c r="F185" s="98" t="str">
        <f t="shared" si="20"/>
        <v>ふ２５</v>
      </c>
      <c r="G185" s="78" t="str">
        <f t="shared" si="22"/>
        <v>岩崎ひとみ</v>
      </c>
      <c r="H185" s="37" t="s">
        <v>980</v>
      </c>
      <c r="I185" s="86" t="s">
        <v>530</v>
      </c>
      <c r="J185" s="1">
        <v>1976</v>
      </c>
      <c r="K185" s="77">
        <f t="shared" si="21"/>
        <v>41</v>
      </c>
      <c r="L185" s="81" t="str">
        <f t="shared" si="18"/>
        <v>OK</v>
      </c>
      <c r="M185" s="98" t="s">
        <v>334</v>
      </c>
    </row>
    <row r="186" spans="1:13" s="8" customFormat="1" ht="13.5">
      <c r="A186" s="98" t="s">
        <v>121</v>
      </c>
      <c r="B186" s="35" t="s">
        <v>989</v>
      </c>
      <c r="C186" s="35" t="s">
        <v>1027</v>
      </c>
      <c r="D186" s="37" t="s">
        <v>980</v>
      </c>
      <c r="E186" s="98" t="s">
        <v>520</v>
      </c>
      <c r="F186" s="81" t="str">
        <f t="shared" si="20"/>
        <v>ふ２６</v>
      </c>
      <c r="G186" s="78" t="str">
        <f t="shared" si="22"/>
        <v>奥内菜々</v>
      </c>
      <c r="H186" s="37" t="s">
        <v>980</v>
      </c>
      <c r="I186" s="86" t="s">
        <v>530</v>
      </c>
      <c r="J186" s="128">
        <v>1999</v>
      </c>
      <c r="K186" s="77">
        <f t="shared" si="21"/>
        <v>18</v>
      </c>
      <c r="L186" s="81" t="str">
        <f t="shared" si="18"/>
        <v>OK</v>
      </c>
      <c r="M186" s="98" t="s">
        <v>498</v>
      </c>
    </row>
    <row r="187" spans="1:13" s="8" customFormat="1" ht="13.5">
      <c r="A187" s="98" t="s">
        <v>122</v>
      </c>
      <c r="B187" s="126" t="s">
        <v>1028</v>
      </c>
      <c r="C187" s="126" t="s">
        <v>1029</v>
      </c>
      <c r="D187" s="37" t="s">
        <v>980</v>
      </c>
      <c r="E187" s="98"/>
      <c r="F187" s="81" t="str">
        <f t="shared" si="20"/>
        <v>ふ２７</v>
      </c>
      <c r="G187" s="78" t="str">
        <f t="shared" si="22"/>
        <v>志村 桃</v>
      </c>
      <c r="H187" s="37" t="s">
        <v>980</v>
      </c>
      <c r="I187" s="86" t="s">
        <v>530</v>
      </c>
      <c r="J187" s="128">
        <v>1994</v>
      </c>
      <c r="K187" s="77">
        <f t="shared" si="21"/>
        <v>23</v>
      </c>
      <c r="L187" s="81" t="str">
        <f t="shared" si="18"/>
        <v>OK</v>
      </c>
      <c r="M187" s="98" t="s">
        <v>498</v>
      </c>
    </row>
    <row r="188" spans="1:13" s="8" customFormat="1" ht="13.5">
      <c r="A188" s="98" t="s">
        <v>123</v>
      </c>
      <c r="B188" s="35" t="s">
        <v>1030</v>
      </c>
      <c r="C188" s="35" t="s">
        <v>1031</v>
      </c>
      <c r="D188" s="98" t="s">
        <v>980</v>
      </c>
      <c r="E188" s="98"/>
      <c r="F188" s="81" t="str">
        <f t="shared" si="20"/>
        <v>ふ２８</v>
      </c>
      <c r="G188" s="78" t="s">
        <v>1032</v>
      </c>
      <c r="H188" s="37" t="s">
        <v>980</v>
      </c>
      <c r="I188" s="86" t="s">
        <v>530</v>
      </c>
      <c r="J188" s="128">
        <v>1994</v>
      </c>
      <c r="K188" s="77">
        <f t="shared" si="21"/>
        <v>23</v>
      </c>
      <c r="L188" s="81" t="str">
        <f t="shared" si="18"/>
        <v>OK</v>
      </c>
      <c r="M188" s="98" t="s">
        <v>334</v>
      </c>
    </row>
    <row r="189" spans="1:13" s="8" customFormat="1" ht="13.5">
      <c r="A189" s="98" t="s">
        <v>124</v>
      </c>
      <c r="B189" s="35" t="s">
        <v>1033</v>
      </c>
      <c r="C189" s="35" t="s">
        <v>1034</v>
      </c>
      <c r="D189" s="37" t="s">
        <v>980</v>
      </c>
      <c r="E189" s="98"/>
      <c r="F189" s="81" t="str">
        <f t="shared" si="20"/>
        <v>ふ２９</v>
      </c>
      <c r="G189" s="78" t="str">
        <f>B189&amp;C189</f>
        <v>廣部節恵</v>
      </c>
      <c r="H189" s="37" t="s">
        <v>980</v>
      </c>
      <c r="I189" s="86" t="s">
        <v>530</v>
      </c>
      <c r="J189" s="128">
        <v>1961</v>
      </c>
      <c r="K189" s="77">
        <f t="shared" si="21"/>
        <v>56</v>
      </c>
      <c r="L189" s="81" t="str">
        <f t="shared" si="18"/>
        <v>OK</v>
      </c>
      <c r="M189" s="98" t="s">
        <v>334</v>
      </c>
    </row>
    <row r="190" spans="1:13" s="8" customFormat="1" ht="13.5">
      <c r="A190" s="98" t="s">
        <v>125</v>
      </c>
      <c r="B190" s="35" t="s">
        <v>1035</v>
      </c>
      <c r="C190" s="35" t="s">
        <v>1036</v>
      </c>
      <c r="D190" s="98" t="s">
        <v>980</v>
      </c>
      <c r="E190" s="98"/>
      <c r="F190" s="98" t="str">
        <f t="shared" si="20"/>
        <v>ふ３０</v>
      </c>
      <c r="G190" s="78" t="str">
        <f>B190&amp;C190</f>
        <v>吉岡京子</v>
      </c>
      <c r="H190" s="37" t="s">
        <v>980</v>
      </c>
      <c r="I190" s="86" t="s">
        <v>530</v>
      </c>
      <c r="J190" s="1">
        <v>1959</v>
      </c>
      <c r="K190" s="77">
        <f t="shared" si="21"/>
        <v>58</v>
      </c>
      <c r="L190" s="81" t="str">
        <f t="shared" si="18"/>
        <v>OK</v>
      </c>
      <c r="M190" s="98" t="s">
        <v>1037</v>
      </c>
    </row>
    <row r="191" spans="1:13" s="8" customFormat="1" ht="13.5">
      <c r="A191" s="98"/>
      <c r="B191" s="35"/>
      <c r="C191" s="35"/>
      <c r="D191" s="98"/>
      <c r="E191" s="98"/>
      <c r="F191" s="81"/>
      <c r="G191" s="78"/>
      <c r="H191" s="37"/>
      <c r="I191" s="86"/>
      <c r="J191" s="128"/>
      <c r="K191" s="77"/>
      <c r="L191" s="81">
        <f t="shared" si="18"/>
      </c>
      <c r="M191" s="98"/>
    </row>
    <row r="192" spans="1:13" s="8" customFormat="1" ht="13.5">
      <c r="A192" s="98"/>
      <c r="B192" s="35"/>
      <c r="C192" s="35"/>
      <c r="D192" s="98"/>
      <c r="E192" s="98"/>
      <c r="F192" s="81"/>
      <c r="G192" s="35"/>
      <c r="H192" s="37"/>
      <c r="I192" s="86"/>
      <c r="J192" s="128"/>
      <c r="K192" s="77"/>
      <c r="L192" s="81">
        <f t="shared" si="18"/>
      </c>
      <c r="M192" s="98"/>
    </row>
    <row r="193" spans="1:13" s="8" customFormat="1" ht="13.5">
      <c r="A193" s="98"/>
      <c r="B193" s="35"/>
      <c r="C193" s="35"/>
      <c r="D193" s="37"/>
      <c r="E193" s="98"/>
      <c r="F193" s="81"/>
      <c r="G193" s="35"/>
      <c r="H193" s="37"/>
      <c r="I193" s="86"/>
      <c r="J193" s="128"/>
      <c r="K193" s="77"/>
      <c r="L193" s="81">
        <f t="shared" si="18"/>
      </c>
      <c r="M193" s="98"/>
    </row>
    <row r="194" spans="1:13" s="8" customFormat="1" ht="13.5">
      <c r="A194" s="98"/>
      <c r="B194" s="35"/>
      <c r="C194" s="35"/>
      <c r="D194" s="37"/>
      <c r="E194" s="98"/>
      <c r="F194" s="81"/>
      <c r="G194" s="35"/>
      <c r="H194" s="37"/>
      <c r="I194" s="86"/>
      <c r="J194" s="128"/>
      <c r="K194" s="77"/>
      <c r="L194" s="81">
        <f t="shared" si="18"/>
      </c>
      <c r="M194" s="98"/>
    </row>
    <row r="195" spans="1:13" s="8" customFormat="1" ht="13.5">
      <c r="A195" s="98"/>
      <c r="B195" s="35"/>
      <c r="C195" s="35"/>
      <c r="D195" s="37"/>
      <c r="E195" s="98"/>
      <c r="F195" s="98"/>
      <c r="G195" s="35"/>
      <c r="H195" s="37"/>
      <c r="I195" s="86"/>
      <c r="J195" s="1"/>
      <c r="K195" s="77"/>
      <c r="L195" s="81">
        <f t="shared" si="18"/>
      </c>
      <c r="M195" s="98"/>
    </row>
    <row r="196" spans="1:13" s="8" customFormat="1" ht="13.5">
      <c r="A196" s="98"/>
      <c r="B196" s="35"/>
      <c r="C196" s="35"/>
      <c r="D196" s="37"/>
      <c r="E196" s="98"/>
      <c r="F196" s="81"/>
      <c r="G196" s="35"/>
      <c r="H196" s="37"/>
      <c r="I196" s="86"/>
      <c r="J196" s="128"/>
      <c r="K196" s="77"/>
      <c r="L196" s="81">
        <f t="shared" si="18"/>
      </c>
      <c r="M196" s="98"/>
    </row>
    <row r="197" spans="1:13" s="8" customFormat="1" ht="13.5">
      <c r="A197" s="98"/>
      <c r="B197" s="126"/>
      <c r="C197" s="126"/>
      <c r="D197" s="37"/>
      <c r="E197" s="98"/>
      <c r="F197" s="81"/>
      <c r="G197" s="35"/>
      <c r="H197" s="37"/>
      <c r="I197" s="86"/>
      <c r="J197" s="128"/>
      <c r="K197" s="77"/>
      <c r="L197" s="81">
        <f t="shared" si="18"/>
      </c>
      <c r="M197" s="98"/>
    </row>
    <row r="198" spans="1:13" s="8" customFormat="1" ht="13.5">
      <c r="A198" s="98"/>
      <c r="B198" s="35"/>
      <c r="C198" s="35"/>
      <c r="D198" s="37"/>
      <c r="E198" s="98"/>
      <c r="F198" s="81"/>
      <c r="G198" s="35"/>
      <c r="H198" s="37"/>
      <c r="I198" s="86"/>
      <c r="J198" s="128"/>
      <c r="K198" s="77"/>
      <c r="L198" s="81">
        <f t="shared" si="18"/>
      </c>
      <c r="M198" s="98"/>
    </row>
    <row r="199" spans="1:13" s="8" customFormat="1" ht="13.5">
      <c r="A199" s="98"/>
      <c r="B199" s="35"/>
      <c r="C199" s="35"/>
      <c r="D199" s="98"/>
      <c r="E199" s="98"/>
      <c r="F199" s="81"/>
      <c r="G199" s="35"/>
      <c r="H199" s="37"/>
      <c r="I199" s="86"/>
      <c r="J199" s="128"/>
      <c r="K199" s="77"/>
      <c r="L199" s="81">
        <f t="shared" si="18"/>
      </c>
      <c r="M199" s="98"/>
    </row>
    <row r="200" spans="1:13" s="8" customFormat="1" ht="13.5">
      <c r="A200" s="98"/>
      <c r="B200" s="35"/>
      <c r="C200" s="35"/>
      <c r="D200" s="98"/>
      <c r="E200" s="98"/>
      <c r="F200" s="98"/>
      <c r="G200" s="35"/>
      <c r="H200" s="37"/>
      <c r="I200" s="86"/>
      <c r="J200" s="1"/>
      <c r="K200" s="77"/>
      <c r="L200" s="81">
        <f t="shared" si="18"/>
      </c>
      <c r="M200" s="98"/>
    </row>
    <row r="201" spans="1:13" s="8" customFormat="1" ht="13.5">
      <c r="A201" s="98"/>
      <c r="B201" s="35"/>
      <c r="C201" s="35"/>
      <c r="D201" s="98"/>
      <c r="E201" s="98"/>
      <c r="F201" s="98"/>
      <c r="G201" s="98"/>
      <c r="H201" s="37"/>
      <c r="I201" s="3"/>
      <c r="J201" s="1"/>
      <c r="K201" s="77"/>
      <c r="L201" s="81">
        <f t="shared" si="18"/>
      </c>
      <c r="M201" s="98"/>
    </row>
    <row r="202" spans="1:13" s="8" customFormat="1" ht="13.5">
      <c r="A202" s="98"/>
      <c r="B202" s="35"/>
      <c r="C202" s="35"/>
      <c r="D202" s="98"/>
      <c r="E202" s="98"/>
      <c r="F202" s="98"/>
      <c r="G202" s="98"/>
      <c r="H202" s="37"/>
      <c r="I202" s="3"/>
      <c r="J202" s="1"/>
      <c r="K202" s="77"/>
      <c r="L202" s="81">
        <f t="shared" si="18"/>
      </c>
      <c r="M202" s="98"/>
    </row>
    <row r="203" spans="1:13" s="8" customFormat="1" ht="13.5">
      <c r="A203" s="98"/>
      <c r="B203" s="35"/>
      <c r="C203" s="35"/>
      <c r="D203" s="98"/>
      <c r="E203" s="98"/>
      <c r="F203" s="98"/>
      <c r="G203" s="98"/>
      <c r="H203" s="37"/>
      <c r="I203" s="3"/>
      <c r="J203" s="1"/>
      <c r="K203" s="77"/>
      <c r="L203" s="81">
        <f t="shared" si="18"/>
      </c>
      <c r="M203" s="98"/>
    </row>
    <row r="204" spans="1:13" s="8" customFormat="1" ht="13.5">
      <c r="A204" s="98"/>
      <c r="B204" s="35"/>
      <c r="C204" s="35"/>
      <c r="D204" s="98"/>
      <c r="E204" s="98"/>
      <c r="F204" s="98"/>
      <c r="G204" s="98"/>
      <c r="H204" s="37"/>
      <c r="I204" s="3"/>
      <c r="J204" s="1"/>
      <c r="K204" s="77"/>
      <c r="L204" s="81">
        <f t="shared" si="18"/>
      </c>
      <c r="M204" s="98"/>
    </row>
    <row r="205" spans="1:13" s="8" customFormat="1" ht="13.5">
      <c r="A205" s="98"/>
      <c r="B205" s="35"/>
      <c r="C205" s="35"/>
      <c r="D205" s="98"/>
      <c r="E205" s="98"/>
      <c r="F205" s="98"/>
      <c r="G205" s="98"/>
      <c r="H205" s="37"/>
      <c r="I205" s="3"/>
      <c r="J205" s="1"/>
      <c r="K205" s="77"/>
      <c r="L205" s="81">
        <f t="shared" si="18"/>
      </c>
      <c r="M205" s="98"/>
    </row>
    <row r="206" spans="1:13" s="8" customFormat="1" ht="13.5">
      <c r="A206" s="98"/>
      <c r="B206" s="35"/>
      <c r="C206" s="35"/>
      <c r="D206" s="98"/>
      <c r="E206" s="98"/>
      <c r="F206" s="98"/>
      <c r="G206" s="98"/>
      <c r="H206" s="37"/>
      <c r="I206" s="3"/>
      <c r="J206" s="1"/>
      <c r="K206" s="77"/>
      <c r="L206" s="81">
        <f t="shared" si="18"/>
      </c>
      <c r="M206" s="98"/>
    </row>
    <row r="207" spans="1:13" s="8" customFormat="1" ht="13.5">
      <c r="A207" s="98"/>
      <c r="B207" s="35"/>
      <c r="C207" s="35"/>
      <c r="D207" s="98"/>
      <c r="E207" s="98"/>
      <c r="F207" s="98"/>
      <c r="G207" s="98"/>
      <c r="H207" s="37"/>
      <c r="I207" s="3"/>
      <c r="J207" s="1"/>
      <c r="K207" s="77"/>
      <c r="L207" s="81">
        <f aca="true" t="shared" si="23" ref="L207:L270">IF(G207="","",IF(COUNTIF($G$6:$G$600,G207)&gt;1,"2重登録","OK"))</f>
      </c>
      <c r="M207" s="98"/>
    </row>
    <row r="208" spans="1:13" s="8" customFormat="1" ht="13.5">
      <c r="A208" s="98"/>
      <c r="B208" s="35"/>
      <c r="C208" s="35"/>
      <c r="D208" s="98"/>
      <c r="E208" s="98"/>
      <c r="F208" s="98"/>
      <c r="G208" s="98"/>
      <c r="H208" s="37"/>
      <c r="I208" s="3"/>
      <c r="J208" s="1"/>
      <c r="K208" s="77"/>
      <c r="L208" s="81">
        <f t="shared" si="23"/>
      </c>
      <c r="M208" s="98"/>
    </row>
    <row r="209" spans="1:13" s="8" customFormat="1" ht="13.5">
      <c r="A209" s="98"/>
      <c r="B209" s="35"/>
      <c r="C209" s="35"/>
      <c r="D209" s="98"/>
      <c r="E209" s="98"/>
      <c r="F209" s="98"/>
      <c r="G209" s="98"/>
      <c r="H209" s="37"/>
      <c r="I209" s="3"/>
      <c r="J209" s="1"/>
      <c r="K209" s="77"/>
      <c r="L209" s="81">
        <f t="shared" si="23"/>
      </c>
      <c r="M209" s="98"/>
    </row>
    <row r="210" spans="1:13" s="8" customFormat="1" ht="13.5">
      <c r="A210" s="98"/>
      <c r="B210" s="35"/>
      <c r="C210" s="35"/>
      <c r="D210" s="98"/>
      <c r="E210" s="98"/>
      <c r="F210" s="98"/>
      <c r="G210" s="98"/>
      <c r="H210" s="37"/>
      <c r="I210" s="3"/>
      <c r="J210" s="1"/>
      <c r="K210" s="77"/>
      <c r="L210" s="81">
        <f t="shared" si="23"/>
      </c>
      <c r="M210" s="98"/>
    </row>
    <row r="211" spans="1:13" s="8" customFormat="1" ht="13.5">
      <c r="A211" s="98"/>
      <c r="B211" s="35"/>
      <c r="C211" s="35"/>
      <c r="D211" s="98"/>
      <c r="E211" s="98"/>
      <c r="F211" s="98"/>
      <c r="G211" s="98"/>
      <c r="H211" s="37"/>
      <c r="I211" s="3"/>
      <c r="J211" s="1"/>
      <c r="K211" s="77"/>
      <c r="L211" s="81">
        <f t="shared" si="23"/>
      </c>
      <c r="M211" s="98"/>
    </row>
    <row r="212" spans="1:13" s="8" customFormat="1" ht="13.5">
      <c r="A212" s="98"/>
      <c r="B212" s="35"/>
      <c r="C212" s="35"/>
      <c r="D212" s="98"/>
      <c r="E212" s="98"/>
      <c r="F212" s="98"/>
      <c r="G212" s="98"/>
      <c r="H212" s="37"/>
      <c r="I212" s="3"/>
      <c r="J212" s="1"/>
      <c r="K212" s="77"/>
      <c r="L212" s="81">
        <f t="shared" si="23"/>
      </c>
      <c r="M212" s="98"/>
    </row>
    <row r="213" spans="1:13" s="8" customFormat="1" ht="13.5">
      <c r="A213" s="98"/>
      <c r="B213" s="35"/>
      <c r="C213" s="35"/>
      <c r="D213" s="98"/>
      <c r="E213" s="98"/>
      <c r="F213" s="98"/>
      <c r="G213" s="98"/>
      <c r="H213" s="37"/>
      <c r="I213" s="3"/>
      <c r="J213" s="1"/>
      <c r="K213" s="77"/>
      <c r="L213" s="81">
        <f t="shared" si="23"/>
      </c>
      <c r="M213" s="98"/>
    </row>
    <row r="214" spans="2:12" ht="13.5">
      <c r="B214" s="710" t="s">
        <v>1038</v>
      </c>
      <c r="C214" s="710"/>
      <c r="D214" s="655" t="s">
        <v>1039</v>
      </c>
      <c r="E214" s="655"/>
      <c r="F214" s="655"/>
      <c r="G214" s="655"/>
      <c r="H214" s="98" t="s">
        <v>518</v>
      </c>
      <c r="I214" s="710" t="s">
        <v>519</v>
      </c>
      <c r="J214" s="710"/>
      <c r="K214" s="710"/>
      <c r="L214" s="81">
        <f t="shared" si="23"/>
      </c>
    </row>
    <row r="215" spans="2:12" ht="13.5">
      <c r="B215" s="710"/>
      <c r="C215" s="710"/>
      <c r="D215" s="655"/>
      <c r="E215" s="655"/>
      <c r="F215" s="655"/>
      <c r="G215" s="655"/>
      <c r="H215" s="28">
        <f>COUNTIF(M218:M275,"東近江市")</f>
        <v>5</v>
      </c>
      <c r="I215" s="715">
        <f>(H215/RIGHT(A275,2))</f>
        <v>0.08620689655172414</v>
      </c>
      <c r="J215" s="715"/>
      <c r="K215" s="715"/>
      <c r="L215" s="81">
        <f t="shared" si="23"/>
      </c>
    </row>
    <row r="216" spans="2:12" ht="13.5">
      <c r="B216" s="78" t="s">
        <v>1040</v>
      </c>
      <c r="C216" s="78"/>
      <c r="D216" s="27" t="s">
        <v>502</v>
      </c>
      <c r="F216" s="81"/>
      <c r="K216" s="77">
        <f>IF(J216="","",(2012-J216))</f>
      </c>
      <c r="L216" s="81">
        <f t="shared" si="23"/>
      </c>
    </row>
    <row r="217" spans="2:12" ht="13.5">
      <c r="B217" s="717" t="s">
        <v>1041</v>
      </c>
      <c r="C217" s="717"/>
      <c r="D217" s="98" t="s">
        <v>503</v>
      </c>
      <c r="F217" s="81"/>
      <c r="K217" s="77">
        <f>IF(J217="","",(2012-J217))</f>
      </c>
      <c r="L217" s="81">
        <f t="shared" si="23"/>
      </c>
    </row>
    <row r="218" spans="1:13" s="105" customFormat="1" ht="13.5">
      <c r="A218" s="98" t="s">
        <v>1042</v>
      </c>
      <c r="B218" s="78" t="s">
        <v>660</v>
      </c>
      <c r="C218" s="78" t="s">
        <v>1043</v>
      </c>
      <c r="D218" s="55" t="str">
        <f>$B$216</f>
        <v>グリフィンズ</v>
      </c>
      <c r="E218" s="98"/>
      <c r="F218" s="81" t="str">
        <f>A218</f>
        <v>ぐ０１</v>
      </c>
      <c r="G218" s="98" t="str">
        <f>B218&amp;C218</f>
        <v>浅田恵亮</v>
      </c>
      <c r="H218" s="6" t="str">
        <f>$B$217</f>
        <v>東近江グリフィンズ</v>
      </c>
      <c r="I218" s="6" t="s">
        <v>522</v>
      </c>
      <c r="J218" s="128">
        <v>1987</v>
      </c>
      <c r="K218" s="77">
        <f>IF(J218="","",(2017-J218))</f>
        <v>30</v>
      </c>
      <c r="L218" s="81" t="str">
        <f t="shared" si="23"/>
        <v>OK</v>
      </c>
      <c r="M218" s="8" t="s">
        <v>357</v>
      </c>
    </row>
    <row r="219" spans="1:13" s="105" customFormat="1" ht="13.5">
      <c r="A219" s="98" t="s">
        <v>1044</v>
      </c>
      <c r="B219" s="78" t="s">
        <v>600</v>
      </c>
      <c r="C219" s="78" t="s">
        <v>601</v>
      </c>
      <c r="D219" s="55" t="str">
        <f aca="true" t="shared" si="24" ref="D219:D275">$B$216</f>
        <v>グリフィンズ</v>
      </c>
      <c r="E219" s="98"/>
      <c r="F219" s="81" t="str">
        <f aca="true" t="shared" si="25" ref="F219:F275">A219</f>
        <v>ぐ０２</v>
      </c>
      <c r="G219" s="98" t="str">
        <f aca="true" t="shared" si="26" ref="G219:G275">B219&amp;C219</f>
        <v>石橋和基</v>
      </c>
      <c r="H219" s="6" t="str">
        <f aca="true" t="shared" si="27" ref="H219:H275">$B$217</f>
        <v>東近江グリフィンズ</v>
      </c>
      <c r="I219" s="6" t="s">
        <v>522</v>
      </c>
      <c r="J219" s="128">
        <v>1985</v>
      </c>
      <c r="K219" s="77">
        <f aca="true" t="shared" si="28" ref="K219:K267">IF(J219="","",(2017-J219))</f>
        <v>32</v>
      </c>
      <c r="L219" s="81" t="str">
        <f t="shared" si="23"/>
        <v>OK</v>
      </c>
      <c r="M219" s="8" t="s">
        <v>498</v>
      </c>
    </row>
    <row r="220" spans="1:13" s="105" customFormat="1" ht="13.5">
      <c r="A220" s="98" t="s">
        <v>126</v>
      </c>
      <c r="B220" s="56" t="s">
        <v>1045</v>
      </c>
      <c r="C220" s="78" t="s">
        <v>1046</v>
      </c>
      <c r="D220" s="55" t="str">
        <f t="shared" si="24"/>
        <v>グリフィンズ</v>
      </c>
      <c r="E220" s="98"/>
      <c r="F220" s="81" t="str">
        <f t="shared" si="25"/>
        <v>ぐ０３</v>
      </c>
      <c r="G220" s="98" t="str">
        <f t="shared" si="26"/>
        <v>井ノ口弘祐</v>
      </c>
      <c r="H220" s="6" t="str">
        <f t="shared" si="27"/>
        <v>東近江グリフィンズ</v>
      </c>
      <c r="I220" s="6" t="s">
        <v>522</v>
      </c>
      <c r="J220" s="128">
        <v>1986</v>
      </c>
      <c r="K220" s="77">
        <f t="shared" si="28"/>
        <v>31</v>
      </c>
      <c r="L220" s="81" t="str">
        <f t="shared" si="23"/>
        <v>OK</v>
      </c>
      <c r="M220" s="83" t="s">
        <v>501</v>
      </c>
    </row>
    <row r="221" spans="1:13" s="105" customFormat="1" ht="13.5">
      <c r="A221" s="98" t="s">
        <v>127</v>
      </c>
      <c r="B221" s="56" t="s">
        <v>1045</v>
      </c>
      <c r="C221" s="57" t="s">
        <v>1047</v>
      </c>
      <c r="D221" s="55" t="str">
        <f t="shared" si="24"/>
        <v>グリフィンズ</v>
      </c>
      <c r="F221" s="81" t="str">
        <f t="shared" si="25"/>
        <v>ぐ０４</v>
      </c>
      <c r="G221" s="98" t="str">
        <f t="shared" si="26"/>
        <v>井ノ口幹也</v>
      </c>
      <c r="H221" s="6" t="str">
        <f t="shared" si="27"/>
        <v>東近江グリフィンズ</v>
      </c>
      <c r="I221" s="6" t="s">
        <v>522</v>
      </c>
      <c r="J221" s="128">
        <v>1990</v>
      </c>
      <c r="K221" s="77">
        <f t="shared" si="28"/>
        <v>27</v>
      </c>
      <c r="L221" s="81" t="str">
        <f t="shared" si="23"/>
        <v>OK</v>
      </c>
      <c r="M221" s="83" t="s">
        <v>501</v>
      </c>
    </row>
    <row r="222" spans="1:13" s="105" customFormat="1" ht="13.5" customHeight="1">
      <c r="A222" s="98" t="s">
        <v>128</v>
      </c>
      <c r="B222" s="78" t="s">
        <v>602</v>
      </c>
      <c r="C222" s="78" t="s">
        <v>603</v>
      </c>
      <c r="D222" s="55" t="str">
        <f t="shared" si="24"/>
        <v>グリフィンズ</v>
      </c>
      <c r="E222" s="98"/>
      <c r="F222" s="81" t="str">
        <f t="shared" si="25"/>
        <v>ぐ０５</v>
      </c>
      <c r="G222" s="98" t="str">
        <f t="shared" si="26"/>
        <v>梅本彬充</v>
      </c>
      <c r="H222" s="6" t="str">
        <f t="shared" si="27"/>
        <v>東近江グリフィンズ</v>
      </c>
      <c r="I222" s="6" t="s">
        <v>522</v>
      </c>
      <c r="J222" s="128">
        <v>1986</v>
      </c>
      <c r="K222" s="77">
        <f t="shared" si="28"/>
        <v>31</v>
      </c>
      <c r="L222" s="81" t="str">
        <f t="shared" si="23"/>
        <v>OK</v>
      </c>
      <c r="M222" s="8" t="s">
        <v>498</v>
      </c>
    </row>
    <row r="223" spans="1:13" s="105" customFormat="1" ht="13.5" customHeight="1">
      <c r="A223" s="98" t="s">
        <v>129</v>
      </c>
      <c r="B223" s="78" t="s">
        <v>604</v>
      </c>
      <c r="C223" s="78" t="s">
        <v>605</v>
      </c>
      <c r="D223" s="55" t="str">
        <f t="shared" si="24"/>
        <v>グリフィンズ</v>
      </c>
      <c r="E223" s="98"/>
      <c r="F223" s="81" t="str">
        <f t="shared" si="25"/>
        <v>ぐ０６</v>
      </c>
      <c r="G223" s="98" t="str">
        <f t="shared" si="26"/>
        <v>浦崎康平</v>
      </c>
      <c r="H223" s="6" t="str">
        <f t="shared" si="27"/>
        <v>東近江グリフィンズ</v>
      </c>
      <c r="I223" s="6" t="s">
        <v>522</v>
      </c>
      <c r="J223" s="128">
        <v>1991</v>
      </c>
      <c r="K223" s="77">
        <f t="shared" si="28"/>
        <v>26</v>
      </c>
      <c r="L223" s="81" t="str">
        <f t="shared" si="23"/>
        <v>OK</v>
      </c>
      <c r="M223" s="8" t="s">
        <v>334</v>
      </c>
    </row>
    <row r="224" spans="1:13" s="105" customFormat="1" ht="13.5">
      <c r="A224" s="98" t="s">
        <v>130</v>
      </c>
      <c r="B224" s="38" t="s">
        <v>1048</v>
      </c>
      <c r="C224" s="78" t="s">
        <v>1049</v>
      </c>
      <c r="D224" s="55" t="str">
        <f t="shared" si="24"/>
        <v>グリフィンズ</v>
      </c>
      <c r="F224" s="81" t="str">
        <f t="shared" si="25"/>
        <v>ぐ０７</v>
      </c>
      <c r="G224" s="98" t="str">
        <f t="shared" si="26"/>
        <v>岡　仁史</v>
      </c>
      <c r="H224" s="6" t="str">
        <f t="shared" si="27"/>
        <v>東近江グリフィンズ</v>
      </c>
      <c r="I224" s="6" t="s">
        <v>522</v>
      </c>
      <c r="J224" s="128">
        <v>1971</v>
      </c>
      <c r="K224" s="77">
        <f t="shared" si="28"/>
        <v>46</v>
      </c>
      <c r="L224" s="81" t="str">
        <f t="shared" si="23"/>
        <v>OK</v>
      </c>
      <c r="M224" s="8" t="s">
        <v>357</v>
      </c>
    </row>
    <row r="225" spans="1:13" s="105" customFormat="1" ht="13.5">
      <c r="A225" s="98" t="s">
        <v>131</v>
      </c>
      <c r="B225" s="38" t="s">
        <v>1050</v>
      </c>
      <c r="C225" s="78" t="s">
        <v>1051</v>
      </c>
      <c r="D225" s="55" t="str">
        <f t="shared" si="24"/>
        <v>グリフィンズ</v>
      </c>
      <c r="F225" s="81" t="str">
        <f t="shared" si="25"/>
        <v>ぐ０８</v>
      </c>
      <c r="G225" s="98" t="str">
        <f t="shared" si="26"/>
        <v>岡田真樹</v>
      </c>
      <c r="H225" s="6" t="str">
        <f t="shared" si="27"/>
        <v>東近江グリフィンズ</v>
      </c>
      <c r="I225" s="6" t="s">
        <v>522</v>
      </c>
      <c r="J225" s="128">
        <v>1981</v>
      </c>
      <c r="K225" s="77">
        <f t="shared" si="28"/>
        <v>36</v>
      </c>
      <c r="L225" s="81" t="str">
        <f t="shared" si="23"/>
        <v>OK</v>
      </c>
      <c r="M225" s="8" t="s">
        <v>357</v>
      </c>
    </row>
    <row r="226" spans="1:13" s="105" customFormat="1" ht="13.5">
      <c r="A226" s="98" t="s">
        <v>132</v>
      </c>
      <c r="B226" s="38" t="s">
        <v>1052</v>
      </c>
      <c r="C226" s="78" t="s">
        <v>1053</v>
      </c>
      <c r="D226" s="55" t="str">
        <f t="shared" si="24"/>
        <v>グリフィンズ</v>
      </c>
      <c r="E226" s="98"/>
      <c r="F226" s="81" t="str">
        <f t="shared" si="25"/>
        <v>ぐ０９</v>
      </c>
      <c r="G226" s="98" t="str">
        <f t="shared" si="26"/>
        <v>奥村隆広</v>
      </c>
      <c r="H226" s="6" t="str">
        <f t="shared" si="27"/>
        <v>東近江グリフィンズ</v>
      </c>
      <c r="I226" s="6" t="s">
        <v>522</v>
      </c>
      <c r="J226" s="128">
        <v>1976</v>
      </c>
      <c r="K226" s="77">
        <f t="shared" si="28"/>
        <v>41</v>
      </c>
      <c r="L226" s="81" t="str">
        <f t="shared" si="23"/>
        <v>OK</v>
      </c>
      <c r="M226" s="8" t="s">
        <v>1054</v>
      </c>
    </row>
    <row r="227" spans="1:13" s="105" customFormat="1" ht="13.5" customHeight="1">
      <c r="A227" s="98" t="s">
        <v>133</v>
      </c>
      <c r="B227" s="78" t="s">
        <v>606</v>
      </c>
      <c r="C227" s="78" t="s">
        <v>607</v>
      </c>
      <c r="D227" s="55" t="str">
        <f t="shared" si="24"/>
        <v>グリフィンズ</v>
      </c>
      <c r="E227" s="98"/>
      <c r="F227" s="81" t="str">
        <f t="shared" si="25"/>
        <v>ぐ１０</v>
      </c>
      <c r="G227" s="98" t="str">
        <f t="shared" si="26"/>
        <v>鍵谷浩太</v>
      </c>
      <c r="H227" s="6" t="str">
        <f t="shared" si="27"/>
        <v>東近江グリフィンズ</v>
      </c>
      <c r="I227" s="6" t="s">
        <v>522</v>
      </c>
      <c r="J227" s="128">
        <v>1992</v>
      </c>
      <c r="K227" s="77">
        <f t="shared" si="28"/>
        <v>25</v>
      </c>
      <c r="L227" s="81" t="str">
        <f t="shared" si="23"/>
        <v>OK</v>
      </c>
      <c r="M227" s="8" t="str">
        <f>M223</f>
        <v>彦根市</v>
      </c>
    </row>
    <row r="228" spans="1:13" s="105" customFormat="1" ht="13.5" customHeight="1">
      <c r="A228" s="98" t="s">
        <v>134</v>
      </c>
      <c r="B228" s="78" t="s">
        <v>1055</v>
      </c>
      <c r="C228" s="78" t="s">
        <v>1056</v>
      </c>
      <c r="D228" s="55" t="str">
        <f t="shared" si="24"/>
        <v>グリフィンズ</v>
      </c>
      <c r="E228" s="98"/>
      <c r="F228" s="81" t="str">
        <f t="shared" si="25"/>
        <v>ぐ１１</v>
      </c>
      <c r="G228" s="98" t="str">
        <f t="shared" si="26"/>
        <v>金武寿憲</v>
      </c>
      <c r="H228" s="6" t="str">
        <f t="shared" si="27"/>
        <v>東近江グリフィンズ</v>
      </c>
      <c r="I228" s="6" t="s">
        <v>522</v>
      </c>
      <c r="J228" s="128">
        <v>1990</v>
      </c>
      <c r="K228" s="77">
        <f t="shared" si="28"/>
        <v>27</v>
      </c>
      <c r="L228" s="81" t="str">
        <f t="shared" si="23"/>
        <v>OK</v>
      </c>
      <c r="M228" s="8" t="s">
        <v>1057</v>
      </c>
    </row>
    <row r="229" spans="1:13" s="105" customFormat="1" ht="13.5" customHeight="1">
      <c r="A229" s="98" t="s">
        <v>135</v>
      </c>
      <c r="B229" s="78" t="s">
        <v>1058</v>
      </c>
      <c r="C229" s="78" t="s">
        <v>1059</v>
      </c>
      <c r="D229" s="55" t="str">
        <f t="shared" si="24"/>
        <v>グリフィンズ</v>
      </c>
      <c r="E229" s="98"/>
      <c r="F229" s="81" t="str">
        <f t="shared" si="25"/>
        <v>ぐ１２</v>
      </c>
      <c r="G229" s="98" t="str">
        <f t="shared" si="26"/>
        <v>岸本美敬</v>
      </c>
      <c r="H229" s="6" t="str">
        <f t="shared" si="27"/>
        <v>東近江グリフィンズ</v>
      </c>
      <c r="I229" s="6" t="s">
        <v>522</v>
      </c>
      <c r="J229" s="128">
        <v>1989</v>
      </c>
      <c r="K229" s="77">
        <f t="shared" si="28"/>
        <v>28</v>
      </c>
      <c r="L229" s="81" t="str">
        <f t="shared" si="23"/>
        <v>OK</v>
      </c>
      <c r="M229" s="83" t="s">
        <v>501</v>
      </c>
    </row>
    <row r="230" spans="1:13" s="105" customFormat="1" ht="13.5">
      <c r="A230" s="98" t="s">
        <v>136</v>
      </c>
      <c r="B230" s="78" t="s">
        <v>525</v>
      </c>
      <c r="C230" s="78" t="s">
        <v>608</v>
      </c>
      <c r="D230" s="55" t="str">
        <f t="shared" si="24"/>
        <v>グリフィンズ</v>
      </c>
      <c r="E230" s="98"/>
      <c r="F230" s="81" t="str">
        <f t="shared" si="25"/>
        <v>ぐ１３</v>
      </c>
      <c r="G230" s="98" t="str">
        <f t="shared" si="26"/>
        <v>北野照幸</v>
      </c>
      <c r="H230" s="6" t="str">
        <f t="shared" si="27"/>
        <v>東近江グリフィンズ</v>
      </c>
      <c r="I230" s="6" t="s">
        <v>522</v>
      </c>
      <c r="J230" s="128">
        <v>1984</v>
      </c>
      <c r="K230" s="77">
        <f t="shared" si="28"/>
        <v>33</v>
      </c>
      <c r="L230" s="81" t="str">
        <f t="shared" si="23"/>
        <v>OK</v>
      </c>
      <c r="M230" s="8" t="str">
        <f>M224</f>
        <v>草津市</v>
      </c>
    </row>
    <row r="231" spans="1:13" s="105" customFormat="1" ht="13.5">
      <c r="A231" s="98" t="s">
        <v>137</v>
      </c>
      <c r="B231" s="78" t="s">
        <v>609</v>
      </c>
      <c r="C231" s="78" t="s">
        <v>610</v>
      </c>
      <c r="D231" s="55" t="str">
        <f t="shared" si="24"/>
        <v>グリフィンズ</v>
      </c>
      <c r="E231" s="98"/>
      <c r="F231" s="81" t="str">
        <f t="shared" si="25"/>
        <v>ぐ１４</v>
      </c>
      <c r="G231" s="98" t="str">
        <f t="shared" si="26"/>
        <v>北村　健</v>
      </c>
      <c r="H231" s="6" t="str">
        <f t="shared" si="27"/>
        <v>東近江グリフィンズ</v>
      </c>
      <c r="I231" s="6" t="s">
        <v>522</v>
      </c>
      <c r="J231" s="128">
        <v>1987</v>
      </c>
      <c r="K231" s="77">
        <f t="shared" si="28"/>
        <v>30</v>
      </c>
      <c r="L231" s="81" t="str">
        <f t="shared" si="23"/>
        <v>OK</v>
      </c>
      <c r="M231" s="116" t="s">
        <v>1054</v>
      </c>
    </row>
    <row r="232" spans="1:13" s="105" customFormat="1" ht="13.5">
      <c r="A232" s="98" t="s">
        <v>138</v>
      </c>
      <c r="B232" s="78" t="s">
        <v>1060</v>
      </c>
      <c r="C232" s="78" t="s">
        <v>1061</v>
      </c>
      <c r="D232" s="55" t="str">
        <f t="shared" si="24"/>
        <v>グリフィンズ</v>
      </c>
      <c r="E232" s="98"/>
      <c r="F232" s="81" t="str">
        <f t="shared" si="25"/>
        <v>ぐ１５</v>
      </c>
      <c r="G232" s="98" t="str">
        <f t="shared" si="26"/>
        <v>倉本亮太</v>
      </c>
      <c r="H232" s="6" t="str">
        <f t="shared" si="27"/>
        <v>東近江グリフィンズ</v>
      </c>
      <c r="I232" s="6" t="s">
        <v>522</v>
      </c>
      <c r="J232" s="128">
        <v>1989</v>
      </c>
      <c r="K232" s="77">
        <f t="shared" si="28"/>
        <v>28</v>
      </c>
      <c r="L232" s="81" t="str">
        <f t="shared" si="23"/>
        <v>OK</v>
      </c>
      <c r="M232" s="116" t="s">
        <v>281</v>
      </c>
    </row>
    <row r="233" spans="1:13" s="105" customFormat="1" ht="13.5">
      <c r="A233" s="98" t="s">
        <v>139</v>
      </c>
      <c r="B233" s="78" t="s">
        <v>528</v>
      </c>
      <c r="C233" s="78" t="s">
        <v>611</v>
      </c>
      <c r="D233" s="55" t="str">
        <f t="shared" si="24"/>
        <v>グリフィンズ</v>
      </c>
      <c r="E233" s="98"/>
      <c r="F233" s="81" t="str">
        <f t="shared" si="25"/>
        <v>ぐ１６</v>
      </c>
      <c r="G233" s="98" t="str">
        <f t="shared" si="26"/>
        <v>坪田英樹</v>
      </c>
      <c r="H233" s="6" t="str">
        <f t="shared" si="27"/>
        <v>東近江グリフィンズ</v>
      </c>
      <c r="I233" s="6" t="s">
        <v>522</v>
      </c>
      <c r="J233" s="128">
        <v>1988</v>
      </c>
      <c r="K233" s="77">
        <f t="shared" si="28"/>
        <v>29</v>
      </c>
      <c r="L233" s="81" t="str">
        <f t="shared" si="23"/>
        <v>OK</v>
      </c>
      <c r="M233" s="8" t="str">
        <f>M223</f>
        <v>彦根市</v>
      </c>
    </row>
    <row r="234" spans="1:13" s="105" customFormat="1" ht="13.5">
      <c r="A234" s="98" t="s">
        <v>140</v>
      </c>
      <c r="B234" s="78" t="s">
        <v>1062</v>
      </c>
      <c r="C234" s="78" t="s">
        <v>1063</v>
      </c>
      <c r="D234" s="55" t="str">
        <f t="shared" si="24"/>
        <v>グリフィンズ</v>
      </c>
      <c r="E234" s="98"/>
      <c r="F234" s="81" t="str">
        <f t="shared" si="25"/>
        <v>ぐ１７</v>
      </c>
      <c r="G234" s="98" t="str">
        <f t="shared" si="26"/>
        <v>遠池建介</v>
      </c>
      <c r="H234" s="6" t="str">
        <f t="shared" si="27"/>
        <v>東近江グリフィンズ</v>
      </c>
      <c r="I234" s="6" t="s">
        <v>522</v>
      </c>
      <c r="J234" s="128">
        <v>1982</v>
      </c>
      <c r="K234" s="77">
        <f t="shared" si="28"/>
        <v>35</v>
      </c>
      <c r="L234" s="81" t="str">
        <f t="shared" si="23"/>
        <v>OK</v>
      </c>
      <c r="M234" s="8" t="s">
        <v>272</v>
      </c>
    </row>
    <row r="235" spans="1:13" ht="13.5" customHeight="1">
      <c r="A235" s="98" t="s">
        <v>141</v>
      </c>
      <c r="B235" s="98" t="s">
        <v>1064</v>
      </c>
      <c r="C235" s="98" t="s">
        <v>1065</v>
      </c>
      <c r="D235" s="55" t="str">
        <f t="shared" si="24"/>
        <v>グリフィンズ</v>
      </c>
      <c r="F235" s="81" t="str">
        <f t="shared" si="25"/>
        <v>ぐ１８</v>
      </c>
      <c r="G235" s="98" t="str">
        <f t="shared" si="26"/>
        <v>西原達也</v>
      </c>
      <c r="H235" s="6" t="str">
        <f t="shared" si="27"/>
        <v>東近江グリフィンズ</v>
      </c>
      <c r="I235" s="6" t="s">
        <v>522</v>
      </c>
      <c r="J235" s="128">
        <v>1978</v>
      </c>
      <c r="K235" s="77">
        <f t="shared" si="28"/>
        <v>39</v>
      </c>
      <c r="L235" s="81" t="str">
        <f t="shared" si="23"/>
        <v>OK</v>
      </c>
      <c r="M235" s="78" t="s">
        <v>1066</v>
      </c>
    </row>
    <row r="236" spans="1:13" s="105" customFormat="1" ht="13.5">
      <c r="A236" s="98" t="s">
        <v>142</v>
      </c>
      <c r="B236" s="38" t="s">
        <v>1067</v>
      </c>
      <c r="C236" s="78" t="s">
        <v>1068</v>
      </c>
      <c r="D236" s="55" t="str">
        <f t="shared" si="24"/>
        <v>グリフィンズ</v>
      </c>
      <c r="E236" s="98"/>
      <c r="F236" s="81" t="str">
        <f t="shared" si="25"/>
        <v>ぐ１９</v>
      </c>
      <c r="G236" s="98" t="str">
        <f t="shared" si="26"/>
        <v>長谷川俊二</v>
      </c>
      <c r="H236" s="6" t="str">
        <f t="shared" si="27"/>
        <v>東近江グリフィンズ</v>
      </c>
      <c r="I236" s="6" t="s">
        <v>522</v>
      </c>
      <c r="J236" s="128">
        <v>1976</v>
      </c>
      <c r="K236" s="77">
        <f t="shared" si="28"/>
        <v>41</v>
      </c>
      <c r="L236" s="81" t="str">
        <f t="shared" si="23"/>
        <v>OK</v>
      </c>
      <c r="M236" s="117" t="s">
        <v>357</v>
      </c>
    </row>
    <row r="237" spans="1:13" s="105" customFormat="1" ht="13.5">
      <c r="A237" s="98" t="s">
        <v>143</v>
      </c>
      <c r="B237" s="38" t="s">
        <v>1069</v>
      </c>
      <c r="C237" s="78" t="s">
        <v>1070</v>
      </c>
      <c r="D237" s="55" t="str">
        <f t="shared" si="24"/>
        <v>グリフィンズ</v>
      </c>
      <c r="F237" s="81" t="str">
        <f t="shared" si="25"/>
        <v>ぐ２０</v>
      </c>
      <c r="G237" s="98" t="str">
        <f t="shared" si="26"/>
        <v>浜田　豊</v>
      </c>
      <c r="H237" s="6" t="str">
        <f t="shared" si="27"/>
        <v>東近江グリフィンズ</v>
      </c>
      <c r="I237" s="6" t="s">
        <v>522</v>
      </c>
      <c r="J237" s="128">
        <v>1985</v>
      </c>
      <c r="K237" s="77">
        <f t="shared" si="28"/>
        <v>32</v>
      </c>
      <c r="L237" s="81" t="str">
        <f t="shared" si="23"/>
        <v>OK</v>
      </c>
      <c r="M237" s="8" t="s">
        <v>285</v>
      </c>
    </row>
    <row r="238" spans="1:13" s="105" customFormat="1" ht="13.5">
      <c r="A238" s="98" t="s">
        <v>144</v>
      </c>
      <c r="B238" s="78" t="s">
        <v>613</v>
      </c>
      <c r="C238" s="78" t="s">
        <v>614</v>
      </c>
      <c r="D238" s="55" t="str">
        <f t="shared" si="24"/>
        <v>グリフィンズ</v>
      </c>
      <c r="E238" s="98"/>
      <c r="F238" s="81" t="str">
        <f t="shared" si="25"/>
        <v>ぐ２１</v>
      </c>
      <c r="G238" s="98" t="str">
        <f t="shared" si="26"/>
        <v>飛鷹強志</v>
      </c>
      <c r="H238" s="6" t="str">
        <f t="shared" si="27"/>
        <v>東近江グリフィンズ</v>
      </c>
      <c r="I238" s="6" t="s">
        <v>522</v>
      </c>
      <c r="J238" s="128">
        <v>1987</v>
      </c>
      <c r="K238" s="77">
        <f t="shared" si="28"/>
        <v>30</v>
      </c>
      <c r="L238" s="81" t="str">
        <f t="shared" si="23"/>
        <v>OK</v>
      </c>
      <c r="M238" s="8" t="s">
        <v>272</v>
      </c>
    </row>
    <row r="239" spans="1:13" ht="13.5" customHeight="1">
      <c r="A239" s="98" t="s">
        <v>145</v>
      </c>
      <c r="B239" s="98" t="s">
        <v>1071</v>
      </c>
      <c r="C239" s="98" t="s">
        <v>1072</v>
      </c>
      <c r="D239" s="55" t="str">
        <f t="shared" si="24"/>
        <v>グリフィンズ</v>
      </c>
      <c r="F239" s="81" t="str">
        <f t="shared" si="25"/>
        <v>ぐ２２</v>
      </c>
      <c r="G239" s="98" t="str">
        <f t="shared" si="26"/>
        <v>藤井正和</v>
      </c>
      <c r="H239" s="6" t="str">
        <f t="shared" si="27"/>
        <v>東近江グリフィンズ</v>
      </c>
      <c r="I239" s="6" t="s">
        <v>522</v>
      </c>
      <c r="J239" s="1">
        <v>1975</v>
      </c>
      <c r="K239" s="77">
        <f t="shared" si="28"/>
        <v>42</v>
      </c>
      <c r="L239" s="81" t="str">
        <f t="shared" si="23"/>
        <v>OK</v>
      </c>
      <c r="M239" s="78" t="s">
        <v>357</v>
      </c>
    </row>
    <row r="240" spans="1:13" ht="13.5" customHeight="1">
      <c r="A240" s="98" t="s">
        <v>146</v>
      </c>
      <c r="B240" s="98" t="s">
        <v>835</v>
      </c>
      <c r="C240" s="98" t="s">
        <v>1073</v>
      </c>
      <c r="D240" s="55" t="str">
        <f t="shared" si="24"/>
        <v>グリフィンズ</v>
      </c>
      <c r="F240" s="81" t="str">
        <f t="shared" si="25"/>
        <v>ぐ２３</v>
      </c>
      <c r="G240" s="98" t="str">
        <f t="shared" si="26"/>
        <v>村上 卓</v>
      </c>
      <c r="H240" s="6" t="str">
        <f t="shared" si="27"/>
        <v>東近江グリフィンズ</v>
      </c>
      <c r="I240" s="6" t="s">
        <v>522</v>
      </c>
      <c r="J240" s="1">
        <v>1977</v>
      </c>
      <c r="K240" s="77">
        <f t="shared" si="28"/>
        <v>40</v>
      </c>
      <c r="L240" s="81" t="str">
        <f t="shared" si="23"/>
        <v>OK</v>
      </c>
      <c r="M240" s="78" t="s">
        <v>1054</v>
      </c>
    </row>
    <row r="241" spans="1:13" s="105" customFormat="1" ht="13.5">
      <c r="A241" s="98" t="s">
        <v>147</v>
      </c>
      <c r="B241" s="78" t="s">
        <v>543</v>
      </c>
      <c r="C241" s="78" t="s">
        <v>615</v>
      </c>
      <c r="D241" s="55" t="str">
        <f t="shared" si="24"/>
        <v>グリフィンズ</v>
      </c>
      <c r="E241" s="98"/>
      <c r="F241" s="81" t="str">
        <f t="shared" si="25"/>
        <v>ぐ２４</v>
      </c>
      <c r="G241" s="98" t="str">
        <f t="shared" si="26"/>
        <v>山崎俊輔</v>
      </c>
      <c r="H241" s="6" t="str">
        <f t="shared" si="27"/>
        <v>東近江グリフィンズ</v>
      </c>
      <c r="I241" s="6" t="s">
        <v>522</v>
      </c>
      <c r="J241" s="128">
        <v>1982</v>
      </c>
      <c r="K241" s="77">
        <f t="shared" si="28"/>
        <v>35</v>
      </c>
      <c r="L241" s="81" t="str">
        <f t="shared" si="23"/>
        <v>OK</v>
      </c>
      <c r="M241" s="8" t="s">
        <v>868</v>
      </c>
    </row>
    <row r="242" spans="1:13" s="105" customFormat="1" ht="13.5">
      <c r="A242" s="98" t="s">
        <v>148</v>
      </c>
      <c r="B242" s="78" t="s">
        <v>1074</v>
      </c>
      <c r="C242" s="78" t="s">
        <v>1075</v>
      </c>
      <c r="D242" s="55" t="str">
        <f t="shared" si="24"/>
        <v>グリフィンズ</v>
      </c>
      <c r="E242" s="98"/>
      <c r="F242" s="81" t="str">
        <f t="shared" si="25"/>
        <v>ぐ２５</v>
      </c>
      <c r="G242" s="98" t="str">
        <f t="shared" si="26"/>
        <v>久保侑暉</v>
      </c>
      <c r="H242" s="6" t="str">
        <f t="shared" si="27"/>
        <v>東近江グリフィンズ</v>
      </c>
      <c r="I242" s="6" t="s">
        <v>522</v>
      </c>
      <c r="J242" s="128">
        <v>1993</v>
      </c>
      <c r="K242" s="77">
        <f t="shared" si="28"/>
        <v>24</v>
      </c>
      <c r="L242" s="81" t="str">
        <f t="shared" si="23"/>
        <v>OK</v>
      </c>
      <c r="M242" s="8" t="s">
        <v>1054</v>
      </c>
    </row>
    <row r="243" spans="1:13" s="105" customFormat="1" ht="13.5">
      <c r="A243" s="98" t="s">
        <v>149</v>
      </c>
      <c r="B243" s="98" t="s">
        <v>1076</v>
      </c>
      <c r="C243" s="98" t="s">
        <v>1077</v>
      </c>
      <c r="D243" s="55" t="str">
        <f t="shared" si="24"/>
        <v>グリフィンズ</v>
      </c>
      <c r="E243" s="98"/>
      <c r="F243" s="95" t="str">
        <f t="shared" si="25"/>
        <v>ぐ２６</v>
      </c>
      <c r="G243" s="98" t="str">
        <f t="shared" si="26"/>
        <v>武藤幸宏</v>
      </c>
      <c r="H243" s="6" t="str">
        <f t="shared" si="27"/>
        <v>東近江グリフィンズ</v>
      </c>
      <c r="I243" s="79" t="s">
        <v>522</v>
      </c>
      <c r="J243" s="1">
        <v>1980</v>
      </c>
      <c r="K243" s="77">
        <f t="shared" si="28"/>
        <v>37</v>
      </c>
      <c r="L243" s="81" t="str">
        <f t="shared" si="23"/>
        <v>OK</v>
      </c>
      <c r="M243" s="8" t="s">
        <v>770</v>
      </c>
    </row>
    <row r="244" spans="1:13" s="105" customFormat="1" ht="13.5">
      <c r="A244" s="98" t="s">
        <v>150</v>
      </c>
      <c r="B244" s="98" t="s">
        <v>1078</v>
      </c>
      <c r="C244" s="98" t="s">
        <v>1079</v>
      </c>
      <c r="D244" s="55" t="str">
        <f t="shared" si="24"/>
        <v>グリフィンズ</v>
      </c>
      <c r="E244" s="98"/>
      <c r="F244" s="95" t="str">
        <f t="shared" si="25"/>
        <v>ぐ２７</v>
      </c>
      <c r="G244" s="98" t="str">
        <f t="shared" si="26"/>
        <v>小出周平</v>
      </c>
      <c r="H244" s="6" t="str">
        <f t="shared" si="27"/>
        <v>東近江グリフィンズ</v>
      </c>
      <c r="I244" s="79" t="s">
        <v>522</v>
      </c>
      <c r="J244" s="1">
        <v>1987</v>
      </c>
      <c r="K244" s="77">
        <f t="shared" si="28"/>
        <v>30</v>
      </c>
      <c r="L244" s="81" t="str">
        <f t="shared" si="23"/>
        <v>OK</v>
      </c>
      <c r="M244" s="8" t="s">
        <v>770</v>
      </c>
    </row>
    <row r="245" spans="1:13" s="105" customFormat="1" ht="13.5">
      <c r="A245" s="98" t="s">
        <v>151</v>
      </c>
      <c r="B245" s="98" t="s">
        <v>1080</v>
      </c>
      <c r="C245" s="98" t="s">
        <v>1081</v>
      </c>
      <c r="D245" s="55" t="str">
        <f t="shared" si="24"/>
        <v>グリフィンズ</v>
      </c>
      <c r="E245" s="98"/>
      <c r="F245" s="95" t="str">
        <f t="shared" si="25"/>
        <v>ぐ２８</v>
      </c>
      <c r="G245" s="98" t="str">
        <f t="shared" si="26"/>
        <v>中根啓伍</v>
      </c>
      <c r="H245" s="6" t="str">
        <f t="shared" si="27"/>
        <v>東近江グリフィンズ</v>
      </c>
      <c r="I245" s="79" t="s">
        <v>522</v>
      </c>
      <c r="J245" s="1">
        <v>1993</v>
      </c>
      <c r="K245" s="77">
        <f t="shared" si="28"/>
        <v>24</v>
      </c>
      <c r="L245" s="81" t="str">
        <f t="shared" si="23"/>
        <v>OK</v>
      </c>
      <c r="M245" s="8" t="s">
        <v>770</v>
      </c>
    </row>
    <row r="246" spans="1:14" s="105" customFormat="1" ht="13.5">
      <c r="A246" s="98" t="s">
        <v>152</v>
      </c>
      <c r="B246" s="98" t="s">
        <v>627</v>
      </c>
      <c r="C246" s="98" t="s">
        <v>1082</v>
      </c>
      <c r="D246" s="55" t="str">
        <f t="shared" si="24"/>
        <v>グリフィンズ</v>
      </c>
      <c r="E246" s="98"/>
      <c r="F246" s="81" t="str">
        <f t="shared" si="25"/>
        <v>ぐ２９</v>
      </c>
      <c r="G246" s="98" t="str">
        <f t="shared" si="26"/>
        <v>木村恵太</v>
      </c>
      <c r="H246" s="6" t="str">
        <f t="shared" si="27"/>
        <v>東近江グリフィンズ</v>
      </c>
      <c r="I246" s="79" t="s">
        <v>522</v>
      </c>
      <c r="J246" s="128">
        <v>1983</v>
      </c>
      <c r="K246" s="77">
        <f t="shared" si="28"/>
        <v>34</v>
      </c>
      <c r="L246" s="81" t="str">
        <f t="shared" si="23"/>
        <v>OK</v>
      </c>
      <c r="M246" s="8" t="s">
        <v>1066</v>
      </c>
      <c r="N246" s="98"/>
    </row>
    <row r="247" spans="1:14" s="105" customFormat="1" ht="13.5">
      <c r="A247" s="98" t="s">
        <v>153</v>
      </c>
      <c r="B247" s="98" t="s">
        <v>1083</v>
      </c>
      <c r="C247" s="98" t="s">
        <v>1084</v>
      </c>
      <c r="D247" s="55" t="str">
        <f t="shared" si="24"/>
        <v>グリフィンズ</v>
      </c>
      <c r="E247" s="98"/>
      <c r="F247" s="81" t="str">
        <f t="shared" si="25"/>
        <v>ぐ３０</v>
      </c>
      <c r="G247" s="98" t="str">
        <f t="shared" si="26"/>
        <v>中山幸典</v>
      </c>
      <c r="H247" s="6" t="str">
        <f t="shared" si="27"/>
        <v>東近江グリフィンズ</v>
      </c>
      <c r="I247" s="79" t="s">
        <v>522</v>
      </c>
      <c r="J247" s="128">
        <v>1979</v>
      </c>
      <c r="K247" s="77">
        <f t="shared" si="28"/>
        <v>38</v>
      </c>
      <c r="L247" s="81" t="str">
        <f t="shared" si="23"/>
        <v>OK</v>
      </c>
      <c r="M247" s="8" t="s">
        <v>1054</v>
      </c>
      <c r="N247" s="98"/>
    </row>
    <row r="248" spans="1:13" s="105" customFormat="1" ht="13.5">
      <c r="A248" s="98" t="s">
        <v>154</v>
      </c>
      <c r="B248" s="98" t="s">
        <v>1085</v>
      </c>
      <c r="C248" s="98" t="s">
        <v>1086</v>
      </c>
      <c r="D248" s="55" t="str">
        <f t="shared" si="24"/>
        <v>グリフィンズ</v>
      </c>
      <c r="E248" s="98"/>
      <c r="F248" s="81" t="str">
        <f t="shared" si="25"/>
        <v>ぐ３１</v>
      </c>
      <c r="G248" s="98" t="str">
        <f t="shared" si="26"/>
        <v>塩谷敦彦</v>
      </c>
      <c r="H248" s="6" t="str">
        <f t="shared" si="27"/>
        <v>東近江グリフィンズ</v>
      </c>
      <c r="I248" s="79" t="s">
        <v>522</v>
      </c>
      <c r="J248" s="128">
        <v>1969</v>
      </c>
      <c r="K248" s="77">
        <f t="shared" si="28"/>
        <v>48</v>
      </c>
      <c r="L248" s="81" t="str">
        <f t="shared" si="23"/>
        <v>OK</v>
      </c>
      <c r="M248" s="8" t="s">
        <v>1054</v>
      </c>
    </row>
    <row r="249" spans="1:13" s="105" customFormat="1" ht="13.5">
      <c r="A249" s="98" t="s">
        <v>155</v>
      </c>
      <c r="B249" s="98" t="s">
        <v>541</v>
      </c>
      <c r="C249" s="98" t="s">
        <v>1087</v>
      </c>
      <c r="D249" s="55" t="str">
        <f t="shared" si="24"/>
        <v>グリフィンズ</v>
      </c>
      <c r="E249" s="98"/>
      <c r="F249" s="81" t="str">
        <f t="shared" si="25"/>
        <v>ぐ３２</v>
      </c>
      <c r="G249" s="98" t="str">
        <f t="shared" si="26"/>
        <v>山本良人</v>
      </c>
      <c r="H249" s="6" t="str">
        <f t="shared" si="27"/>
        <v>東近江グリフィンズ</v>
      </c>
      <c r="I249" s="79" t="s">
        <v>522</v>
      </c>
      <c r="J249" s="128">
        <v>1978</v>
      </c>
      <c r="K249" s="77">
        <f t="shared" si="28"/>
        <v>39</v>
      </c>
      <c r="L249" s="81" t="str">
        <f t="shared" si="23"/>
        <v>OK</v>
      </c>
      <c r="M249" s="8" t="s">
        <v>1054</v>
      </c>
    </row>
    <row r="250" spans="1:13" s="105" customFormat="1" ht="13.5">
      <c r="A250" s="98" t="s">
        <v>156</v>
      </c>
      <c r="B250" s="98" t="s">
        <v>541</v>
      </c>
      <c r="C250" s="98" t="s">
        <v>1088</v>
      </c>
      <c r="D250" s="55" t="str">
        <f t="shared" si="24"/>
        <v>グリフィンズ</v>
      </c>
      <c r="E250" s="98"/>
      <c r="F250" s="81" t="str">
        <f t="shared" si="25"/>
        <v>ぐ３３</v>
      </c>
      <c r="G250" s="98" t="str">
        <f t="shared" si="26"/>
        <v>山本友也</v>
      </c>
      <c r="H250" s="6" t="str">
        <f t="shared" si="27"/>
        <v>東近江グリフィンズ</v>
      </c>
      <c r="I250" s="79" t="s">
        <v>522</v>
      </c>
      <c r="J250" s="128">
        <v>1983</v>
      </c>
      <c r="K250" s="77">
        <f t="shared" si="28"/>
        <v>34</v>
      </c>
      <c r="L250" s="81" t="str">
        <f t="shared" si="23"/>
        <v>OK</v>
      </c>
      <c r="M250" s="8" t="s">
        <v>868</v>
      </c>
    </row>
    <row r="251" spans="1:13" ht="13.5" customHeight="1">
      <c r="A251" s="98" t="s">
        <v>157</v>
      </c>
      <c r="B251" s="35" t="s">
        <v>1055</v>
      </c>
      <c r="C251" s="35" t="s">
        <v>1089</v>
      </c>
      <c r="D251" s="55" t="str">
        <f t="shared" si="24"/>
        <v>グリフィンズ</v>
      </c>
      <c r="F251" s="95" t="str">
        <f t="shared" si="25"/>
        <v>ぐ３４</v>
      </c>
      <c r="G251" s="98" t="str">
        <f t="shared" si="26"/>
        <v>金武 恵</v>
      </c>
      <c r="H251" s="6" t="str">
        <f t="shared" si="27"/>
        <v>東近江グリフィンズ</v>
      </c>
      <c r="I251" s="58" t="s">
        <v>530</v>
      </c>
      <c r="J251" s="1">
        <v>1989</v>
      </c>
      <c r="K251" s="77">
        <f t="shared" si="28"/>
        <v>28</v>
      </c>
      <c r="L251" s="81" t="str">
        <f t="shared" si="23"/>
        <v>OK</v>
      </c>
      <c r="M251" s="118" t="s">
        <v>1057</v>
      </c>
    </row>
    <row r="252" spans="1:13" ht="13.5" customHeight="1">
      <c r="A252" s="98" t="s">
        <v>158</v>
      </c>
      <c r="B252" s="35" t="s">
        <v>1090</v>
      </c>
      <c r="C252" s="35" t="s">
        <v>317</v>
      </c>
      <c r="D252" s="55" t="str">
        <f t="shared" si="24"/>
        <v>グリフィンズ</v>
      </c>
      <c r="F252" s="95" t="str">
        <f t="shared" si="25"/>
        <v>ぐ３５</v>
      </c>
      <c r="G252" s="98" t="str">
        <f t="shared" si="26"/>
        <v>佐々木恵子</v>
      </c>
      <c r="H252" s="6" t="str">
        <f t="shared" si="27"/>
        <v>東近江グリフィンズ</v>
      </c>
      <c r="I252" s="58" t="s">
        <v>530</v>
      </c>
      <c r="J252" s="1">
        <v>1967</v>
      </c>
      <c r="K252" s="77">
        <f t="shared" si="28"/>
        <v>50</v>
      </c>
      <c r="L252" s="81" t="str">
        <f t="shared" si="23"/>
        <v>OK</v>
      </c>
      <c r="M252" s="119" t="s">
        <v>868</v>
      </c>
    </row>
    <row r="253" spans="1:14" s="99" customFormat="1" ht="13.5">
      <c r="A253" s="98" t="s">
        <v>159</v>
      </c>
      <c r="B253" s="59" t="s">
        <v>1091</v>
      </c>
      <c r="C253" s="60" t="s">
        <v>678</v>
      </c>
      <c r="D253" s="55" t="str">
        <f t="shared" si="24"/>
        <v>グリフィンズ</v>
      </c>
      <c r="F253" s="95" t="str">
        <f t="shared" si="25"/>
        <v>ぐ３６</v>
      </c>
      <c r="G253" s="98" t="str">
        <f t="shared" si="26"/>
        <v>深尾純子</v>
      </c>
      <c r="H253" s="6" t="str">
        <f t="shared" si="27"/>
        <v>東近江グリフィンズ</v>
      </c>
      <c r="I253" s="58" t="s">
        <v>530</v>
      </c>
      <c r="J253" s="1">
        <v>1982</v>
      </c>
      <c r="K253" s="77">
        <f t="shared" si="28"/>
        <v>35</v>
      </c>
      <c r="L253" s="81" t="str">
        <f t="shared" si="23"/>
        <v>OK</v>
      </c>
      <c r="M253" s="117" t="s">
        <v>357</v>
      </c>
      <c r="N253" s="153"/>
    </row>
    <row r="254" spans="1:14" s="99" customFormat="1" ht="13.5">
      <c r="A254" s="98" t="s">
        <v>160</v>
      </c>
      <c r="B254" s="59" t="s">
        <v>1092</v>
      </c>
      <c r="C254" s="35" t="s">
        <v>1093</v>
      </c>
      <c r="D254" s="55" t="str">
        <f t="shared" si="24"/>
        <v>グリフィンズ</v>
      </c>
      <c r="F254" s="95" t="str">
        <f t="shared" si="25"/>
        <v>ぐ３７</v>
      </c>
      <c r="G254" s="98" t="str">
        <f t="shared" si="26"/>
        <v>岡 麻公</v>
      </c>
      <c r="H254" s="6" t="str">
        <f t="shared" si="27"/>
        <v>東近江グリフィンズ</v>
      </c>
      <c r="I254" s="58" t="s">
        <v>530</v>
      </c>
      <c r="J254" s="1">
        <v>1989</v>
      </c>
      <c r="K254" s="77">
        <f t="shared" si="28"/>
        <v>28</v>
      </c>
      <c r="L254" s="81" t="str">
        <f t="shared" si="23"/>
        <v>OK</v>
      </c>
      <c r="M254" s="117" t="s">
        <v>357</v>
      </c>
      <c r="N254" s="153"/>
    </row>
    <row r="255" spans="1:14" s="99" customFormat="1" ht="13.5">
      <c r="A255" s="98" t="s">
        <v>161</v>
      </c>
      <c r="B255" s="35" t="s">
        <v>1094</v>
      </c>
      <c r="C255" s="35" t="s">
        <v>616</v>
      </c>
      <c r="D255" s="55" t="str">
        <f t="shared" si="24"/>
        <v>グリフィンズ</v>
      </c>
      <c r="F255" s="95" t="str">
        <f t="shared" si="25"/>
        <v>ぐ３８</v>
      </c>
      <c r="G255" s="98" t="str">
        <f t="shared" si="26"/>
        <v>遠崎真依</v>
      </c>
      <c r="H255" s="6" t="str">
        <f t="shared" si="27"/>
        <v>東近江グリフィンズ</v>
      </c>
      <c r="I255" s="58" t="s">
        <v>530</v>
      </c>
      <c r="J255" s="1">
        <v>1991</v>
      </c>
      <c r="K255" s="77">
        <f t="shared" si="28"/>
        <v>26</v>
      </c>
      <c r="L255" s="81" t="str">
        <f t="shared" si="23"/>
        <v>OK</v>
      </c>
      <c r="M255" s="8" t="s">
        <v>330</v>
      </c>
      <c r="N255" s="153"/>
    </row>
    <row r="256" spans="1:14" s="99" customFormat="1" ht="13.5">
      <c r="A256" s="98" t="s">
        <v>162</v>
      </c>
      <c r="B256" s="59" t="s">
        <v>541</v>
      </c>
      <c r="C256" s="127" t="s">
        <v>1095</v>
      </c>
      <c r="D256" s="55" t="str">
        <f t="shared" si="24"/>
        <v>グリフィンズ</v>
      </c>
      <c r="F256" s="95" t="str">
        <f t="shared" si="25"/>
        <v>ぐ３９</v>
      </c>
      <c r="G256" s="98" t="str">
        <f t="shared" si="26"/>
        <v>山本あづさ</v>
      </c>
      <c r="H256" s="6" t="str">
        <f t="shared" si="27"/>
        <v>東近江グリフィンズ</v>
      </c>
      <c r="I256" s="58" t="s">
        <v>530</v>
      </c>
      <c r="J256" s="1">
        <v>1981</v>
      </c>
      <c r="K256" s="77">
        <f t="shared" si="28"/>
        <v>36</v>
      </c>
      <c r="L256" s="81" t="str">
        <f t="shared" si="23"/>
        <v>OK</v>
      </c>
      <c r="M256" s="8" t="s">
        <v>1023</v>
      </c>
      <c r="N256" s="153"/>
    </row>
    <row r="257" spans="1:13" ht="13.5" customHeight="1">
      <c r="A257" s="98" t="s">
        <v>163</v>
      </c>
      <c r="B257" s="35" t="s">
        <v>541</v>
      </c>
      <c r="C257" s="35" t="s">
        <v>337</v>
      </c>
      <c r="D257" s="55" t="str">
        <f t="shared" si="24"/>
        <v>グリフィンズ</v>
      </c>
      <c r="F257" s="95" t="str">
        <f t="shared" si="25"/>
        <v>ぐ４０</v>
      </c>
      <c r="G257" s="98" t="str">
        <f t="shared" si="26"/>
        <v>山本順子</v>
      </c>
      <c r="H257" s="6" t="str">
        <f t="shared" si="27"/>
        <v>東近江グリフィンズ</v>
      </c>
      <c r="I257" s="58" t="s">
        <v>530</v>
      </c>
      <c r="J257" s="1">
        <v>1976</v>
      </c>
      <c r="K257" s="77">
        <f t="shared" si="28"/>
        <v>41</v>
      </c>
      <c r="L257" s="81" t="str">
        <f t="shared" si="23"/>
        <v>OK</v>
      </c>
      <c r="M257" s="8" t="s">
        <v>498</v>
      </c>
    </row>
    <row r="258" spans="1:13" ht="13.5" customHeight="1">
      <c r="A258" s="98" t="s">
        <v>164</v>
      </c>
      <c r="B258" s="35" t="s">
        <v>1096</v>
      </c>
      <c r="C258" s="35" t="s">
        <v>675</v>
      </c>
      <c r="D258" s="55" t="str">
        <f t="shared" si="24"/>
        <v>グリフィンズ</v>
      </c>
      <c r="F258" s="95" t="str">
        <f t="shared" si="25"/>
        <v>ぐ４１</v>
      </c>
      <c r="G258" s="98" t="str">
        <f t="shared" si="26"/>
        <v>梅森直美</v>
      </c>
      <c r="H258" s="6" t="str">
        <f t="shared" si="27"/>
        <v>東近江グリフィンズ</v>
      </c>
      <c r="I258" s="58" t="s">
        <v>530</v>
      </c>
      <c r="J258" s="1">
        <v>1977</v>
      </c>
      <c r="K258" s="77">
        <f t="shared" si="28"/>
        <v>40</v>
      </c>
      <c r="L258" s="81" t="str">
        <f t="shared" si="23"/>
        <v>OK</v>
      </c>
      <c r="M258" s="8" t="s">
        <v>1066</v>
      </c>
    </row>
    <row r="259" spans="1:13" s="99" customFormat="1" ht="13.5">
      <c r="A259" s="98" t="s">
        <v>165</v>
      </c>
      <c r="B259" s="35" t="s">
        <v>527</v>
      </c>
      <c r="C259" s="35" t="s">
        <v>1097</v>
      </c>
      <c r="D259" s="55" t="str">
        <f t="shared" si="24"/>
        <v>グリフィンズ</v>
      </c>
      <c r="E259" s="98"/>
      <c r="F259" s="95" t="str">
        <f t="shared" si="25"/>
        <v>ぐ４２</v>
      </c>
      <c r="G259" s="98" t="str">
        <f t="shared" si="26"/>
        <v>田中由子</v>
      </c>
      <c r="H259" s="6" t="str">
        <f t="shared" si="27"/>
        <v>東近江グリフィンズ</v>
      </c>
      <c r="I259" s="58" t="s">
        <v>530</v>
      </c>
      <c r="J259" s="1">
        <v>1965</v>
      </c>
      <c r="K259" s="77">
        <f t="shared" si="28"/>
        <v>52</v>
      </c>
      <c r="L259" s="81" t="str">
        <f t="shared" si="23"/>
        <v>OK</v>
      </c>
      <c r="M259" s="8" t="s">
        <v>357</v>
      </c>
    </row>
    <row r="260" spans="1:13" s="99" customFormat="1" ht="13.5">
      <c r="A260" s="98" t="s">
        <v>166</v>
      </c>
      <c r="B260" s="35" t="s">
        <v>1098</v>
      </c>
      <c r="C260" s="35" t="s">
        <v>1099</v>
      </c>
      <c r="D260" s="55" t="str">
        <f t="shared" si="24"/>
        <v>グリフィンズ</v>
      </c>
      <c r="E260" s="98"/>
      <c r="F260" s="95" t="str">
        <f t="shared" si="25"/>
        <v>ぐ４３</v>
      </c>
      <c r="G260" s="98" t="str">
        <f t="shared" si="26"/>
        <v>伊藤牧子</v>
      </c>
      <c r="H260" s="6" t="str">
        <f t="shared" si="27"/>
        <v>東近江グリフィンズ</v>
      </c>
      <c r="I260" s="58" t="s">
        <v>530</v>
      </c>
      <c r="J260" s="1">
        <v>1969</v>
      </c>
      <c r="K260" s="77">
        <f t="shared" si="28"/>
        <v>48</v>
      </c>
      <c r="L260" s="81" t="str">
        <f t="shared" si="23"/>
        <v>OK</v>
      </c>
      <c r="M260" s="8" t="s">
        <v>357</v>
      </c>
    </row>
    <row r="261" spans="1:13" s="99" customFormat="1" ht="13.5">
      <c r="A261" s="98" t="s">
        <v>167</v>
      </c>
      <c r="B261" s="35" t="s">
        <v>268</v>
      </c>
      <c r="C261" s="35" t="s">
        <v>1100</v>
      </c>
      <c r="D261" s="55" t="str">
        <f t="shared" si="24"/>
        <v>グリフィンズ</v>
      </c>
      <c r="E261" s="98"/>
      <c r="F261" s="95" t="str">
        <f t="shared" si="25"/>
        <v>ぐ４４</v>
      </c>
      <c r="G261" s="98" t="str">
        <f t="shared" si="26"/>
        <v>高田貴代美</v>
      </c>
      <c r="H261" s="6" t="str">
        <f t="shared" si="27"/>
        <v>東近江グリフィンズ</v>
      </c>
      <c r="I261" s="58" t="s">
        <v>530</v>
      </c>
      <c r="J261" s="1">
        <v>1964</v>
      </c>
      <c r="K261" s="77">
        <f t="shared" si="28"/>
        <v>53</v>
      </c>
      <c r="L261" s="81" t="str">
        <f t="shared" si="23"/>
        <v>OK</v>
      </c>
      <c r="M261" s="83" t="s">
        <v>501</v>
      </c>
    </row>
    <row r="262" spans="1:13" s="99" customFormat="1" ht="13.5">
      <c r="A262" s="98" t="s">
        <v>168</v>
      </c>
      <c r="B262" s="35" t="s">
        <v>669</v>
      </c>
      <c r="C262" s="35" t="s">
        <v>1101</v>
      </c>
      <c r="D262" s="55" t="str">
        <f t="shared" si="24"/>
        <v>グリフィンズ</v>
      </c>
      <c r="E262" s="98"/>
      <c r="F262" s="95" t="str">
        <f t="shared" si="25"/>
        <v>ぐ４５</v>
      </c>
      <c r="G262" s="98" t="str">
        <f t="shared" si="26"/>
        <v>森田千瑛</v>
      </c>
      <c r="H262" s="6" t="str">
        <f t="shared" si="27"/>
        <v>東近江グリフィンズ</v>
      </c>
      <c r="I262" s="58" t="s">
        <v>530</v>
      </c>
      <c r="J262" s="1">
        <v>1987</v>
      </c>
      <c r="K262" s="77">
        <f t="shared" si="28"/>
        <v>30</v>
      </c>
      <c r="L262" s="81" t="str">
        <f t="shared" si="23"/>
        <v>OK</v>
      </c>
      <c r="M262" s="8" t="s">
        <v>770</v>
      </c>
    </row>
    <row r="263" spans="1:13" s="99" customFormat="1" ht="13.5">
      <c r="A263" s="98" t="s">
        <v>169</v>
      </c>
      <c r="B263" s="35" t="s">
        <v>1102</v>
      </c>
      <c r="C263" s="35" t="s">
        <v>1103</v>
      </c>
      <c r="D263" s="55" t="str">
        <f t="shared" si="24"/>
        <v>グリフィンズ</v>
      </c>
      <c r="E263" s="98"/>
      <c r="F263" s="95" t="str">
        <f t="shared" si="25"/>
        <v>ぐ４６</v>
      </c>
      <c r="G263" s="98" t="str">
        <f t="shared" si="26"/>
        <v>吉村安梨佐</v>
      </c>
      <c r="H263" s="6" t="str">
        <f t="shared" si="27"/>
        <v>東近江グリフィンズ</v>
      </c>
      <c r="I263" s="58" t="s">
        <v>530</v>
      </c>
      <c r="J263" s="1">
        <v>1986</v>
      </c>
      <c r="K263" s="77">
        <f t="shared" si="28"/>
        <v>31</v>
      </c>
      <c r="L263" s="81" t="str">
        <f t="shared" si="23"/>
        <v>OK</v>
      </c>
      <c r="M263" s="8" t="s">
        <v>770</v>
      </c>
    </row>
    <row r="264" spans="1:13" s="99" customFormat="1" ht="13.5">
      <c r="A264" s="98" t="s">
        <v>170</v>
      </c>
      <c r="B264" s="35" t="s">
        <v>1025</v>
      </c>
      <c r="C264" s="35" t="s">
        <v>337</v>
      </c>
      <c r="D264" s="55" t="str">
        <f t="shared" si="24"/>
        <v>グリフィンズ</v>
      </c>
      <c r="E264" s="98"/>
      <c r="F264" s="95" t="str">
        <f t="shared" si="25"/>
        <v>ぐ４７</v>
      </c>
      <c r="G264" s="98" t="str">
        <f t="shared" si="26"/>
        <v>岩崎順子</v>
      </c>
      <c r="H264" s="6" t="str">
        <f t="shared" si="27"/>
        <v>東近江グリフィンズ</v>
      </c>
      <c r="I264" s="58" t="s">
        <v>530</v>
      </c>
      <c r="J264" s="1">
        <v>1977</v>
      </c>
      <c r="K264" s="77">
        <f t="shared" si="28"/>
        <v>40</v>
      </c>
      <c r="L264" s="81" t="str">
        <f t="shared" si="23"/>
        <v>OK</v>
      </c>
      <c r="M264" s="8" t="s">
        <v>770</v>
      </c>
    </row>
    <row r="265" spans="1:13" s="99" customFormat="1" ht="13.5">
      <c r="A265" s="98" t="s">
        <v>171</v>
      </c>
      <c r="B265" s="35" t="s">
        <v>837</v>
      </c>
      <c r="C265" s="35" t="s">
        <v>1104</v>
      </c>
      <c r="D265" s="55" t="str">
        <f t="shared" si="24"/>
        <v>グリフィンズ</v>
      </c>
      <c r="E265" s="98"/>
      <c r="F265" s="95" t="str">
        <f t="shared" si="25"/>
        <v>ぐ４８</v>
      </c>
      <c r="G265" s="98" t="str">
        <f t="shared" si="26"/>
        <v>八木郊美</v>
      </c>
      <c r="H265" s="6" t="str">
        <f t="shared" si="27"/>
        <v>東近江グリフィンズ</v>
      </c>
      <c r="I265" s="58" t="s">
        <v>530</v>
      </c>
      <c r="J265" s="1">
        <v>1968</v>
      </c>
      <c r="K265" s="77">
        <f t="shared" si="28"/>
        <v>49</v>
      </c>
      <c r="L265" s="81" t="str">
        <f t="shared" si="23"/>
        <v>OK</v>
      </c>
      <c r="M265" s="8" t="s">
        <v>1066</v>
      </c>
    </row>
    <row r="266" spans="1:13" s="99" customFormat="1" ht="13.5">
      <c r="A266" s="98" t="s">
        <v>172</v>
      </c>
      <c r="B266" s="35" t="s">
        <v>565</v>
      </c>
      <c r="C266" s="35" t="s">
        <v>800</v>
      </c>
      <c r="D266" s="55" t="str">
        <f t="shared" si="24"/>
        <v>グリフィンズ</v>
      </c>
      <c r="E266" s="98"/>
      <c r="F266" s="95" t="str">
        <f t="shared" si="25"/>
        <v>ぐ４９</v>
      </c>
      <c r="G266" s="98" t="str">
        <f t="shared" si="26"/>
        <v>村尾直子</v>
      </c>
      <c r="H266" s="6" t="str">
        <f t="shared" si="27"/>
        <v>東近江グリフィンズ</v>
      </c>
      <c r="I266" s="58" t="s">
        <v>530</v>
      </c>
      <c r="J266" s="1">
        <v>1977</v>
      </c>
      <c r="K266" s="77">
        <f t="shared" si="28"/>
        <v>40</v>
      </c>
      <c r="L266" s="81" t="str">
        <f t="shared" si="23"/>
        <v>OK</v>
      </c>
      <c r="M266" s="8" t="s">
        <v>1066</v>
      </c>
    </row>
    <row r="267" spans="1:13" s="99" customFormat="1" ht="13.5">
      <c r="A267" s="98" t="s">
        <v>173</v>
      </c>
      <c r="B267" s="35" t="s">
        <v>1105</v>
      </c>
      <c r="C267" s="35" t="s">
        <v>1106</v>
      </c>
      <c r="D267" s="55" t="str">
        <f t="shared" si="24"/>
        <v>グリフィンズ</v>
      </c>
      <c r="E267" s="98"/>
      <c r="F267" s="95" t="str">
        <f t="shared" si="25"/>
        <v>ぐ５０</v>
      </c>
      <c r="G267" s="98" t="str">
        <f t="shared" si="26"/>
        <v>大家 香</v>
      </c>
      <c r="H267" s="6" t="str">
        <f t="shared" si="27"/>
        <v>東近江グリフィンズ</v>
      </c>
      <c r="I267" s="58" t="s">
        <v>530</v>
      </c>
      <c r="J267" s="1">
        <v>1966</v>
      </c>
      <c r="K267" s="77">
        <f t="shared" si="28"/>
        <v>51</v>
      </c>
      <c r="L267" s="81" t="str">
        <f t="shared" si="23"/>
        <v>OK</v>
      </c>
      <c r="M267" s="8" t="s">
        <v>1066</v>
      </c>
    </row>
    <row r="268" spans="1:13" s="105" customFormat="1" ht="13.5">
      <c r="A268" s="98" t="s">
        <v>1107</v>
      </c>
      <c r="B268" s="132" t="s">
        <v>1108</v>
      </c>
      <c r="C268" s="132" t="s">
        <v>1109</v>
      </c>
      <c r="D268" s="55" t="str">
        <f t="shared" si="24"/>
        <v>グリフィンズ</v>
      </c>
      <c r="E268" s="98"/>
      <c r="F268" s="95" t="str">
        <f t="shared" si="25"/>
        <v>ぐ５１</v>
      </c>
      <c r="G268" s="98" t="str">
        <f t="shared" si="26"/>
        <v>和田桃子</v>
      </c>
      <c r="H268" s="6" t="str">
        <f t="shared" si="27"/>
        <v>東近江グリフィンズ</v>
      </c>
      <c r="I268" s="154" t="s">
        <v>2</v>
      </c>
      <c r="J268" s="1">
        <v>1994</v>
      </c>
      <c r="K268" s="155">
        <f aca="true" t="shared" si="29" ref="K268:K275">IF(J268="","",(2016-J268))</f>
        <v>22</v>
      </c>
      <c r="L268" s="81" t="str">
        <f t="shared" si="23"/>
        <v>OK</v>
      </c>
      <c r="M268" s="156" t="s">
        <v>509</v>
      </c>
    </row>
    <row r="269" spans="1:13" s="105" customFormat="1" ht="13.5">
      <c r="A269" s="98" t="s">
        <v>1110</v>
      </c>
      <c r="B269" s="132" t="s">
        <v>1111</v>
      </c>
      <c r="C269" s="132" t="s">
        <v>1112</v>
      </c>
      <c r="D269" s="55" t="str">
        <f t="shared" si="24"/>
        <v>グリフィンズ</v>
      </c>
      <c r="E269" s="98"/>
      <c r="F269" s="95" t="str">
        <f t="shared" si="25"/>
        <v>ぐ５２</v>
      </c>
      <c r="G269" s="98" t="str">
        <f t="shared" si="26"/>
        <v>藤岡美智子</v>
      </c>
      <c r="H269" s="6" t="str">
        <f t="shared" si="27"/>
        <v>東近江グリフィンズ</v>
      </c>
      <c r="I269" s="154" t="s">
        <v>2</v>
      </c>
      <c r="J269" s="1">
        <v>1980</v>
      </c>
      <c r="K269" s="155">
        <f t="shared" si="29"/>
        <v>36</v>
      </c>
      <c r="L269" s="81" t="str">
        <f t="shared" si="23"/>
        <v>OK</v>
      </c>
      <c r="M269" s="156" t="s">
        <v>509</v>
      </c>
    </row>
    <row r="270" spans="1:13" s="105" customFormat="1" ht="13.5">
      <c r="A270" s="98" t="s">
        <v>1113</v>
      </c>
      <c r="B270" s="98" t="s">
        <v>1114</v>
      </c>
      <c r="C270" s="98" t="s">
        <v>1115</v>
      </c>
      <c r="D270" s="55" t="str">
        <f t="shared" si="24"/>
        <v>グリフィンズ</v>
      </c>
      <c r="E270" s="98"/>
      <c r="F270" s="95" t="str">
        <f t="shared" si="25"/>
        <v>ぐ５３</v>
      </c>
      <c r="G270" s="98" t="str">
        <f t="shared" si="26"/>
        <v>濱田彬弘</v>
      </c>
      <c r="H270" s="6" t="str">
        <f t="shared" si="27"/>
        <v>東近江グリフィンズ</v>
      </c>
      <c r="I270" s="79" t="s">
        <v>3</v>
      </c>
      <c r="J270" s="1">
        <v>1987</v>
      </c>
      <c r="K270" s="155">
        <f t="shared" si="29"/>
        <v>29</v>
      </c>
      <c r="L270" s="81" t="str">
        <f t="shared" si="23"/>
        <v>OK</v>
      </c>
      <c r="M270" s="156" t="s">
        <v>755</v>
      </c>
    </row>
    <row r="271" spans="1:13" s="105" customFormat="1" ht="13.5">
      <c r="A271" s="98" t="s">
        <v>1116</v>
      </c>
      <c r="B271" s="132" t="s">
        <v>1114</v>
      </c>
      <c r="C271" s="132" t="s">
        <v>1117</v>
      </c>
      <c r="D271" s="55" t="str">
        <f t="shared" si="24"/>
        <v>グリフィンズ</v>
      </c>
      <c r="E271" s="98"/>
      <c r="F271" s="95" t="str">
        <f t="shared" si="25"/>
        <v>ぐ５４</v>
      </c>
      <c r="G271" s="98" t="str">
        <f t="shared" si="26"/>
        <v>濱田晴香</v>
      </c>
      <c r="H271" s="6" t="str">
        <f t="shared" si="27"/>
        <v>東近江グリフィンズ</v>
      </c>
      <c r="I271" s="154" t="s">
        <v>2</v>
      </c>
      <c r="J271" s="1">
        <v>1987</v>
      </c>
      <c r="K271" s="155">
        <f t="shared" si="29"/>
        <v>29</v>
      </c>
      <c r="L271" s="81" t="str">
        <f aca="true" t="shared" si="30" ref="L271:L280">IF(G271="","",IF(COUNTIF($G$6:$G$600,G271)&gt;1,"2重登録","OK"))</f>
        <v>OK</v>
      </c>
      <c r="M271" s="156" t="s">
        <v>755</v>
      </c>
    </row>
    <row r="272" spans="1:13" s="105" customFormat="1" ht="13.5">
      <c r="A272" s="98" t="s">
        <v>1118</v>
      </c>
      <c r="B272" s="132" t="s">
        <v>1119</v>
      </c>
      <c r="C272" s="132" t="s">
        <v>1120</v>
      </c>
      <c r="D272" s="55" t="str">
        <f t="shared" si="24"/>
        <v>グリフィンズ</v>
      </c>
      <c r="E272" s="98"/>
      <c r="F272" s="95" t="str">
        <f t="shared" si="25"/>
        <v>ぐ５５</v>
      </c>
      <c r="G272" s="98" t="str">
        <f t="shared" si="26"/>
        <v>内田理沙</v>
      </c>
      <c r="H272" s="6" t="str">
        <f t="shared" si="27"/>
        <v>東近江グリフィンズ</v>
      </c>
      <c r="I272" s="154" t="s">
        <v>2</v>
      </c>
      <c r="J272" s="1">
        <v>1991</v>
      </c>
      <c r="K272" s="155">
        <f t="shared" si="29"/>
        <v>25</v>
      </c>
      <c r="L272" s="81" t="str">
        <f t="shared" si="30"/>
        <v>OK</v>
      </c>
      <c r="M272" s="156" t="s">
        <v>504</v>
      </c>
    </row>
    <row r="273" spans="1:13" s="105" customFormat="1" ht="13.5">
      <c r="A273" s="98" t="s">
        <v>1121</v>
      </c>
      <c r="B273" s="98" t="s">
        <v>1122</v>
      </c>
      <c r="C273" s="98" t="s">
        <v>1123</v>
      </c>
      <c r="D273" s="55" t="str">
        <f t="shared" si="24"/>
        <v>グリフィンズ</v>
      </c>
      <c r="E273" s="98"/>
      <c r="F273" s="95" t="str">
        <f t="shared" si="25"/>
        <v>ぐ５６</v>
      </c>
      <c r="G273" s="98" t="str">
        <f t="shared" si="26"/>
        <v>鵜飼元一</v>
      </c>
      <c r="H273" s="6" t="str">
        <f t="shared" si="27"/>
        <v>東近江グリフィンズ</v>
      </c>
      <c r="I273" s="79" t="s">
        <v>3</v>
      </c>
      <c r="J273" s="1">
        <v>1989</v>
      </c>
      <c r="K273" s="155">
        <f t="shared" si="29"/>
        <v>27</v>
      </c>
      <c r="L273" s="81" t="str">
        <f t="shared" si="30"/>
        <v>OK</v>
      </c>
      <c r="M273" s="156" t="s">
        <v>504</v>
      </c>
    </row>
    <row r="274" spans="1:13" s="105" customFormat="1" ht="13.5">
      <c r="A274" s="98" t="s">
        <v>1124</v>
      </c>
      <c r="B274" s="132" t="s">
        <v>1125</v>
      </c>
      <c r="C274" s="132" t="s">
        <v>1126</v>
      </c>
      <c r="D274" s="55" t="str">
        <f t="shared" si="24"/>
        <v>グリフィンズ</v>
      </c>
      <c r="E274" s="98"/>
      <c r="F274" s="95" t="str">
        <f t="shared" si="25"/>
        <v>ぐ５７</v>
      </c>
      <c r="G274" s="98" t="str">
        <f t="shared" si="26"/>
        <v>西尾友里</v>
      </c>
      <c r="H274" s="6" t="str">
        <f t="shared" si="27"/>
        <v>東近江グリフィンズ</v>
      </c>
      <c r="I274" s="154" t="s">
        <v>2</v>
      </c>
      <c r="J274" s="1">
        <v>1992</v>
      </c>
      <c r="K274" s="155">
        <f t="shared" si="29"/>
        <v>24</v>
      </c>
      <c r="L274" s="81" t="str">
        <f t="shared" si="30"/>
        <v>OK</v>
      </c>
      <c r="M274" s="156" t="s">
        <v>1127</v>
      </c>
    </row>
    <row r="275" spans="1:13" s="105" customFormat="1" ht="13.5">
      <c r="A275" s="98" t="s">
        <v>1128</v>
      </c>
      <c r="B275" s="98" t="s">
        <v>1129</v>
      </c>
      <c r="C275" s="98" t="s">
        <v>1130</v>
      </c>
      <c r="D275" s="55" t="str">
        <f t="shared" si="24"/>
        <v>グリフィンズ</v>
      </c>
      <c r="E275" s="98"/>
      <c r="F275" s="95" t="str">
        <f t="shared" si="25"/>
        <v>ぐ５８</v>
      </c>
      <c r="G275" s="98" t="str">
        <f t="shared" si="26"/>
        <v>漆原大介</v>
      </c>
      <c r="H275" s="6" t="str">
        <f t="shared" si="27"/>
        <v>東近江グリフィンズ</v>
      </c>
      <c r="I275" s="79" t="s">
        <v>3</v>
      </c>
      <c r="J275" s="1">
        <v>1988</v>
      </c>
      <c r="K275" s="155">
        <f t="shared" si="29"/>
        <v>28</v>
      </c>
      <c r="L275" s="81" t="str">
        <f t="shared" si="30"/>
        <v>OK</v>
      </c>
      <c r="M275" s="157" t="s">
        <v>515</v>
      </c>
    </row>
    <row r="276" spans="1:13" s="99" customFormat="1" ht="13.5">
      <c r="A276" s="98"/>
      <c r="B276" s="35"/>
      <c r="C276" s="35"/>
      <c r="D276" s="55"/>
      <c r="E276" s="98"/>
      <c r="F276" s="95"/>
      <c r="G276" s="98"/>
      <c r="H276" s="6"/>
      <c r="I276" s="58"/>
      <c r="J276" s="1"/>
      <c r="K276" s="77"/>
      <c r="L276" s="81">
        <f t="shared" si="30"/>
      </c>
      <c r="M276" s="8"/>
    </row>
    <row r="277" spans="1:13" s="99" customFormat="1" ht="13.5">
      <c r="A277" s="98"/>
      <c r="B277" s="35"/>
      <c r="C277" s="35"/>
      <c r="D277" s="55"/>
      <c r="E277" s="98"/>
      <c r="F277" s="95"/>
      <c r="G277" s="98"/>
      <c r="H277" s="6"/>
      <c r="I277" s="58"/>
      <c r="J277" s="1"/>
      <c r="K277" s="77"/>
      <c r="L277" s="81">
        <f t="shared" si="30"/>
      </c>
      <c r="M277" s="8"/>
    </row>
    <row r="278" spans="1:13" s="99" customFormat="1" ht="13.5">
      <c r="A278" s="98"/>
      <c r="B278" s="35"/>
      <c r="C278" s="35"/>
      <c r="D278" s="55"/>
      <c r="E278" s="98"/>
      <c r="F278" s="95"/>
      <c r="G278" s="98"/>
      <c r="H278" s="6"/>
      <c r="I278" s="58"/>
      <c r="J278" s="1"/>
      <c r="K278" s="77"/>
      <c r="L278" s="81">
        <f t="shared" si="30"/>
      </c>
      <c r="M278" s="8"/>
    </row>
    <row r="279" spans="1:13" s="99" customFormat="1" ht="13.5">
      <c r="A279" s="98"/>
      <c r="B279" s="35"/>
      <c r="C279" s="35"/>
      <c r="D279" s="55"/>
      <c r="E279" s="98"/>
      <c r="F279" s="95"/>
      <c r="G279" s="98"/>
      <c r="H279" s="6"/>
      <c r="I279" s="58"/>
      <c r="J279" s="1"/>
      <c r="K279" s="77"/>
      <c r="L279" s="81">
        <f t="shared" si="30"/>
      </c>
      <c r="M279" s="8"/>
    </row>
    <row r="280" spans="2:12" ht="13.5">
      <c r="B280" s="78"/>
      <c r="C280" s="78"/>
      <c r="D280" s="78"/>
      <c r="F280" s="81"/>
      <c r="K280" s="77"/>
      <c r="L280" s="81">
        <f t="shared" si="30"/>
      </c>
    </row>
    <row r="281" spans="2:12" ht="13.5">
      <c r="B281" s="78"/>
      <c r="C281" s="78"/>
      <c r="D281" s="78"/>
      <c r="F281" s="81"/>
      <c r="K281" s="77"/>
      <c r="L281" s="81"/>
    </row>
    <row r="282" spans="2:12" ht="13.5">
      <c r="B282" s="718" t="s">
        <v>1131</v>
      </c>
      <c r="C282" s="718"/>
      <c r="D282" s="721" t="s">
        <v>1132</v>
      </c>
      <c r="E282" s="721"/>
      <c r="F282" s="721"/>
      <c r="G282" s="721"/>
      <c r="H282" s="718" t="s">
        <v>1133</v>
      </c>
      <c r="I282" s="718"/>
      <c r="L282" s="81"/>
    </row>
    <row r="283" spans="2:12" ht="13.5">
      <c r="B283" s="718"/>
      <c r="C283" s="718"/>
      <c r="D283" s="721"/>
      <c r="E283" s="721"/>
      <c r="F283" s="721"/>
      <c r="G283" s="721"/>
      <c r="H283" s="718"/>
      <c r="I283" s="718"/>
      <c r="L283" s="81"/>
    </row>
    <row r="284" spans="4:12" ht="13.5">
      <c r="D284" s="78"/>
      <c r="F284" s="81"/>
      <c r="G284" s="98" t="s">
        <v>518</v>
      </c>
      <c r="H284" s="710" t="s">
        <v>519</v>
      </c>
      <c r="I284" s="710"/>
      <c r="J284" s="710"/>
      <c r="K284" s="81"/>
      <c r="L284" s="81"/>
    </row>
    <row r="285" spans="2:12" ht="13.5" customHeight="1">
      <c r="B285" s="710" t="s">
        <v>620</v>
      </c>
      <c r="C285" s="710"/>
      <c r="D285" s="29" t="s">
        <v>503</v>
      </c>
      <c r="F285" s="81"/>
      <c r="G285" s="28">
        <f>COUNTIF($M$287:$M$338,"東近江市")</f>
        <v>21</v>
      </c>
      <c r="H285" s="715">
        <f>(G285/RIGHT(A338,2))</f>
        <v>0.40384615384615385</v>
      </c>
      <c r="I285" s="715"/>
      <c r="J285" s="715"/>
      <c r="K285" s="81"/>
      <c r="L285" s="81"/>
    </row>
    <row r="286" spans="2:12" ht="13.5" customHeight="1">
      <c r="B286" s="98" t="s">
        <v>619</v>
      </c>
      <c r="C286" s="48"/>
      <c r="D286" s="117" t="s">
        <v>502</v>
      </c>
      <c r="E286" s="117"/>
      <c r="F286" s="117"/>
      <c r="G286" s="28"/>
      <c r="I286" s="49"/>
      <c r="J286" s="49"/>
      <c r="K286" s="81"/>
      <c r="L286" s="81">
        <f>#N/A</f>
      </c>
    </row>
    <row r="287" spans="1:13" ht="13.5">
      <c r="A287" s="78" t="s">
        <v>1134</v>
      </c>
      <c r="B287" s="98" t="s">
        <v>1135</v>
      </c>
      <c r="C287" s="98" t="s">
        <v>1136</v>
      </c>
      <c r="D287" s="78" t="s">
        <v>619</v>
      </c>
      <c r="F287" s="98" t="str">
        <f>A287</f>
        <v>け０１</v>
      </c>
      <c r="G287" s="98" t="str">
        <f aca="true" t="shared" si="31" ref="G287:G338">B287&amp;C287</f>
        <v>稲岡和紀</v>
      </c>
      <c r="H287" s="3" t="s">
        <v>620</v>
      </c>
      <c r="I287" s="3" t="s">
        <v>522</v>
      </c>
      <c r="J287" s="1">
        <v>1978</v>
      </c>
      <c r="K287" s="1">
        <f>IF(J287="","",(2017-J287))</f>
        <v>39</v>
      </c>
      <c r="L287" s="81" t="str">
        <f aca="true" t="shared" si="32" ref="L287:L350">IF(G287="","",IF(COUNTIF($G$6:$G$600,G287)&gt;1,"2重登録","OK"))</f>
        <v>OK</v>
      </c>
      <c r="M287" s="35" t="s">
        <v>501</v>
      </c>
    </row>
    <row r="288" spans="1:13" ht="13.5">
      <c r="A288" s="78" t="s">
        <v>1137</v>
      </c>
      <c r="B288" s="98" t="s">
        <v>1138</v>
      </c>
      <c r="C288" s="98" t="s">
        <v>1139</v>
      </c>
      <c r="D288" s="78" t="s">
        <v>619</v>
      </c>
      <c r="F288" s="98" t="str">
        <f aca="true" t="shared" si="33" ref="F288:F355">A288</f>
        <v>け０２</v>
      </c>
      <c r="G288" s="98" t="str">
        <f t="shared" si="31"/>
        <v>岩渕光紀</v>
      </c>
      <c r="H288" s="3" t="s">
        <v>620</v>
      </c>
      <c r="I288" s="3" t="s">
        <v>522</v>
      </c>
      <c r="J288" s="1">
        <v>1991</v>
      </c>
      <c r="K288" s="1">
        <f aca="true" t="shared" si="34" ref="K288:K338">IF(J288="","",(2017-J288))</f>
        <v>26</v>
      </c>
      <c r="L288" s="81" t="str">
        <f t="shared" si="32"/>
        <v>OK</v>
      </c>
      <c r="M288" s="8" t="s">
        <v>357</v>
      </c>
    </row>
    <row r="289" spans="1:13" ht="13.5">
      <c r="A289" s="78" t="s">
        <v>174</v>
      </c>
      <c r="B289" s="98" t="s">
        <v>1140</v>
      </c>
      <c r="C289" s="98" t="s">
        <v>1141</v>
      </c>
      <c r="D289" s="78" t="s">
        <v>619</v>
      </c>
      <c r="F289" s="98" t="str">
        <f t="shared" si="33"/>
        <v>け０３</v>
      </c>
      <c r="G289" s="98" t="str">
        <f t="shared" si="31"/>
        <v>梅津 圭</v>
      </c>
      <c r="H289" s="3" t="s">
        <v>620</v>
      </c>
      <c r="I289" s="3" t="s">
        <v>522</v>
      </c>
      <c r="J289" s="1">
        <v>1992</v>
      </c>
      <c r="K289" s="1">
        <f t="shared" si="34"/>
        <v>25</v>
      </c>
      <c r="L289" s="81" t="str">
        <f t="shared" si="32"/>
        <v>OK</v>
      </c>
      <c r="M289" s="98" t="s">
        <v>1142</v>
      </c>
    </row>
    <row r="290" spans="1:13" ht="13.5">
      <c r="A290" s="78" t="s">
        <v>175</v>
      </c>
      <c r="B290" s="98" t="s">
        <v>523</v>
      </c>
      <c r="C290" s="98" t="s">
        <v>1143</v>
      </c>
      <c r="D290" s="78" t="s">
        <v>619</v>
      </c>
      <c r="F290" s="98" t="str">
        <f t="shared" si="33"/>
        <v>け０４</v>
      </c>
      <c r="G290" s="98" t="str">
        <f t="shared" si="31"/>
        <v>岡本大樹</v>
      </c>
      <c r="H290" s="3" t="s">
        <v>620</v>
      </c>
      <c r="I290" s="3" t="s">
        <v>522</v>
      </c>
      <c r="J290" s="1">
        <v>1982</v>
      </c>
      <c r="K290" s="1">
        <f t="shared" si="34"/>
        <v>35</v>
      </c>
      <c r="L290" s="81" t="str">
        <f t="shared" si="32"/>
        <v>OK</v>
      </c>
      <c r="M290" s="98" t="s">
        <v>868</v>
      </c>
    </row>
    <row r="291" spans="1:13" ht="13.5">
      <c r="A291" s="78" t="s">
        <v>176</v>
      </c>
      <c r="B291" s="98" t="s">
        <v>1144</v>
      </c>
      <c r="C291" s="98" t="s">
        <v>1145</v>
      </c>
      <c r="D291" s="78" t="s">
        <v>619</v>
      </c>
      <c r="F291" s="98" t="str">
        <f t="shared" si="33"/>
        <v>け０５</v>
      </c>
      <c r="G291" s="98" t="str">
        <f t="shared" si="31"/>
        <v>押谷繁樹</v>
      </c>
      <c r="H291" s="3" t="s">
        <v>620</v>
      </c>
      <c r="I291" s="3" t="s">
        <v>522</v>
      </c>
      <c r="J291" s="1">
        <v>1981</v>
      </c>
      <c r="K291" s="1">
        <f t="shared" si="34"/>
        <v>36</v>
      </c>
      <c r="L291" s="81" t="str">
        <f t="shared" si="32"/>
        <v>OK</v>
      </c>
      <c r="M291" s="98" t="s">
        <v>794</v>
      </c>
    </row>
    <row r="292" spans="1:13" ht="13.5">
      <c r="A292" s="78" t="s">
        <v>177</v>
      </c>
      <c r="B292" s="78" t="s">
        <v>621</v>
      </c>
      <c r="C292" s="78" t="s">
        <v>622</v>
      </c>
      <c r="D292" s="98" t="s">
        <v>619</v>
      </c>
      <c r="F292" s="98" t="str">
        <f t="shared" si="33"/>
        <v>け０６</v>
      </c>
      <c r="G292" s="98" t="str">
        <f t="shared" si="31"/>
        <v>小笠原光雄</v>
      </c>
      <c r="H292" s="3" t="s">
        <v>620</v>
      </c>
      <c r="I292" s="3" t="s">
        <v>522</v>
      </c>
      <c r="J292" s="128">
        <v>1963</v>
      </c>
      <c r="K292" s="1">
        <f t="shared" si="34"/>
        <v>54</v>
      </c>
      <c r="L292" s="81" t="str">
        <f t="shared" si="32"/>
        <v>OK</v>
      </c>
      <c r="M292" s="35" t="s">
        <v>501</v>
      </c>
    </row>
    <row r="293" spans="1:13" ht="13.5">
      <c r="A293" s="78" t="s">
        <v>178</v>
      </c>
      <c r="B293" s="78" t="s">
        <v>983</v>
      </c>
      <c r="C293" s="98" t="s">
        <v>1146</v>
      </c>
      <c r="D293" s="78" t="s">
        <v>619</v>
      </c>
      <c r="F293" s="98" t="str">
        <f t="shared" si="33"/>
        <v>け０７</v>
      </c>
      <c r="G293" s="98" t="str">
        <f t="shared" si="31"/>
        <v>大島浩範</v>
      </c>
      <c r="H293" s="3" t="s">
        <v>620</v>
      </c>
      <c r="I293" s="3" t="s">
        <v>522</v>
      </c>
      <c r="J293" s="1">
        <v>1988</v>
      </c>
      <c r="K293" s="1">
        <f t="shared" si="34"/>
        <v>29</v>
      </c>
      <c r="L293" s="81" t="str">
        <f t="shared" si="32"/>
        <v>OK</v>
      </c>
      <c r="M293" s="98" t="s">
        <v>770</v>
      </c>
    </row>
    <row r="294" spans="1:13" ht="13.5">
      <c r="A294" s="78" t="s">
        <v>179</v>
      </c>
      <c r="B294" s="78" t="s">
        <v>618</v>
      </c>
      <c r="C294" s="78" t="s">
        <v>1147</v>
      </c>
      <c r="D294" s="78" t="s">
        <v>619</v>
      </c>
      <c r="F294" s="98" t="str">
        <f t="shared" si="33"/>
        <v>け０８</v>
      </c>
      <c r="G294" s="78" t="str">
        <f t="shared" si="31"/>
        <v>川上政治</v>
      </c>
      <c r="H294" s="3" t="s">
        <v>620</v>
      </c>
      <c r="I294" s="3" t="s">
        <v>522</v>
      </c>
      <c r="J294" s="128">
        <v>1970</v>
      </c>
      <c r="K294" s="1">
        <f t="shared" si="34"/>
        <v>47</v>
      </c>
      <c r="L294" s="81" t="str">
        <f t="shared" si="32"/>
        <v>OK</v>
      </c>
      <c r="M294" s="35" t="s">
        <v>501</v>
      </c>
    </row>
    <row r="295" spans="1:13" ht="13.5">
      <c r="A295" s="78" t="s">
        <v>180</v>
      </c>
      <c r="B295" s="98" t="s">
        <v>1148</v>
      </c>
      <c r="C295" s="98" t="s">
        <v>1149</v>
      </c>
      <c r="D295" s="98" t="s">
        <v>619</v>
      </c>
      <c r="E295" s="98" t="s">
        <v>520</v>
      </c>
      <c r="F295" s="98" t="str">
        <f t="shared" si="33"/>
        <v>け０９</v>
      </c>
      <c r="G295" s="98" t="str">
        <f t="shared" si="31"/>
        <v>上村悠大</v>
      </c>
      <c r="H295" s="3" t="s">
        <v>620</v>
      </c>
      <c r="I295" s="3" t="s">
        <v>522</v>
      </c>
      <c r="J295" s="1">
        <v>2001</v>
      </c>
      <c r="K295" s="1">
        <f t="shared" si="34"/>
        <v>16</v>
      </c>
      <c r="L295" s="81" t="str">
        <f t="shared" si="32"/>
        <v>OK</v>
      </c>
      <c r="M295" s="98" t="s">
        <v>334</v>
      </c>
    </row>
    <row r="296" spans="1:13" ht="13.5">
      <c r="A296" s="78" t="s">
        <v>181</v>
      </c>
      <c r="B296" s="98" t="s">
        <v>1148</v>
      </c>
      <c r="C296" s="98" t="s">
        <v>1150</v>
      </c>
      <c r="D296" s="78" t="s">
        <v>619</v>
      </c>
      <c r="F296" s="98" t="str">
        <f t="shared" si="33"/>
        <v>け１０</v>
      </c>
      <c r="G296" s="98" t="str">
        <f t="shared" si="31"/>
        <v>上村　武</v>
      </c>
      <c r="H296" s="3" t="s">
        <v>620</v>
      </c>
      <c r="I296" s="3" t="s">
        <v>522</v>
      </c>
      <c r="J296" s="1">
        <v>1978</v>
      </c>
      <c r="K296" s="1">
        <f t="shared" si="34"/>
        <v>39</v>
      </c>
      <c r="L296" s="81" t="str">
        <f t="shared" si="32"/>
        <v>OK</v>
      </c>
      <c r="M296" s="98" t="s">
        <v>334</v>
      </c>
    </row>
    <row r="297" spans="1:13" ht="13.5">
      <c r="A297" s="78" t="s">
        <v>182</v>
      </c>
      <c r="B297" s="80" t="s">
        <v>618</v>
      </c>
      <c r="C297" s="80" t="s">
        <v>1151</v>
      </c>
      <c r="D297" s="98" t="s">
        <v>619</v>
      </c>
      <c r="E297" s="98" t="s">
        <v>520</v>
      </c>
      <c r="F297" s="98" t="str">
        <f t="shared" si="33"/>
        <v>け１１</v>
      </c>
      <c r="G297" s="98" t="str">
        <f t="shared" si="31"/>
        <v>川上悠作</v>
      </c>
      <c r="H297" s="3" t="s">
        <v>620</v>
      </c>
      <c r="I297" s="3" t="s">
        <v>522</v>
      </c>
      <c r="J297" s="128">
        <v>2000</v>
      </c>
      <c r="K297" s="1">
        <f t="shared" si="34"/>
        <v>17</v>
      </c>
      <c r="L297" s="81" t="str">
        <f t="shared" si="32"/>
        <v>OK</v>
      </c>
      <c r="M297" s="35" t="s">
        <v>501</v>
      </c>
    </row>
    <row r="298" spans="1:13" ht="13.5">
      <c r="A298" s="78" t="s">
        <v>183</v>
      </c>
      <c r="B298" s="78" t="s">
        <v>623</v>
      </c>
      <c r="C298" s="78" t="s">
        <v>624</v>
      </c>
      <c r="D298" s="98" t="s">
        <v>619</v>
      </c>
      <c r="F298" s="98" t="str">
        <f t="shared" si="33"/>
        <v>け１２</v>
      </c>
      <c r="G298" s="98" t="str">
        <f t="shared" si="31"/>
        <v>川並和之</v>
      </c>
      <c r="H298" s="3" t="s">
        <v>620</v>
      </c>
      <c r="I298" s="3" t="s">
        <v>522</v>
      </c>
      <c r="J298" s="128">
        <v>1959</v>
      </c>
      <c r="K298" s="1">
        <f t="shared" si="34"/>
        <v>58</v>
      </c>
      <c r="L298" s="81" t="str">
        <f t="shared" si="32"/>
        <v>OK</v>
      </c>
      <c r="M298" s="35" t="s">
        <v>501</v>
      </c>
    </row>
    <row r="299" spans="1:13" ht="13.5">
      <c r="A299" s="78" t="s">
        <v>184</v>
      </c>
      <c r="B299" s="98" t="s">
        <v>627</v>
      </c>
      <c r="C299" s="98" t="s">
        <v>1152</v>
      </c>
      <c r="D299" s="78" t="s">
        <v>619</v>
      </c>
      <c r="F299" s="98" t="str">
        <f t="shared" si="33"/>
        <v>け１３</v>
      </c>
      <c r="G299" s="98" t="str">
        <f t="shared" si="31"/>
        <v>木村　誠</v>
      </c>
      <c r="H299" s="3" t="s">
        <v>620</v>
      </c>
      <c r="I299" s="3" t="s">
        <v>522</v>
      </c>
      <c r="J299" s="1">
        <v>1968</v>
      </c>
      <c r="K299" s="1">
        <f t="shared" si="34"/>
        <v>49</v>
      </c>
      <c r="L299" s="81" t="str">
        <f t="shared" si="32"/>
        <v>OK</v>
      </c>
      <c r="M299" s="98" t="s">
        <v>770</v>
      </c>
    </row>
    <row r="300" spans="1:13" ht="13.5">
      <c r="A300" s="78" t="s">
        <v>185</v>
      </c>
      <c r="B300" s="78" t="s">
        <v>625</v>
      </c>
      <c r="C300" s="78" t="s">
        <v>626</v>
      </c>
      <c r="D300" s="98" t="s">
        <v>619</v>
      </c>
      <c r="F300" s="98" t="str">
        <f t="shared" si="33"/>
        <v>け１４</v>
      </c>
      <c r="G300" s="98" t="str">
        <f t="shared" si="31"/>
        <v>菊居龍之介</v>
      </c>
      <c r="H300" s="3" t="s">
        <v>620</v>
      </c>
      <c r="I300" s="3" t="s">
        <v>522</v>
      </c>
      <c r="J300" s="128">
        <v>1997</v>
      </c>
      <c r="K300" s="1">
        <f t="shared" si="34"/>
        <v>20</v>
      </c>
      <c r="L300" s="81" t="str">
        <f t="shared" si="32"/>
        <v>OK</v>
      </c>
      <c r="M300" s="98" t="s">
        <v>498</v>
      </c>
    </row>
    <row r="301" spans="1:13" ht="13.5">
      <c r="A301" s="78" t="s">
        <v>186</v>
      </c>
      <c r="B301" s="78" t="s">
        <v>627</v>
      </c>
      <c r="C301" s="78" t="s">
        <v>560</v>
      </c>
      <c r="D301" s="98" t="s">
        <v>619</v>
      </c>
      <c r="F301" s="98" t="str">
        <f t="shared" si="33"/>
        <v>け１５</v>
      </c>
      <c r="G301" s="98" t="str">
        <f t="shared" si="31"/>
        <v>木村善和</v>
      </c>
      <c r="H301" s="3" t="s">
        <v>620</v>
      </c>
      <c r="I301" s="3" t="s">
        <v>522</v>
      </c>
      <c r="J301" s="128">
        <v>1962</v>
      </c>
      <c r="K301" s="1">
        <f t="shared" si="34"/>
        <v>55</v>
      </c>
      <c r="L301" s="81" t="str">
        <f t="shared" si="32"/>
        <v>OK</v>
      </c>
      <c r="M301" s="98" t="s">
        <v>341</v>
      </c>
    </row>
    <row r="302" spans="1:13" ht="13.5">
      <c r="A302" s="78" t="s">
        <v>187</v>
      </c>
      <c r="B302" s="78" t="s">
        <v>537</v>
      </c>
      <c r="C302" s="78" t="s">
        <v>628</v>
      </c>
      <c r="D302" s="98" t="s">
        <v>619</v>
      </c>
      <c r="F302" s="98" t="str">
        <f t="shared" si="33"/>
        <v>け１６</v>
      </c>
      <c r="G302" s="98" t="str">
        <f t="shared" si="31"/>
        <v>竹村　治</v>
      </c>
      <c r="H302" s="3" t="s">
        <v>620</v>
      </c>
      <c r="I302" s="3" t="s">
        <v>522</v>
      </c>
      <c r="J302" s="128">
        <v>1961</v>
      </c>
      <c r="K302" s="1">
        <f t="shared" si="34"/>
        <v>56</v>
      </c>
      <c r="L302" s="81" t="str">
        <f t="shared" si="32"/>
        <v>OK</v>
      </c>
      <c r="M302" s="98" t="s">
        <v>1153</v>
      </c>
    </row>
    <row r="303" spans="1:13" ht="13.5">
      <c r="A303" s="78" t="s">
        <v>188</v>
      </c>
      <c r="B303" s="98" t="s">
        <v>527</v>
      </c>
      <c r="C303" s="98" t="s">
        <v>1154</v>
      </c>
      <c r="D303" s="78" t="s">
        <v>619</v>
      </c>
      <c r="F303" s="98" t="str">
        <f t="shared" si="33"/>
        <v>け１７</v>
      </c>
      <c r="G303" s="78" t="str">
        <f t="shared" si="31"/>
        <v>田中　淳</v>
      </c>
      <c r="H303" s="3" t="s">
        <v>620</v>
      </c>
      <c r="I303" s="3" t="s">
        <v>522</v>
      </c>
      <c r="J303" s="1">
        <v>1989</v>
      </c>
      <c r="K303" s="1">
        <f t="shared" si="34"/>
        <v>28</v>
      </c>
      <c r="L303" s="81" t="str">
        <f t="shared" si="32"/>
        <v>OK</v>
      </c>
      <c r="M303" s="35" t="s">
        <v>501</v>
      </c>
    </row>
    <row r="304" spans="1:13" ht="13.5">
      <c r="A304" s="78" t="s">
        <v>189</v>
      </c>
      <c r="B304" s="78" t="s">
        <v>528</v>
      </c>
      <c r="C304" s="78" t="s">
        <v>629</v>
      </c>
      <c r="D304" s="98" t="s">
        <v>619</v>
      </c>
      <c r="F304" s="98" t="str">
        <f t="shared" si="33"/>
        <v>け１８</v>
      </c>
      <c r="G304" s="98" t="str">
        <f t="shared" si="31"/>
        <v>坪田真嘉</v>
      </c>
      <c r="H304" s="3" t="s">
        <v>620</v>
      </c>
      <c r="I304" s="3" t="s">
        <v>522</v>
      </c>
      <c r="J304" s="128">
        <v>1976</v>
      </c>
      <c r="K304" s="1">
        <f t="shared" si="34"/>
        <v>41</v>
      </c>
      <c r="L304" s="81" t="str">
        <f t="shared" si="32"/>
        <v>OK</v>
      </c>
      <c r="M304" s="35" t="s">
        <v>501</v>
      </c>
    </row>
    <row r="305" spans="1:13" ht="13.5">
      <c r="A305" s="78" t="s">
        <v>190</v>
      </c>
      <c r="B305" s="78" t="s">
        <v>630</v>
      </c>
      <c r="C305" s="78" t="s">
        <v>631</v>
      </c>
      <c r="D305" s="98" t="s">
        <v>619</v>
      </c>
      <c r="F305" s="98" t="str">
        <f t="shared" si="33"/>
        <v>け１９</v>
      </c>
      <c r="G305" s="98" t="str">
        <f t="shared" si="31"/>
        <v>永里裕次</v>
      </c>
      <c r="H305" s="3" t="s">
        <v>620</v>
      </c>
      <c r="I305" s="3" t="s">
        <v>522</v>
      </c>
      <c r="J305" s="128">
        <v>1979</v>
      </c>
      <c r="K305" s="1">
        <f t="shared" si="34"/>
        <v>38</v>
      </c>
      <c r="L305" s="81" t="str">
        <f t="shared" si="32"/>
        <v>OK</v>
      </c>
      <c r="M305" s="98" t="s">
        <v>1155</v>
      </c>
    </row>
    <row r="306" spans="1:13" ht="13.5">
      <c r="A306" s="78" t="s">
        <v>191</v>
      </c>
      <c r="B306" s="78" t="s">
        <v>1156</v>
      </c>
      <c r="C306" s="78" t="s">
        <v>1157</v>
      </c>
      <c r="D306" s="78" t="s">
        <v>619</v>
      </c>
      <c r="E306" s="78"/>
      <c r="F306" s="98" t="str">
        <f t="shared" si="33"/>
        <v>け２０</v>
      </c>
      <c r="G306" s="78" t="str">
        <f t="shared" si="31"/>
        <v>中西勇夫</v>
      </c>
      <c r="H306" s="3" t="s">
        <v>620</v>
      </c>
      <c r="I306" s="3" t="s">
        <v>522</v>
      </c>
      <c r="J306" s="128">
        <v>1986</v>
      </c>
      <c r="K306" s="1">
        <f t="shared" si="34"/>
        <v>31</v>
      </c>
      <c r="L306" s="81" t="str">
        <f t="shared" si="32"/>
        <v>OK</v>
      </c>
      <c r="M306" s="35" t="s">
        <v>501</v>
      </c>
    </row>
    <row r="307" spans="1:13" ht="13.5">
      <c r="A307" s="78" t="s">
        <v>192</v>
      </c>
      <c r="B307" s="98" t="s">
        <v>1156</v>
      </c>
      <c r="C307" s="98" t="s">
        <v>1158</v>
      </c>
      <c r="D307" s="78" t="s">
        <v>619</v>
      </c>
      <c r="F307" s="98" t="str">
        <f t="shared" si="33"/>
        <v>け２１</v>
      </c>
      <c r="G307" s="98" t="str">
        <f t="shared" si="31"/>
        <v>中西泰輝</v>
      </c>
      <c r="H307" s="3" t="s">
        <v>620</v>
      </c>
      <c r="I307" s="3" t="s">
        <v>522</v>
      </c>
      <c r="J307" s="1">
        <v>1992</v>
      </c>
      <c r="K307" s="1">
        <f t="shared" si="34"/>
        <v>25</v>
      </c>
      <c r="L307" s="81" t="str">
        <f t="shared" si="32"/>
        <v>OK</v>
      </c>
      <c r="M307" s="98" t="s">
        <v>272</v>
      </c>
    </row>
    <row r="308" spans="1:13" ht="13.5">
      <c r="A308" s="78" t="s">
        <v>193</v>
      </c>
      <c r="B308" s="78" t="s">
        <v>529</v>
      </c>
      <c r="C308" s="78" t="s">
        <v>632</v>
      </c>
      <c r="D308" s="98" t="s">
        <v>619</v>
      </c>
      <c r="F308" s="98" t="str">
        <f t="shared" si="33"/>
        <v>け２２</v>
      </c>
      <c r="G308" s="98" t="str">
        <f t="shared" si="31"/>
        <v>中村喜彦</v>
      </c>
      <c r="H308" s="3" t="s">
        <v>620</v>
      </c>
      <c r="I308" s="3" t="s">
        <v>522</v>
      </c>
      <c r="J308" s="128">
        <v>1957</v>
      </c>
      <c r="K308" s="1">
        <f t="shared" si="34"/>
        <v>60</v>
      </c>
      <c r="L308" s="81" t="str">
        <f t="shared" si="32"/>
        <v>OK</v>
      </c>
      <c r="M308" s="35" t="s">
        <v>501</v>
      </c>
    </row>
    <row r="309" spans="1:13" ht="13.5">
      <c r="A309" s="78" t="s">
        <v>194</v>
      </c>
      <c r="B309" s="78" t="s">
        <v>529</v>
      </c>
      <c r="C309" s="78" t="s">
        <v>1159</v>
      </c>
      <c r="D309" s="98" t="s">
        <v>619</v>
      </c>
      <c r="F309" s="98" t="str">
        <f t="shared" si="33"/>
        <v>け２３</v>
      </c>
      <c r="G309" s="98" t="str">
        <f t="shared" si="31"/>
        <v>中村浩之</v>
      </c>
      <c r="H309" s="3" t="s">
        <v>620</v>
      </c>
      <c r="I309" s="3" t="s">
        <v>522</v>
      </c>
      <c r="J309" s="128">
        <v>1981</v>
      </c>
      <c r="K309" s="1">
        <f t="shared" si="34"/>
        <v>36</v>
      </c>
      <c r="L309" s="81" t="str">
        <f t="shared" si="32"/>
        <v>OK</v>
      </c>
      <c r="M309" s="35" t="s">
        <v>501</v>
      </c>
    </row>
    <row r="310" spans="1:13" ht="13.5">
      <c r="A310" s="78" t="s">
        <v>195</v>
      </c>
      <c r="B310" s="98" t="s">
        <v>554</v>
      </c>
      <c r="C310" s="98" t="s">
        <v>1160</v>
      </c>
      <c r="D310" s="78" t="s">
        <v>619</v>
      </c>
      <c r="F310" s="98" t="str">
        <f t="shared" si="33"/>
        <v>け２４</v>
      </c>
      <c r="G310" s="98" t="str">
        <f t="shared" si="31"/>
        <v>西田和教</v>
      </c>
      <c r="H310" s="3" t="s">
        <v>620</v>
      </c>
      <c r="I310" s="3" t="s">
        <v>522</v>
      </c>
      <c r="J310" s="1">
        <v>1961</v>
      </c>
      <c r="K310" s="1">
        <f t="shared" si="34"/>
        <v>56</v>
      </c>
      <c r="L310" s="81" t="str">
        <f t="shared" si="32"/>
        <v>OK</v>
      </c>
      <c r="M310" s="98" t="s">
        <v>334</v>
      </c>
    </row>
    <row r="311" spans="1:13" ht="13.5">
      <c r="A311" s="78" t="s">
        <v>196</v>
      </c>
      <c r="B311" s="98" t="s">
        <v>785</v>
      </c>
      <c r="C311" s="98" t="s">
        <v>1161</v>
      </c>
      <c r="D311" s="78" t="s">
        <v>619</v>
      </c>
      <c r="F311" s="98" t="str">
        <f t="shared" si="33"/>
        <v>け２５</v>
      </c>
      <c r="G311" s="98" t="str">
        <f t="shared" si="31"/>
        <v>宮村知宏</v>
      </c>
      <c r="H311" s="3" t="s">
        <v>620</v>
      </c>
      <c r="I311" s="3" t="s">
        <v>522</v>
      </c>
      <c r="J311" s="1">
        <v>1971</v>
      </c>
      <c r="K311" s="1">
        <f t="shared" si="34"/>
        <v>46</v>
      </c>
      <c r="L311" s="81" t="str">
        <f t="shared" si="32"/>
        <v>OK</v>
      </c>
      <c r="M311" s="98" t="s">
        <v>498</v>
      </c>
    </row>
    <row r="312" spans="1:13" ht="13.5">
      <c r="A312" s="78" t="s">
        <v>197</v>
      </c>
      <c r="B312" s="78" t="s">
        <v>633</v>
      </c>
      <c r="C312" s="78" t="s">
        <v>634</v>
      </c>
      <c r="D312" s="98" t="s">
        <v>619</v>
      </c>
      <c r="F312" s="98" t="str">
        <f t="shared" si="33"/>
        <v>け２６</v>
      </c>
      <c r="G312" s="98" t="str">
        <f t="shared" si="31"/>
        <v>宮嶋利行</v>
      </c>
      <c r="H312" s="3" t="s">
        <v>620</v>
      </c>
      <c r="I312" s="3" t="s">
        <v>522</v>
      </c>
      <c r="J312" s="128">
        <v>1961</v>
      </c>
      <c r="K312" s="1">
        <f t="shared" si="34"/>
        <v>56</v>
      </c>
      <c r="L312" s="81" t="str">
        <f t="shared" si="32"/>
        <v>OK</v>
      </c>
      <c r="M312" s="98" t="s">
        <v>498</v>
      </c>
    </row>
    <row r="313" spans="1:13" ht="13.5">
      <c r="A313" s="78" t="s">
        <v>198</v>
      </c>
      <c r="B313" s="78" t="s">
        <v>635</v>
      </c>
      <c r="C313" s="78" t="s">
        <v>636</v>
      </c>
      <c r="D313" s="98" t="s">
        <v>619</v>
      </c>
      <c r="F313" s="98" t="str">
        <f t="shared" si="33"/>
        <v>け２７</v>
      </c>
      <c r="G313" s="98" t="str">
        <f t="shared" si="31"/>
        <v>山口直彦</v>
      </c>
      <c r="H313" s="3" t="s">
        <v>620</v>
      </c>
      <c r="I313" s="3" t="s">
        <v>522</v>
      </c>
      <c r="J313" s="128">
        <v>1986</v>
      </c>
      <c r="K313" s="1">
        <f t="shared" si="34"/>
        <v>31</v>
      </c>
      <c r="L313" s="81" t="str">
        <f t="shared" si="32"/>
        <v>OK</v>
      </c>
      <c r="M313" s="35" t="s">
        <v>501</v>
      </c>
    </row>
    <row r="314" spans="1:13" ht="13.5">
      <c r="A314" s="78" t="s">
        <v>199</v>
      </c>
      <c r="B314" s="78" t="s">
        <v>635</v>
      </c>
      <c r="C314" s="78" t="s">
        <v>637</v>
      </c>
      <c r="D314" s="98" t="s">
        <v>619</v>
      </c>
      <c r="F314" s="98" t="str">
        <f t="shared" si="33"/>
        <v>け２８</v>
      </c>
      <c r="G314" s="98" t="str">
        <f t="shared" si="31"/>
        <v>山口真彦</v>
      </c>
      <c r="H314" s="3" t="s">
        <v>620</v>
      </c>
      <c r="I314" s="3" t="s">
        <v>522</v>
      </c>
      <c r="J314" s="128">
        <v>1988</v>
      </c>
      <c r="K314" s="1">
        <f t="shared" si="34"/>
        <v>29</v>
      </c>
      <c r="L314" s="81" t="str">
        <f t="shared" si="32"/>
        <v>OK</v>
      </c>
      <c r="M314" s="35" t="s">
        <v>501</v>
      </c>
    </row>
    <row r="315" spans="1:13" ht="13.5">
      <c r="A315" s="78" t="s">
        <v>200</v>
      </c>
      <c r="B315" s="98" t="s">
        <v>635</v>
      </c>
      <c r="C315" s="98" t="s">
        <v>1065</v>
      </c>
      <c r="D315" s="78" t="s">
        <v>619</v>
      </c>
      <c r="E315" s="98" t="s">
        <v>1162</v>
      </c>
      <c r="F315" s="98" t="str">
        <f t="shared" si="33"/>
        <v>け２９</v>
      </c>
      <c r="G315" s="98" t="str">
        <f t="shared" si="31"/>
        <v>山口達也</v>
      </c>
      <c r="H315" s="3" t="s">
        <v>620</v>
      </c>
      <c r="I315" s="3" t="s">
        <v>522</v>
      </c>
      <c r="J315" s="1">
        <v>1999</v>
      </c>
      <c r="K315" s="1">
        <f t="shared" si="34"/>
        <v>18</v>
      </c>
      <c r="L315" s="81" t="str">
        <f t="shared" si="32"/>
        <v>OK</v>
      </c>
      <c r="M315" s="35" t="s">
        <v>501</v>
      </c>
    </row>
    <row r="316" spans="1:13" ht="13.5">
      <c r="A316" s="78" t="s">
        <v>201</v>
      </c>
      <c r="B316" s="98" t="s">
        <v>1163</v>
      </c>
      <c r="C316" s="98" t="s">
        <v>1164</v>
      </c>
      <c r="D316" s="78" t="s">
        <v>619</v>
      </c>
      <c r="F316" s="98" t="str">
        <f t="shared" si="33"/>
        <v>け３０</v>
      </c>
      <c r="G316" s="98" t="str">
        <f t="shared" si="31"/>
        <v>吉野淳也</v>
      </c>
      <c r="H316" s="3" t="s">
        <v>620</v>
      </c>
      <c r="I316" s="3" t="s">
        <v>522</v>
      </c>
      <c r="J316" s="1">
        <v>1990</v>
      </c>
      <c r="K316" s="1">
        <f t="shared" si="34"/>
        <v>27</v>
      </c>
      <c r="L316" s="81" t="str">
        <f t="shared" si="32"/>
        <v>OK</v>
      </c>
      <c r="M316" s="98" t="s">
        <v>272</v>
      </c>
    </row>
    <row r="317" spans="1:13" ht="13.5">
      <c r="A317" s="78" t="s">
        <v>202</v>
      </c>
      <c r="B317" s="35" t="s">
        <v>638</v>
      </c>
      <c r="C317" s="35" t="s">
        <v>639</v>
      </c>
      <c r="D317" s="98" t="s">
        <v>619</v>
      </c>
      <c r="F317" s="98" t="str">
        <f t="shared" si="33"/>
        <v>け３１</v>
      </c>
      <c r="G317" s="78" t="str">
        <f t="shared" si="31"/>
        <v>石原はる美</v>
      </c>
      <c r="H317" s="3" t="s">
        <v>620</v>
      </c>
      <c r="I317" s="86" t="s">
        <v>530</v>
      </c>
      <c r="J317" s="128">
        <v>1964</v>
      </c>
      <c r="K317" s="1">
        <f t="shared" si="34"/>
        <v>53</v>
      </c>
      <c r="L317" s="81" t="str">
        <f t="shared" si="32"/>
        <v>OK</v>
      </c>
      <c r="M317" s="35" t="s">
        <v>501</v>
      </c>
    </row>
    <row r="318" spans="1:13" ht="13.5">
      <c r="A318" s="78" t="s">
        <v>203</v>
      </c>
      <c r="B318" s="35" t="s">
        <v>1165</v>
      </c>
      <c r="C318" s="35" t="s">
        <v>1166</v>
      </c>
      <c r="D318" s="78" t="s">
        <v>619</v>
      </c>
      <c r="F318" s="98" t="str">
        <f t="shared" si="33"/>
        <v>け３２</v>
      </c>
      <c r="G318" s="98" t="str">
        <f t="shared" si="31"/>
        <v>池尻陽香</v>
      </c>
      <c r="H318" s="3" t="s">
        <v>620</v>
      </c>
      <c r="I318" s="62" t="s">
        <v>530</v>
      </c>
      <c r="J318" s="1">
        <v>1994</v>
      </c>
      <c r="K318" s="1">
        <f t="shared" si="34"/>
        <v>23</v>
      </c>
      <c r="L318" s="81" t="str">
        <f t="shared" si="32"/>
        <v>OK</v>
      </c>
      <c r="M318" s="98" t="s">
        <v>272</v>
      </c>
    </row>
    <row r="319" spans="1:13" ht="13.5">
      <c r="A319" s="78" t="s">
        <v>204</v>
      </c>
      <c r="B319" s="35" t="s">
        <v>1165</v>
      </c>
      <c r="C319" s="35" t="s">
        <v>1167</v>
      </c>
      <c r="D319" s="78" t="s">
        <v>619</v>
      </c>
      <c r="F319" s="98" t="str">
        <f t="shared" si="33"/>
        <v>け３３</v>
      </c>
      <c r="G319" s="98" t="str">
        <f t="shared" si="31"/>
        <v>池尻姫欧</v>
      </c>
      <c r="H319" s="3" t="s">
        <v>620</v>
      </c>
      <c r="I319" s="62" t="s">
        <v>530</v>
      </c>
      <c r="J319" s="1">
        <v>1990</v>
      </c>
      <c r="K319" s="1">
        <f t="shared" si="34"/>
        <v>27</v>
      </c>
      <c r="L319" s="81" t="str">
        <f t="shared" si="32"/>
        <v>OK</v>
      </c>
      <c r="M319" s="98" t="s">
        <v>272</v>
      </c>
    </row>
    <row r="320" spans="1:13" ht="13.5">
      <c r="A320" s="78" t="s">
        <v>205</v>
      </c>
      <c r="B320" s="35" t="s">
        <v>1168</v>
      </c>
      <c r="C320" s="35" t="s">
        <v>1169</v>
      </c>
      <c r="D320" s="78" t="s">
        <v>619</v>
      </c>
      <c r="F320" s="98" t="str">
        <f t="shared" si="33"/>
        <v>け３４</v>
      </c>
      <c r="G320" s="98" t="str">
        <f t="shared" si="31"/>
        <v>出縄久子</v>
      </c>
      <c r="H320" s="3" t="s">
        <v>620</v>
      </c>
      <c r="I320" s="62" t="s">
        <v>530</v>
      </c>
      <c r="J320" s="1">
        <v>1966</v>
      </c>
      <c r="K320" s="1">
        <f t="shared" si="34"/>
        <v>51</v>
      </c>
      <c r="L320" s="81" t="str">
        <f t="shared" si="32"/>
        <v>OK</v>
      </c>
      <c r="M320" s="98" t="s">
        <v>776</v>
      </c>
    </row>
    <row r="321" spans="1:13" ht="13.5">
      <c r="A321" s="78" t="s">
        <v>206</v>
      </c>
      <c r="B321" s="35" t="s">
        <v>621</v>
      </c>
      <c r="C321" s="35" t="s">
        <v>640</v>
      </c>
      <c r="D321" s="98" t="s">
        <v>619</v>
      </c>
      <c r="F321" s="98" t="str">
        <f t="shared" si="33"/>
        <v>け３５</v>
      </c>
      <c r="G321" s="78" t="str">
        <f t="shared" si="31"/>
        <v>小笠原容子</v>
      </c>
      <c r="H321" s="3" t="s">
        <v>620</v>
      </c>
      <c r="I321" s="86" t="s">
        <v>530</v>
      </c>
      <c r="J321" s="128">
        <v>1964</v>
      </c>
      <c r="K321" s="1">
        <f t="shared" si="34"/>
        <v>53</v>
      </c>
      <c r="L321" s="81" t="str">
        <f t="shared" si="32"/>
        <v>OK</v>
      </c>
      <c r="M321" s="35" t="s">
        <v>501</v>
      </c>
    </row>
    <row r="322" spans="1:13" ht="13.5">
      <c r="A322" s="78" t="s">
        <v>207</v>
      </c>
      <c r="B322" s="35" t="s">
        <v>641</v>
      </c>
      <c r="C322" s="35" t="s">
        <v>642</v>
      </c>
      <c r="D322" s="98" t="s">
        <v>619</v>
      </c>
      <c r="F322" s="98" t="str">
        <f t="shared" si="33"/>
        <v>け３６</v>
      </c>
      <c r="G322" s="78" t="str">
        <f t="shared" si="31"/>
        <v>梶木和子</v>
      </c>
      <c r="H322" s="3" t="s">
        <v>620</v>
      </c>
      <c r="I322" s="86" t="s">
        <v>530</v>
      </c>
      <c r="J322" s="128">
        <v>1960</v>
      </c>
      <c r="K322" s="1">
        <f t="shared" si="34"/>
        <v>57</v>
      </c>
      <c r="L322" s="81" t="str">
        <f t="shared" si="32"/>
        <v>OK</v>
      </c>
      <c r="M322" s="98" t="s">
        <v>334</v>
      </c>
    </row>
    <row r="323" spans="1:13" ht="13.5">
      <c r="A323" s="78" t="s">
        <v>208</v>
      </c>
      <c r="B323" s="158" t="s">
        <v>618</v>
      </c>
      <c r="C323" s="158" t="s">
        <v>673</v>
      </c>
      <c r="D323" s="78" t="s">
        <v>619</v>
      </c>
      <c r="E323" s="61"/>
      <c r="F323" s="98" t="str">
        <f t="shared" si="33"/>
        <v>け３７</v>
      </c>
      <c r="G323" s="78" t="str">
        <f t="shared" si="31"/>
        <v>川上美弥子</v>
      </c>
      <c r="H323" s="3" t="s">
        <v>620</v>
      </c>
      <c r="I323" s="62" t="s">
        <v>530</v>
      </c>
      <c r="J323" s="61">
        <v>1971</v>
      </c>
      <c r="K323" s="1">
        <f t="shared" si="34"/>
        <v>46</v>
      </c>
      <c r="L323" s="81" t="str">
        <f t="shared" si="32"/>
        <v>OK</v>
      </c>
      <c r="M323" s="120" t="s">
        <v>501</v>
      </c>
    </row>
    <row r="324" spans="1:13" ht="13.5">
      <c r="A324" s="78" t="s">
        <v>209</v>
      </c>
      <c r="B324" s="35" t="s">
        <v>627</v>
      </c>
      <c r="C324" s="35" t="s">
        <v>640</v>
      </c>
      <c r="D324" s="78" t="s">
        <v>619</v>
      </c>
      <c r="F324" s="98" t="str">
        <f t="shared" si="33"/>
        <v>け３８</v>
      </c>
      <c r="G324" s="98" t="str">
        <f t="shared" si="31"/>
        <v>木村容子</v>
      </c>
      <c r="H324" s="3" t="s">
        <v>620</v>
      </c>
      <c r="I324" s="62" t="s">
        <v>530</v>
      </c>
      <c r="J324" s="1">
        <v>1967</v>
      </c>
      <c r="K324" s="1">
        <f t="shared" si="34"/>
        <v>50</v>
      </c>
      <c r="L324" s="81" t="str">
        <f t="shared" si="32"/>
        <v>OK</v>
      </c>
      <c r="M324" s="98" t="s">
        <v>770</v>
      </c>
    </row>
    <row r="325" spans="1:13" ht="13.5">
      <c r="A325" s="78" t="s">
        <v>210</v>
      </c>
      <c r="B325" s="35" t="s">
        <v>527</v>
      </c>
      <c r="C325" s="35" t="s">
        <v>643</v>
      </c>
      <c r="D325" s="98" t="s">
        <v>619</v>
      </c>
      <c r="F325" s="98" t="str">
        <f t="shared" si="33"/>
        <v>け３９</v>
      </c>
      <c r="G325" s="78" t="str">
        <f t="shared" si="31"/>
        <v>田中和枝</v>
      </c>
      <c r="H325" s="3" t="s">
        <v>620</v>
      </c>
      <c r="I325" s="86" t="s">
        <v>530</v>
      </c>
      <c r="J325" s="128">
        <v>1965</v>
      </c>
      <c r="K325" s="1">
        <f t="shared" si="34"/>
        <v>52</v>
      </c>
      <c r="L325" s="81" t="str">
        <f t="shared" si="32"/>
        <v>OK</v>
      </c>
      <c r="M325" s="35" t="s">
        <v>501</v>
      </c>
    </row>
    <row r="326" spans="1:13" ht="13.5">
      <c r="A326" s="78" t="s">
        <v>211</v>
      </c>
      <c r="B326" s="35" t="s">
        <v>527</v>
      </c>
      <c r="C326" s="35" t="s">
        <v>1170</v>
      </c>
      <c r="D326" s="78" t="s">
        <v>619</v>
      </c>
      <c r="F326" s="98" t="str">
        <f t="shared" si="33"/>
        <v>け４０</v>
      </c>
      <c r="G326" s="98" t="str">
        <f t="shared" si="31"/>
        <v>田中有紀</v>
      </c>
      <c r="H326" s="3" t="s">
        <v>620</v>
      </c>
      <c r="I326" s="62" t="s">
        <v>530</v>
      </c>
      <c r="J326" s="1">
        <v>1968</v>
      </c>
      <c r="K326" s="1">
        <f t="shared" si="34"/>
        <v>49</v>
      </c>
      <c r="L326" s="81" t="str">
        <f t="shared" si="32"/>
        <v>OK</v>
      </c>
      <c r="M326" s="98" t="s">
        <v>1171</v>
      </c>
    </row>
    <row r="327" spans="1:13" ht="13.5">
      <c r="A327" s="78" t="s">
        <v>212</v>
      </c>
      <c r="B327" s="35" t="s">
        <v>644</v>
      </c>
      <c r="C327" s="35" t="s">
        <v>597</v>
      </c>
      <c r="D327" s="98" t="s">
        <v>619</v>
      </c>
      <c r="F327" s="98" t="str">
        <f t="shared" si="33"/>
        <v>け４１</v>
      </c>
      <c r="G327" s="78" t="str">
        <f t="shared" si="31"/>
        <v>永松貴子</v>
      </c>
      <c r="H327" s="3" t="s">
        <v>620</v>
      </c>
      <c r="I327" s="86" t="s">
        <v>530</v>
      </c>
      <c r="J327" s="128">
        <v>1962</v>
      </c>
      <c r="K327" s="1">
        <f t="shared" si="34"/>
        <v>55</v>
      </c>
      <c r="L327" s="81" t="str">
        <f t="shared" si="32"/>
        <v>OK</v>
      </c>
      <c r="M327" s="98" t="s">
        <v>334</v>
      </c>
    </row>
    <row r="328" spans="1:13" ht="13.5">
      <c r="A328" s="78" t="s">
        <v>213</v>
      </c>
      <c r="B328" s="35" t="s">
        <v>645</v>
      </c>
      <c r="C328" s="35" t="s">
        <v>646</v>
      </c>
      <c r="D328" s="98" t="s">
        <v>619</v>
      </c>
      <c r="F328" s="98" t="str">
        <f t="shared" si="33"/>
        <v>け４２</v>
      </c>
      <c r="G328" s="78" t="str">
        <f t="shared" si="31"/>
        <v>福永裕美</v>
      </c>
      <c r="H328" s="3" t="s">
        <v>620</v>
      </c>
      <c r="I328" s="86" t="s">
        <v>530</v>
      </c>
      <c r="J328" s="128">
        <v>1963</v>
      </c>
      <c r="K328" s="1">
        <f t="shared" si="34"/>
        <v>54</v>
      </c>
      <c r="L328" s="81" t="str">
        <f t="shared" si="32"/>
        <v>OK</v>
      </c>
      <c r="M328" s="35" t="s">
        <v>501</v>
      </c>
    </row>
    <row r="329" spans="1:13" ht="13.5">
      <c r="A329" s="78" t="s">
        <v>214</v>
      </c>
      <c r="B329" s="35" t="s">
        <v>1172</v>
      </c>
      <c r="C329" s="35" t="s">
        <v>1173</v>
      </c>
      <c r="D329" s="78" t="s">
        <v>619</v>
      </c>
      <c r="F329" s="98" t="str">
        <f t="shared" si="33"/>
        <v>け４３</v>
      </c>
      <c r="G329" s="78" t="str">
        <f t="shared" si="31"/>
        <v>布藤江実子</v>
      </c>
      <c r="H329" s="3" t="s">
        <v>620</v>
      </c>
      <c r="I329" s="86" t="s">
        <v>530</v>
      </c>
      <c r="J329" s="128">
        <v>1965</v>
      </c>
      <c r="K329" s="1">
        <f t="shared" si="34"/>
        <v>52</v>
      </c>
      <c r="L329" s="81" t="str">
        <f t="shared" si="32"/>
        <v>OK</v>
      </c>
      <c r="M329" s="98" t="s">
        <v>334</v>
      </c>
    </row>
    <row r="330" spans="1:13" ht="13.5">
      <c r="A330" s="78" t="s">
        <v>215</v>
      </c>
      <c r="B330" s="35" t="s">
        <v>635</v>
      </c>
      <c r="C330" s="35" t="s">
        <v>1174</v>
      </c>
      <c r="D330" s="98" t="s">
        <v>619</v>
      </c>
      <c r="F330" s="98" t="str">
        <f t="shared" si="33"/>
        <v>け４４</v>
      </c>
      <c r="G330" s="78" t="str">
        <f t="shared" si="31"/>
        <v>山口美由希</v>
      </c>
      <c r="H330" s="3" t="s">
        <v>620</v>
      </c>
      <c r="I330" s="86" t="s">
        <v>530</v>
      </c>
      <c r="J330" s="1">
        <v>1989</v>
      </c>
      <c r="K330" s="1">
        <f t="shared" si="34"/>
        <v>28</v>
      </c>
      <c r="L330" s="81" t="str">
        <f t="shared" si="32"/>
        <v>OK</v>
      </c>
      <c r="M330" s="35" t="s">
        <v>501</v>
      </c>
    </row>
    <row r="331" spans="1:13" ht="13.5">
      <c r="A331" s="78" t="s">
        <v>1175</v>
      </c>
      <c r="B331" s="35" t="s">
        <v>1176</v>
      </c>
      <c r="C331" s="35" t="s">
        <v>1177</v>
      </c>
      <c r="D331" s="98" t="s">
        <v>619</v>
      </c>
      <c r="F331" s="98" t="str">
        <f t="shared" si="33"/>
        <v>け４５</v>
      </c>
      <c r="G331" s="78" t="str">
        <f t="shared" si="31"/>
        <v>廣田道子</v>
      </c>
      <c r="H331" s="3" t="s">
        <v>620</v>
      </c>
      <c r="I331" s="86" t="s">
        <v>530</v>
      </c>
      <c r="J331" s="1">
        <v>1966</v>
      </c>
      <c r="K331" s="1">
        <f t="shared" si="34"/>
        <v>51</v>
      </c>
      <c r="L331" s="81" t="str">
        <f t="shared" si="32"/>
        <v>OK</v>
      </c>
      <c r="M331" s="98" t="s">
        <v>334</v>
      </c>
    </row>
    <row r="332" spans="1:13" ht="13.5">
      <c r="A332" s="78" t="s">
        <v>1178</v>
      </c>
      <c r="B332" s="98" t="s">
        <v>1179</v>
      </c>
      <c r="C332" s="98" t="s">
        <v>1180</v>
      </c>
      <c r="D332" s="98" t="s">
        <v>619</v>
      </c>
      <c r="F332" s="98" t="str">
        <f t="shared" si="33"/>
        <v>け４６</v>
      </c>
      <c r="G332" s="98" t="str">
        <f t="shared" si="31"/>
        <v>藤本雅之</v>
      </c>
      <c r="H332" s="3" t="s">
        <v>620</v>
      </c>
      <c r="I332" s="3" t="s">
        <v>522</v>
      </c>
      <c r="J332" s="128">
        <v>1961</v>
      </c>
      <c r="K332" s="1">
        <f t="shared" si="34"/>
        <v>56</v>
      </c>
      <c r="L332" s="81" t="str">
        <f t="shared" si="32"/>
        <v>OK</v>
      </c>
      <c r="M332" s="98" t="s">
        <v>334</v>
      </c>
    </row>
    <row r="333" spans="1:13" ht="13.5">
      <c r="A333" s="78" t="s">
        <v>1181</v>
      </c>
      <c r="B333" s="98" t="s">
        <v>1182</v>
      </c>
      <c r="C333" s="98" t="s">
        <v>1183</v>
      </c>
      <c r="D333" s="98" t="s">
        <v>619</v>
      </c>
      <c r="F333" s="98" t="str">
        <f>A333</f>
        <v>け４７</v>
      </c>
      <c r="G333" s="98" t="str">
        <f t="shared" si="31"/>
        <v>矢田　圭</v>
      </c>
      <c r="H333" s="3" t="s">
        <v>620</v>
      </c>
      <c r="I333" s="3" t="s">
        <v>522</v>
      </c>
      <c r="J333" s="1">
        <v>1983</v>
      </c>
      <c r="K333" s="1">
        <f t="shared" si="34"/>
        <v>34</v>
      </c>
      <c r="L333" s="81" t="str">
        <f t="shared" si="32"/>
        <v>OK</v>
      </c>
      <c r="M333" s="98" t="s">
        <v>334</v>
      </c>
    </row>
    <row r="334" spans="1:13" ht="13.5">
      <c r="A334" s="78" t="s">
        <v>1184</v>
      </c>
      <c r="B334" s="98" t="s">
        <v>41</v>
      </c>
      <c r="C334" s="98" t="s">
        <v>1185</v>
      </c>
      <c r="D334" s="98" t="s">
        <v>619</v>
      </c>
      <c r="F334" s="98" t="str">
        <f t="shared" si="33"/>
        <v>け４８</v>
      </c>
      <c r="G334" s="98" t="str">
        <f t="shared" si="31"/>
        <v>森謙太郎</v>
      </c>
      <c r="H334" s="3" t="s">
        <v>620</v>
      </c>
      <c r="I334" s="3" t="s">
        <v>522</v>
      </c>
      <c r="J334" s="1">
        <v>1989</v>
      </c>
      <c r="K334" s="1">
        <f>IF(J334="","",(2017-J334))</f>
        <v>28</v>
      </c>
      <c r="L334" s="81" t="str">
        <f t="shared" si="32"/>
        <v>OK</v>
      </c>
      <c r="M334" s="98" t="s">
        <v>1186</v>
      </c>
    </row>
    <row r="335" spans="1:13" ht="13.5">
      <c r="A335" s="78" t="s">
        <v>1187</v>
      </c>
      <c r="B335" s="98" t="s">
        <v>1188</v>
      </c>
      <c r="C335" s="98" t="s">
        <v>1189</v>
      </c>
      <c r="D335" s="98" t="s">
        <v>619</v>
      </c>
      <c r="F335" s="98" t="str">
        <f t="shared" si="33"/>
        <v>け４９</v>
      </c>
      <c r="G335" s="98" t="str">
        <f t="shared" si="31"/>
        <v>塚本和樹</v>
      </c>
      <c r="H335" s="3" t="s">
        <v>620</v>
      </c>
      <c r="I335" s="3" t="s">
        <v>522</v>
      </c>
      <c r="J335" s="1">
        <v>1983</v>
      </c>
      <c r="K335" s="1">
        <f t="shared" si="34"/>
        <v>34</v>
      </c>
      <c r="L335" s="81" t="str">
        <f t="shared" si="32"/>
        <v>OK</v>
      </c>
      <c r="M335" s="98" t="s">
        <v>754</v>
      </c>
    </row>
    <row r="336" spans="1:13" ht="13.5">
      <c r="A336" s="78" t="s">
        <v>1190</v>
      </c>
      <c r="B336" s="98" t="s">
        <v>1191</v>
      </c>
      <c r="C336" s="98" t="s">
        <v>1192</v>
      </c>
      <c r="D336" s="98" t="s">
        <v>619</v>
      </c>
      <c r="F336" s="98" t="str">
        <f>A336</f>
        <v>け５０</v>
      </c>
      <c r="G336" s="98" t="str">
        <f t="shared" si="31"/>
        <v>谷　秀幸</v>
      </c>
      <c r="H336" s="3" t="s">
        <v>620</v>
      </c>
      <c r="I336" s="3" t="s">
        <v>522</v>
      </c>
      <c r="J336" s="1">
        <v>1965</v>
      </c>
      <c r="K336" s="1">
        <f t="shared" si="34"/>
        <v>52</v>
      </c>
      <c r="L336" s="81" t="str">
        <f t="shared" si="32"/>
        <v>OK</v>
      </c>
      <c r="M336" s="35" t="s">
        <v>501</v>
      </c>
    </row>
    <row r="337" spans="1:13" ht="13.5">
      <c r="A337" s="78" t="s">
        <v>1193</v>
      </c>
      <c r="B337" s="98" t="s">
        <v>1194</v>
      </c>
      <c r="C337" s="98" t="s">
        <v>1195</v>
      </c>
      <c r="D337" s="98" t="s">
        <v>619</v>
      </c>
      <c r="F337" s="98" t="str">
        <f t="shared" si="33"/>
        <v>け５１</v>
      </c>
      <c r="G337" s="98" t="str">
        <f t="shared" si="31"/>
        <v>福永一典</v>
      </c>
      <c r="H337" s="3" t="s">
        <v>620</v>
      </c>
      <c r="I337" s="3" t="s">
        <v>522</v>
      </c>
      <c r="J337" s="1">
        <v>1967</v>
      </c>
      <c r="K337" s="1">
        <f t="shared" si="34"/>
        <v>50</v>
      </c>
      <c r="L337" s="81" t="str">
        <f t="shared" si="32"/>
        <v>OK</v>
      </c>
      <c r="M337" s="98" t="s">
        <v>498</v>
      </c>
    </row>
    <row r="338" spans="1:13" ht="13.5">
      <c r="A338" s="78" t="s">
        <v>1196</v>
      </c>
      <c r="B338" s="98" t="s">
        <v>1197</v>
      </c>
      <c r="C338" s="98" t="s">
        <v>1198</v>
      </c>
      <c r="D338" s="98" t="s">
        <v>619</v>
      </c>
      <c r="F338" s="98" t="str">
        <f>A338</f>
        <v>け５２</v>
      </c>
      <c r="G338" s="98" t="str">
        <f t="shared" si="31"/>
        <v>畑　彰</v>
      </c>
      <c r="H338" s="3" t="s">
        <v>620</v>
      </c>
      <c r="I338" s="3" t="s">
        <v>522</v>
      </c>
      <c r="J338" s="1">
        <v>1980</v>
      </c>
      <c r="K338" s="1">
        <f t="shared" si="34"/>
        <v>37</v>
      </c>
      <c r="L338" s="81" t="str">
        <f t="shared" si="32"/>
        <v>OK</v>
      </c>
      <c r="M338" s="35" t="s">
        <v>501</v>
      </c>
    </row>
    <row r="339" spans="1:12" ht="13.5">
      <c r="A339" s="121"/>
      <c r="H339" s="3"/>
      <c r="I339" s="3"/>
      <c r="L339" s="81">
        <f t="shared" si="32"/>
      </c>
    </row>
    <row r="340" spans="1:13" ht="13.5">
      <c r="A340" s="121"/>
      <c r="B340" s="722" t="s">
        <v>1199</v>
      </c>
      <c r="C340" s="722"/>
      <c r="D340" s="722"/>
      <c r="E340" s="105"/>
      <c r="G340" s="105"/>
      <c r="H340" s="105"/>
      <c r="I340" s="105"/>
      <c r="J340" s="105"/>
      <c r="K340" s="105"/>
      <c r="L340" s="81">
        <f t="shared" si="32"/>
      </c>
      <c r="M340" s="105"/>
    </row>
    <row r="341" spans="1:13" ht="13.5">
      <c r="A341" s="121"/>
      <c r="B341" s="722"/>
      <c r="C341" s="722"/>
      <c r="D341" s="722"/>
      <c r="E341" s="105"/>
      <c r="G341" s="105"/>
      <c r="H341" s="105"/>
      <c r="I341" s="105"/>
      <c r="J341" s="105"/>
      <c r="K341" s="105"/>
      <c r="L341" s="81">
        <f t="shared" si="32"/>
      </c>
      <c r="M341" s="105"/>
    </row>
    <row r="342" spans="1:14" ht="13.5">
      <c r="A342" s="105"/>
      <c r="B342" s="718" t="s">
        <v>1133</v>
      </c>
      <c r="C342" s="718"/>
      <c r="H342" s="3"/>
      <c r="I342" s="3"/>
      <c r="L342" s="81">
        <f t="shared" si="32"/>
      </c>
      <c r="N342" s="105"/>
    </row>
    <row r="343" spans="2:14" ht="13.5">
      <c r="B343" s="718"/>
      <c r="C343" s="718"/>
      <c r="G343" s="98" t="s">
        <v>518</v>
      </c>
      <c r="H343" s="98" t="s">
        <v>519</v>
      </c>
      <c r="I343" s="3"/>
      <c r="L343" s="81"/>
      <c r="N343" s="105"/>
    </row>
    <row r="344" spans="2:14" ht="13.5">
      <c r="B344" s="80" t="s">
        <v>1200</v>
      </c>
      <c r="D344" s="117" t="s">
        <v>502</v>
      </c>
      <c r="G344" s="28">
        <f>COUNTIF($M$346:$M$395,"東近江市")</f>
        <v>16</v>
      </c>
      <c r="H344" s="29">
        <f>(G344/RIGHT(A394,2))</f>
        <v>0.32653061224489793</v>
      </c>
      <c r="I344" s="3"/>
      <c r="L344" s="81"/>
      <c r="N344" s="105"/>
    </row>
    <row r="345" spans="2:14" ht="13.5">
      <c r="B345" s="80" t="s">
        <v>1201</v>
      </c>
      <c r="C345" s="80"/>
      <c r="D345" s="29" t="s">
        <v>503</v>
      </c>
      <c r="G345" s="98" t="str">
        <f aca="true" t="shared" si="35" ref="G345:G387">B345&amp;C345</f>
        <v>村田八日市ＴＣ</v>
      </c>
      <c r="I345" s="3"/>
      <c r="K345" s="77"/>
      <c r="L345" s="81"/>
      <c r="N345" s="105"/>
    </row>
    <row r="346" spans="1:14" s="5" customFormat="1" ht="13.5">
      <c r="A346" s="122" t="s">
        <v>1202</v>
      </c>
      <c r="B346" s="159" t="s">
        <v>647</v>
      </c>
      <c r="C346" s="159" t="s">
        <v>648</v>
      </c>
      <c r="D346" s="80" t="s">
        <v>1200</v>
      </c>
      <c r="E346" s="37"/>
      <c r="F346" s="98" t="str">
        <f t="shared" si="33"/>
        <v>む０１</v>
      </c>
      <c r="G346" s="98" t="str">
        <f t="shared" si="35"/>
        <v>安久智之</v>
      </c>
      <c r="H346" s="80" t="s">
        <v>1201</v>
      </c>
      <c r="I346" s="37" t="s">
        <v>522</v>
      </c>
      <c r="J346" s="37">
        <v>1982</v>
      </c>
      <c r="K346" s="77">
        <f>IF(J346="","",(2017-J346))</f>
        <v>35</v>
      </c>
      <c r="L346" s="81" t="str">
        <f t="shared" si="32"/>
        <v>OK</v>
      </c>
      <c r="M346" s="120" t="s">
        <v>501</v>
      </c>
      <c r="N346" s="105"/>
    </row>
    <row r="347" spans="1:14" s="5" customFormat="1" ht="13.5">
      <c r="A347" s="122" t="s">
        <v>1203</v>
      </c>
      <c r="B347" s="159" t="s">
        <v>1204</v>
      </c>
      <c r="C347" s="159" t="s">
        <v>517</v>
      </c>
      <c r="D347" s="80" t="s">
        <v>1200</v>
      </c>
      <c r="E347" s="37"/>
      <c r="F347" s="98" t="str">
        <f t="shared" si="33"/>
        <v>む０２</v>
      </c>
      <c r="G347" s="98" t="str">
        <f t="shared" si="35"/>
        <v>稲泉　聡</v>
      </c>
      <c r="H347" s="80" t="s">
        <v>1201</v>
      </c>
      <c r="I347" s="37" t="s">
        <v>522</v>
      </c>
      <c r="J347" s="37">
        <v>1967</v>
      </c>
      <c r="K347" s="77">
        <f aca="true" t="shared" si="36" ref="K347:K395">IF(J347="","",(2017-J347))</f>
        <v>50</v>
      </c>
      <c r="L347" s="81" t="str">
        <f t="shared" si="32"/>
        <v>OK</v>
      </c>
      <c r="M347" s="37" t="s">
        <v>498</v>
      </c>
      <c r="N347" s="105"/>
    </row>
    <row r="348" spans="1:14" s="5" customFormat="1" ht="13.5">
      <c r="A348" s="122" t="s">
        <v>216</v>
      </c>
      <c r="B348" s="159" t="s">
        <v>649</v>
      </c>
      <c r="C348" s="159" t="s">
        <v>650</v>
      </c>
      <c r="D348" s="80" t="s">
        <v>1200</v>
      </c>
      <c r="E348" s="37"/>
      <c r="F348" s="98" t="str">
        <f t="shared" si="33"/>
        <v>む０３</v>
      </c>
      <c r="G348" s="98" t="str">
        <f t="shared" si="35"/>
        <v>岡川謙二</v>
      </c>
      <c r="H348" s="80" t="s">
        <v>1201</v>
      </c>
      <c r="I348" s="37" t="s">
        <v>522</v>
      </c>
      <c r="J348" s="37">
        <v>1967</v>
      </c>
      <c r="K348" s="77">
        <f t="shared" si="36"/>
        <v>50</v>
      </c>
      <c r="L348" s="81" t="str">
        <f t="shared" si="32"/>
        <v>OK</v>
      </c>
      <c r="M348" s="37" t="s">
        <v>498</v>
      </c>
      <c r="N348" s="105"/>
    </row>
    <row r="349" spans="1:14" s="5" customFormat="1" ht="13.5">
      <c r="A349" s="122" t="s">
        <v>217</v>
      </c>
      <c r="B349" s="159" t="s">
        <v>553</v>
      </c>
      <c r="C349" s="159" t="s">
        <v>652</v>
      </c>
      <c r="D349" s="80" t="s">
        <v>1200</v>
      </c>
      <c r="E349" s="37"/>
      <c r="F349" s="98" t="str">
        <f t="shared" si="33"/>
        <v>む０４</v>
      </c>
      <c r="G349" s="98" t="str">
        <f t="shared" si="35"/>
        <v>児玉雅弘</v>
      </c>
      <c r="H349" s="80" t="s">
        <v>1201</v>
      </c>
      <c r="I349" s="37" t="s">
        <v>522</v>
      </c>
      <c r="J349" s="37">
        <v>1965</v>
      </c>
      <c r="K349" s="77">
        <f t="shared" si="36"/>
        <v>52</v>
      </c>
      <c r="L349" s="81" t="str">
        <f t="shared" si="32"/>
        <v>OK</v>
      </c>
      <c r="M349" s="37" t="s">
        <v>357</v>
      </c>
      <c r="N349" s="105"/>
    </row>
    <row r="350" spans="1:14" s="5" customFormat="1" ht="13.5">
      <c r="A350" s="122" t="s">
        <v>218</v>
      </c>
      <c r="B350" s="159" t="s">
        <v>1205</v>
      </c>
      <c r="C350" s="159" t="s">
        <v>1206</v>
      </c>
      <c r="D350" s="80" t="s">
        <v>1200</v>
      </c>
      <c r="E350" s="37"/>
      <c r="F350" s="98" t="str">
        <f t="shared" si="33"/>
        <v>む０５</v>
      </c>
      <c r="G350" s="98" t="str">
        <f t="shared" si="35"/>
        <v>徳永 剛</v>
      </c>
      <c r="H350" s="80" t="s">
        <v>1201</v>
      </c>
      <c r="I350" s="37" t="s">
        <v>522</v>
      </c>
      <c r="J350" s="37">
        <v>1966</v>
      </c>
      <c r="K350" s="77">
        <f t="shared" si="36"/>
        <v>51</v>
      </c>
      <c r="L350" s="81" t="str">
        <f t="shared" si="32"/>
        <v>OK</v>
      </c>
      <c r="M350" s="123" t="s">
        <v>1054</v>
      </c>
      <c r="N350" s="105"/>
    </row>
    <row r="351" spans="1:14" s="5" customFormat="1" ht="13.5">
      <c r="A351" s="122" t="s">
        <v>219</v>
      </c>
      <c r="B351" s="159" t="s">
        <v>653</v>
      </c>
      <c r="C351" s="159" t="s">
        <v>654</v>
      </c>
      <c r="D351" s="80" t="s">
        <v>1200</v>
      </c>
      <c r="E351" s="37"/>
      <c r="F351" s="98" t="str">
        <f t="shared" si="33"/>
        <v>む０６</v>
      </c>
      <c r="G351" s="98" t="str">
        <f t="shared" si="35"/>
        <v>杉山邦夫</v>
      </c>
      <c r="H351" s="80" t="s">
        <v>1201</v>
      </c>
      <c r="I351" s="37" t="s">
        <v>522</v>
      </c>
      <c r="J351" s="37">
        <v>1950</v>
      </c>
      <c r="K351" s="77">
        <f t="shared" si="36"/>
        <v>67</v>
      </c>
      <c r="L351" s="81" t="str">
        <f aca="true" t="shared" si="37" ref="L351:L414">IF(G351="","",IF(COUNTIF($G$6:$G$600,G351)&gt;1,"2重登録","OK"))</f>
        <v>OK</v>
      </c>
      <c r="M351" s="37" t="s">
        <v>341</v>
      </c>
      <c r="N351" s="105"/>
    </row>
    <row r="352" spans="1:14" s="5" customFormat="1" ht="13.5">
      <c r="A352" s="122" t="s">
        <v>220</v>
      </c>
      <c r="B352" s="159" t="s">
        <v>655</v>
      </c>
      <c r="C352" s="159" t="s">
        <v>656</v>
      </c>
      <c r="D352" s="80" t="s">
        <v>1200</v>
      </c>
      <c r="E352" s="37"/>
      <c r="F352" s="98" t="str">
        <f t="shared" si="33"/>
        <v>む０７</v>
      </c>
      <c r="G352" s="98" t="str">
        <f t="shared" si="35"/>
        <v>杉本龍平</v>
      </c>
      <c r="H352" s="80" t="s">
        <v>1201</v>
      </c>
      <c r="I352" s="37" t="s">
        <v>522</v>
      </c>
      <c r="J352" s="37">
        <v>1976</v>
      </c>
      <c r="K352" s="77">
        <f t="shared" si="36"/>
        <v>41</v>
      </c>
      <c r="L352" s="81" t="str">
        <f t="shared" si="37"/>
        <v>OK</v>
      </c>
      <c r="M352" s="37" t="s">
        <v>334</v>
      </c>
      <c r="N352" s="105"/>
    </row>
    <row r="353" spans="1:14" s="5" customFormat="1" ht="13.5">
      <c r="A353" s="122" t="s">
        <v>221</v>
      </c>
      <c r="B353" s="159" t="s">
        <v>618</v>
      </c>
      <c r="C353" s="159" t="s">
        <v>657</v>
      </c>
      <c r="D353" s="80" t="s">
        <v>1200</v>
      </c>
      <c r="E353" s="37"/>
      <c r="F353" s="98" t="str">
        <f t="shared" si="33"/>
        <v>む０８</v>
      </c>
      <c r="G353" s="98" t="str">
        <f t="shared" si="35"/>
        <v>川上英二</v>
      </c>
      <c r="H353" s="80" t="s">
        <v>1201</v>
      </c>
      <c r="I353" s="37" t="s">
        <v>522</v>
      </c>
      <c r="J353" s="37">
        <v>1963</v>
      </c>
      <c r="K353" s="77">
        <f t="shared" si="36"/>
        <v>54</v>
      </c>
      <c r="L353" s="81" t="str">
        <f t="shared" si="37"/>
        <v>OK</v>
      </c>
      <c r="M353" s="120" t="s">
        <v>501</v>
      </c>
      <c r="N353" s="105"/>
    </row>
    <row r="354" spans="1:14" s="5" customFormat="1" ht="13.5">
      <c r="A354" s="122" t="s">
        <v>222</v>
      </c>
      <c r="B354" s="159" t="s">
        <v>658</v>
      </c>
      <c r="C354" s="159" t="s">
        <v>659</v>
      </c>
      <c r="D354" s="80" t="s">
        <v>1200</v>
      </c>
      <c r="E354" s="37"/>
      <c r="F354" s="98" t="str">
        <f t="shared" si="33"/>
        <v>む０９</v>
      </c>
      <c r="G354" s="98" t="str">
        <f t="shared" si="35"/>
        <v>泉谷純也</v>
      </c>
      <c r="H354" s="80" t="s">
        <v>1201</v>
      </c>
      <c r="I354" s="37" t="s">
        <v>522</v>
      </c>
      <c r="J354" s="37">
        <v>1982</v>
      </c>
      <c r="K354" s="77">
        <f t="shared" si="36"/>
        <v>35</v>
      </c>
      <c r="L354" s="81" t="str">
        <f t="shared" si="37"/>
        <v>OK</v>
      </c>
      <c r="M354" s="120" t="s">
        <v>501</v>
      </c>
      <c r="N354" s="105"/>
    </row>
    <row r="355" spans="1:14" s="5" customFormat="1" ht="13.5">
      <c r="A355" s="122" t="s">
        <v>223</v>
      </c>
      <c r="B355" s="159" t="s">
        <v>660</v>
      </c>
      <c r="C355" s="159" t="s">
        <v>661</v>
      </c>
      <c r="D355" s="80" t="s">
        <v>1200</v>
      </c>
      <c r="E355" s="37"/>
      <c r="F355" s="98" t="str">
        <f t="shared" si="33"/>
        <v>む１０</v>
      </c>
      <c r="G355" s="98" t="str">
        <f t="shared" si="35"/>
        <v>浅田隆昭</v>
      </c>
      <c r="H355" s="80" t="s">
        <v>1201</v>
      </c>
      <c r="I355" s="37" t="s">
        <v>522</v>
      </c>
      <c r="J355" s="37">
        <v>1964</v>
      </c>
      <c r="K355" s="77">
        <f t="shared" si="36"/>
        <v>53</v>
      </c>
      <c r="L355" s="81" t="str">
        <f t="shared" si="37"/>
        <v>OK</v>
      </c>
      <c r="M355" s="37" t="s">
        <v>272</v>
      </c>
      <c r="N355" s="105"/>
    </row>
    <row r="356" spans="1:14" s="5" customFormat="1" ht="13.5">
      <c r="A356" s="122" t="s">
        <v>224</v>
      </c>
      <c r="B356" s="159" t="s">
        <v>662</v>
      </c>
      <c r="C356" s="159" t="s">
        <v>663</v>
      </c>
      <c r="D356" s="80" t="s">
        <v>1200</v>
      </c>
      <c r="E356" s="37"/>
      <c r="F356" s="98" t="str">
        <f aca="true" t="shared" si="38" ref="F356:F419">A356</f>
        <v>む１１</v>
      </c>
      <c r="G356" s="98" t="str">
        <f t="shared" si="35"/>
        <v>前田雅人</v>
      </c>
      <c r="H356" s="80" t="s">
        <v>1201</v>
      </c>
      <c r="I356" s="37" t="s">
        <v>522</v>
      </c>
      <c r="J356" s="37">
        <v>1959</v>
      </c>
      <c r="K356" s="77">
        <f t="shared" si="36"/>
        <v>58</v>
      </c>
      <c r="L356" s="81" t="str">
        <f t="shared" si="37"/>
        <v>OK</v>
      </c>
      <c r="M356" s="37" t="s">
        <v>330</v>
      </c>
      <c r="N356" s="105"/>
    </row>
    <row r="357" spans="1:14" s="5" customFormat="1" ht="13.5">
      <c r="A357" s="122" t="s">
        <v>225</v>
      </c>
      <c r="B357" s="124" t="s">
        <v>824</v>
      </c>
      <c r="C357" s="97" t="s">
        <v>1207</v>
      </c>
      <c r="D357" s="80" t="s">
        <v>1200</v>
      </c>
      <c r="E357" s="37"/>
      <c r="F357" s="98" t="str">
        <f t="shared" si="38"/>
        <v>む１２</v>
      </c>
      <c r="G357" s="98" t="str">
        <f t="shared" si="35"/>
        <v>土田典人</v>
      </c>
      <c r="H357" s="80" t="s">
        <v>1201</v>
      </c>
      <c r="I357" s="37" t="s">
        <v>522</v>
      </c>
      <c r="J357" s="37">
        <v>1964</v>
      </c>
      <c r="K357" s="77">
        <f t="shared" si="36"/>
        <v>53</v>
      </c>
      <c r="L357" s="81" t="str">
        <f t="shared" si="37"/>
        <v>OK</v>
      </c>
      <c r="M357" s="37" t="s">
        <v>334</v>
      </c>
      <c r="N357" s="105"/>
    </row>
    <row r="358" spans="1:14" s="5" customFormat="1" ht="13.5">
      <c r="A358" s="122" t="s">
        <v>226</v>
      </c>
      <c r="B358" s="159" t="s">
        <v>1208</v>
      </c>
      <c r="C358" s="159" t="s">
        <v>1209</v>
      </c>
      <c r="D358" s="80" t="s">
        <v>1200</v>
      </c>
      <c r="E358" s="37"/>
      <c r="F358" s="98" t="str">
        <f t="shared" si="38"/>
        <v>む１３</v>
      </c>
      <c r="G358" s="98" t="str">
        <f t="shared" si="35"/>
        <v>二ツ井裕也</v>
      </c>
      <c r="H358" s="80" t="s">
        <v>1201</v>
      </c>
      <c r="I358" s="37" t="s">
        <v>522</v>
      </c>
      <c r="J358" s="37">
        <v>1990</v>
      </c>
      <c r="K358" s="77">
        <f t="shared" si="36"/>
        <v>27</v>
      </c>
      <c r="L358" s="81" t="str">
        <f t="shared" si="37"/>
        <v>OK</v>
      </c>
      <c r="M358" s="120" t="s">
        <v>501</v>
      </c>
      <c r="N358" s="105"/>
    </row>
    <row r="359" spans="1:14" s="5" customFormat="1" ht="13.5">
      <c r="A359" s="122" t="s">
        <v>227</v>
      </c>
      <c r="B359" s="159" t="s">
        <v>1210</v>
      </c>
      <c r="C359" s="159" t="s">
        <v>1211</v>
      </c>
      <c r="D359" s="80" t="s">
        <v>1200</v>
      </c>
      <c r="E359" s="37"/>
      <c r="F359" s="98" t="str">
        <f t="shared" si="38"/>
        <v>む１４</v>
      </c>
      <c r="G359" s="98" t="str">
        <f t="shared" si="35"/>
        <v>森永洋介</v>
      </c>
      <c r="H359" s="80" t="s">
        <v>1201</v>
      </c>
      <c r="I359" s="37" t="s">
        <v>522</v>
      </c>
      <c r="J359" s="37">
        <v>1989</v>
      </c>
      <c r="K359" s="77">
        <f t="shared" si="36"/>
        <v>28</v>
      </c>
      <c r="L359" s="81" t="str">
        <f t="shared" si="37"/>
        <v>OK</v>
      </c>
      <c r="M359" s="122" t="s">
        <v>885</v>
      </c>
      <c r="N359" s="105"/>
    </row>
    <row r="360" spans="1:14" s="5" customFormat="1" ht="13.5">
      <c r="A360" s="122" t="s">
        <v>228</v>
      </c>
      <c r="B360" s="159" t="s">
        <v>666</v>
      </c>
      <c r="C360" s="159" t="s">
        <v>667</v>
      </c>
      <c r="D360" s="80" t="s">
        <v>1200</v>
      </c>
      <c r="E360" s="37"/>
      <c r="F360" s="98" t="str">
        <f t="shared" si="38"/>
        <v>む１５</v>
      </c>
      <c r="G360" s="98" t="str">
        <f t="shared" si="35"/>
        <v>冨田哲弥</v>
      </c>
      <c r="H360" s="80" t="s">
        <v>1201</v>
      </c>
      <c r="I360" s="37" t="s">
        <v>522</v>
      </c>
      <c r="J360" s="37">
        <v>1966</v>
      </c>
      <c r="K360" s="77">
        <f t="shared" si="36"/>
        <v>51</v>
      </c>
      <c r="L360" s="81" t="str">
        <f t="shared" si="37"/>
        <v>OK</v>
      </c>
      <c r="M360" s="37" t="s">
        <v>1054</v>
      </c>
      <c r="N360" s="105"/>
    </row>
    <row r="361" spans="1:14" s="5" customFormat="1" ht="13.5">
      <c r="A361" s="122" t="s">
        <v>229</v>
      </c>
      <c r="B361" s="159" t="s">
        <v>1212</v>
      </c>
      <c r="C361" s="159" t="s">
        <v>1213</v>
      </c>
      <c r="D361" s="80" t="s">
        <v>1200</v>
      </c>
      <c r="E361" s="37"/>
      <c r="F361" s="98" t="str">
        <f t="shared" si="38"/>
        <v>む１６</v>
      </c>
      <c r="G361" s="98" t="str">
        <f t="shared" si="35"/>
        <v>辰巳悟朗</v>
      </c>
      <c r="H361" s="80" t="s">
        <v>1201</v>
      </c>
      <c r="I361" s="37" t="s">
        <v>522</v>
      </c>
      <c r="J361" s="37">
        <v>1974</v>
      </c>
      <c r="K361" s="77">
        <f t="shared" si="36"/>
        <v>43</v>
      </c>
      <c r="L361" s="81" t="str">
        <f t="shared" si="37"/>
        <v>OK</v>
      </c>
      <c r="M361" s="37" t="s">
        <v>498</v>
      </c>
      <c r="N361" s="105"/>
    </row>
    <row r="362" spans="1:14" s="5" customFormat="1" ht="13.5">
      <c r="A362" s="122" t="s">
        <v>230</v>
      </c>
      <c r="B362" s="158" t="s">
        <v>651</v>
      </c>
      <c r="C362" s="158" t="s">
        <v>668</v>
      </c>
      <c r="D362" s="80" t="s">
        <v>1200</v>
      </c>
      <c r="E362" s="37"/>
      <c r="F362" s="98" t="str">
        <f t="shared" si="38"/>
        <v>む１７</v>
      </c>
      <c r="G362" s="78" t="str">
        <f t="shared" si="35"/>
        <v>河野晶子</v>
      </c>
      <c r="H362" s="80" t="s">
        <v>1201</v>
      </c>
      <c r="I362" s="62" t="s">
        <v>530</v>
      </c>
      <c r="J362" s="37">
        <v>1970</v>
      </c>
      <c r="K362" s="77">
        <f t="shared" si="36"/>
        <v>47</v>
      </c>
      <c r="L362" s="81" t="str">
        <f t="shared" si="37"/>
        <v>OK</v>
      </c>
      <c r="M362" s="37" t="s">
        <v>498</v>
      </c>
      <c r="N362" s="105"/>
    </row>
    <row r="363" spans="1:14" s="5" customFormat="1" ht="13.5">
      <c r="A363" s="122" t="s">
        <v>231</v>
      </c>
      <c r="B363" s="158" t="s">
        <v>669</v>
      </c>
      <c r="C363" s="158" t="s">
        <v>670</v>
      </c>
      <c r="D363" s="80" t="s">
        <v>1200</v>
      </c>
      <c r="E363" s="37"/>
      <c r="F363" s="98" t="str">
        <f t="shared" si="38"/>
        <v>む１８</v>
      </c>
      <c r="G363" s="78" t="str">
        <f t="shared" si="35"/>
        <v>森田恵美</v>
      </c>
      <c r="H363" s="80" t="s">
        <v>1201</v>
      </c>
      <c r="I363" s="62" t="s">
        <v>530</v>
      </c>
      <c r="J363" s="37">
        <v>1971</v>
      </c>
      <c r="K363" s="77">
        <f t="shared" si="36"/>
        <v>46</v>
      </c>
      <c r="L363" s="81" t="str">
        <f t="shared" si="37"/>
        <v>OK</v>
      </c>
      <c r="M363" s="120" t="s">
        <v>501</v>
      </c>
      <c r="N363" s="105"/>
    </row>
    <row r="364" spans="1:14" s="5" customFormat="1" ht="13.5">
      <c r="A364" s="122" t="s">
        <v>232</v>
      </c>
      <c r="B364" s="158" t="s">
        <v>671</v>
      </c>
      <c r="C364" s="158" t="s">
        <v>672</v>
      </c>
      <c r="D364" s="80" t="s">
        <v>1200</v>
      </c>
      <c r="E364" s="37"/>
      <c r="F364" s="98" t="str">
        <f t="shared" si="38"/>
        <v>む１９</v>
      </c>
      <c r="G364" s="78" t="str">
        <f t="shared" si="35"/>
        <v>西澤友紀</v>
      </c>
      <c r="H364" s="80" t="s">
        <v>1201</v>
      </c>
      <c r="I364" s="62" t="s">
        <v>530</v>
      </c>
      <c r="J364" s="37">
        <v>1975</v>
      </c>
      <c r="K364" s="77">
        <f t="shared" si="36"/>
        <v>42</v>
      </c>
      <c r="L364" s="81" t="str">
        <f t="shared" si="37"/>
        <v>OK</v>
      </c>
      <c r="M364" s="120" t="s">
        <v>501</v>
      </c>
      <c r="N364" s="105"/>
    </row>
    <row r="365" spans="1:14" s="5" customFormat="1" ht="13.5">
      <c r="A365" s="122" t="s">
        <v>233</v>
      </c>
      <c r="B365" s="158" t="s">
        <v>674</v>
      </c>
      <c r="C365" s="158" t="s">
        <v>675</v>
      </c>
      <c r="D365" s="80" t="s">
        <v>1200</v>
      </c>
      <c r="E365" s="37"/>
      <c r="F365" s="98" t="str">
        <f t="shared" si="38"/>
        <v>む２０</v>
      </c>
      <c r="G365" s="78" t="str">
        <f t="shared" si="35"/>
        <v>速水直美</v>
      </c>
      <c r="H365" s="80" t="s">
        <v>1201</v>
      </c>
      <c r="I365" s="62" t="s">
        <v>530</v>
      </c>
      <c r="J365" s="37">
        <v>1967</v>
      </c>
      <c r="K365" s="77">
        <f t="shared" si="36"/>
        <v>50</v>
      </c>
      <c r="L365" s="81" t="str">
        <f t="shared" si="37"/>
        <v>OK</v>
      </c>
      <c r="M365" s="120" t="s">
        <v>501</v>
      </c>
      <c r="N365" s="105"/>
    </row>
    <row r="366" spans="1:14" s="5" customFormat="1" ht="13.5">
      <c r="A366" s="122" t="s">
        <v>234</v>
      </c>
      <c r="B366" s="158" t="s">
        <v>676</v>
      </c>
      <c r="C366" s="158" t="s">
        <v>677</v>
      </c>
      <c r="D366" s="80" t="s">
        <v>1200</v>
      </c>
      <c r="E366" s="37"/>
      <c r="F366" s="98" t="str">
        <f t="shared" si="38"/>
        <v>む２１</v>
      </c>
      <c r="G366" s="78" t="str">
        <f t="shared" si="35"/>
        <v>多田麻実</v>
      </c>
      <c r="H366" s="80" t="s">
        <v>1201</v>
      </c>
      <c r="I366" s="62" t="s">
        <v>530</v>
      </c>
      <c r="J366" s="37">
        <v>1980</v>
      </c>
      <c r="K366" s="77">
        <f t="shared" si="36"/>
        <v>37</v>
      </c>
      <c r="L366" s="81" t="str">
        <f t="shared" si="37"/>
        <v>OK</v>
      </c>
      <c r="M366" s="37" t="s">
        <v>776</v>
      </c>
      <c r="N366" s="105"/>
    </row>
    <row r="367" spans="1:14" s="5" customFormat="1" ht="13.5">
      <c r="A367" s="122" t="s">
        <v>235</v>
      </c>
      <c r="B367" s="158" t="s">
        <v>529</v>
      </c>
      <c r="C367" s="158" t="s">
        <v>678</v>
      </c>
      <c r="D367" s="80" t="s">
        <v>1200</v>
      </c>
      <c r="E367" s="37"/>
      <c r="F367" s="98" t="str">
        <f t="shared" si="38"/>
        <v>む２２</v>
      </c>
      <c r="G367" s="78" t="str">
        <f t="shared" si="35"/>
        <v>中村純子</v>
      </c>
      <c r="H367" s="80" t="s">
        <v>1201</v>
      </c>
      <c r="I367" s="62" t="s">
        <v>530</v>
      </c>
      <c r="J367" s="37">
        <v>1982</v>
      </c>
      <c r="K367" s="77">
        <f t="shared" si="36"/>
        <v>35</v>
      </c>
      <c r="L367" s="81" t="str">
        <f t="shared" si="37"/>
        <v>OK</v>
      </c>
      <c r="M367" s="37" t="s">
        <v>776</v>
      </c>
      <c r="N367" s="105"/>
    </row>
    <row r="368" spans="1:14" s="5" customFormat="1" ht="13.5">
      <c r="A368" s="122" t="s">
        <v>236</v>
      </c>
      <c r="B368" s="158" t="s">
        <v>679</v>
      </c>
      <c r="C368" s="158" t="s">
        <v>680</v>
      </c>
      <c r="D368" s="80" t="s">
        <v>1200</v>
      </c>
      <c r="E368" s="37"/>
      <c r="F368" s="98" t="str">
        <f t="shared" si="38"/>
        <v>む２３</v>
      </c>
      <c r="G368" s="78" t="str">
        <f t="shared" si="35"/>
        <v>堀田明子</v>
      </c>
      <c r="H368" s="80" t="s">
        <v>1201</v>
      </c>
      <c r="I368" s="62" t="s">
        <v>530</v>
      </c>
      <c r="J368" s="37">
        <v>1970</v>
      </c>
      <c r="K368" s="77">
        <f t="shared" si="36"/>
        <v>47</v>
      </c>
      <c r="L368" s="81" t="str">
        <f t="shared" si="37"/>
        <v>OK</v>
      </c>
      <c r="M368" s="62" t="s">
        <v>501</v>
      </c>
      <c r="N368" s="105"/>
    </row>
    <row r="369" spans="1:14" s="5" customFormat="1" ht="13.5">
      <c r="A369" s="122" t="s">
        <v>237</v>
      </c>
      <c r="B369" s="158" t="s">
        <v>664</v>
      </c>
      <c r="C369" s="158" t="s">
        <v>665</v>
      </c>
      <c r="D369" s="80" t="s">
        <v>1200</v>
      </c>
      <c r="E369" s="37"/>
      <c r="F369" s="98" t="str">
        <f t="shared" si="38"/>
        <v>む２４</v>
      </c>
      <c r="G369" s="78" t="str">
        <f t="shared" si="35"/>
        <v>大脇和世</v>
      </c>
      <c r="H369" s="80" t="s">
        <v>1201</v>
      </c>
      <c r="I369" s="62" t="s">
        <v>530</v>
      </c>
      <c r="J369" s="37">
        <v>1970</v>
      </c>
      <c r="K369" s="77">
        <f t="shared" si="36"/>
        <v>47</v>
      </c>
      <c r="L369" s="81" t="str">
        <f t="shared" si="37"/>
        <v>OK</v>
      </c>
      <c r="M369" s="37" t="s">
        <v>285</v>
      </c>
      <c r="N369" s="105"/>
    </row>
    <row r="370" spans="1:14" s="5" customFormat="1" ht="13.5">
      <c r="A370" s="122" t="s">
        <v>238</v>
      </c>
      <c r="B370" s="160" t="s">
        <v>1214</v>
      </c>
      <c r="C370" s="160" t="s">
        <v>1215</v>
      </c>
      <c r="D370" s="80" t="s">
        <v>1200</v>
      </c>
      <c r="E370" s="98"/>
      <c r="F370" s="98" t="str">
        <f t="shared" si="38"/>
        <v>む２５</v>
      </c>
      <c r="G370" s="78" t="str">
        <f t="shared" si="35"/>
        <v>後藤圭介</v>
      </c>
      <c r="H370" s="80" t="s">
        <v>1201</v>
      </c>
      <c r="I370" s="32" t="s">
        <v>522</v>
      </c>
      <c r="J370" s="123">
        <v>1974</v>
      </c>
      <c r="K370" s="77">
        <f t="shared" si="36"/>
        <v>43</v>
      </c>
      <c r="L370" s="81" t="str">
        <f t="shared" si="37"/>
        <v>OK</v>
      </c>
      <c r="M370" s="123" t="s">
        <v>272</v>
      </c>
      <c r="N370" s="105"/>
    </row>
    <row r="371" spans="1:14" s="5" customFormat="1" ht="13.5">
      <c r="A371" s="122" t="s">
        <v>239</v>
      </c>
      <c r="B371" s="160" t="s">
        <v>1067</v>
      </c>
      <c r="C371" s="160" t="s">
        <v>1216</v>
      </c>
      <c r="D371" s="80" t="s">
        <v>1200</v>
      </c>
      <c r="E371" s="98"/>
      <c r="F371" s="98" t="str">
        <f t="shared" si="38"/>
        <v>む２６</v>
      </c>
      <c r="G371" s="78" t="str">
        <f t="shared" si="35"/>
        <v>長谷川晃平</v>
      </c>
      <c r="H371" s="80" t="s">
        <v>1201</v>
      </c>
      <c r="I371" s="32" t="s">
        <v>522</v>
      </c>
      <c r="J371" s="123">
        <v>1968</v>
      </c>
      <c r="K371" s="77">
        <f t="shared" si="36"/>
        <v>49</v>
      </c>
      <c r="L371" s="81" t="str">
        <f t="shared" si="37"/>
        <v>OK</v>
      </c>
      <c r="M371" s="123" t="s">
        <v>330</v>
      </c>
      <c r="N371" s="105"/>
    </row>
    <row r="372" spans="1:14" s="5" customFormat="1" ht="13.5">
      <c r="A372" s="122" t="s">
        <v>240</v>
      </c>
      <c r="B372" s="160" t="s">
        <v>1217</v>
      </c>
      <c r="C372" s="160" t="s">
        <v>1218</v>
      </c>
      <c r="D372" s="80" t="s">
        <v>1200</v>
      </c>
      <c r="E372" s="98"/>
      <c r="F372" s="98" t="str">
        <f t="shared" si="38"/>
        <v>む２７</v>
      </c>
      <c r="G372" s="78" t="str">
        <f t="shared" si="35"/>
        <v>原田真稔</v>
      </c>
      <c r="H372" s="80" t="s">
        <v>1201</v>
      </c>
      <c r="I372" s="32" t="s">
        <v>522</v>
      </c>
      <c r="J372" s="123">
        <v>1974</v>
      </c>
      <c r="K372" s="77">
        <f t="shared" si="36"/>
        <v>43</v>
      </c>
      <c r="L372" s="81" t="str">
        <f t="shared" si="37"/>
        <v>OK</v>
      </c>
      <c r="M372" s="123" t="s">
        <v>1054</v>
      </c>
      <c r="N372" s="105"/>
    </row>
    <row r="373" spans="1:13" s="105" customFormat="1" ht="13.5">
      <c r="A373" s="122" t="s">
        <v>241</v>
      </c>
      <c r="B373" s="160" t="s">
        <v>1219</v>
      </c>
      <c r="C373" s="160" t="s">
        <v>1220</v>
      </c>
      <c r="D373" s="80" t="s">
        <v>1200</v>
      </c>
      <c r="E373" s="98"/>
      <c r="F373" s="98" t="str">
        <f t="shared" si="38"/>
        <v>む２８</v>
      </c>
      <c r="G373" s="78" t="str">
        <f t="shared" si="35"/>
        <v>池内伸介</v>
      </c>
      <c r="H373" s="80" t="s">
        <v>1201</v>
      </c>
      <c r="I373" s="32" t="s">
        <v>522</v>
      </c>
      <c r="J373" s="123">
        <v>1983</v>
      </c>
      <c r="K373" s="77">
        <f t="shared" si="36"/>
        <v>34</v>
      </c>
      <c r="L373" s="81" t="str">
        <f t="shared" si="37"/>
        <v>OK</v>
      </c>
      <c r="M373" s="123" t="s">
        <v>330</v>
      </c>
    </row>
    <row r="374" spans="1:14" s="5" customFormat="1" ht="13.5">
      <c r="A374" s="122" t="s">
        <v>242</v>
      </c>
      <c r="B374" s="160" t="s">
        <v>852</v>
      </c>
      <c r="C374" s="160" t="s">
        <v>1221</v>
      </c>
      <c r="D374" s="80" t="s">
        <v>1200</v>
      </c>
      <c r="E374" s="98"/>
      <c r="F374" s="98" t="str">
        <f t="shared" si="38"/>
        <v>む２９</v>
      </c>
      <c r="G374" s="78" t="str">
        <f t="shared" si="35"/>
        <v>藤田 彰</v>
      </c>
      <c r="H374" s="80" t="s">
        <v>1201</v>
      </c>
      <c r="I374" s="32" t="s">
        <v>522</v>
      </c>
      <c r="J374" s="123">
        <v>1981</v>
      </c>
      <c r="K374" s="77">
        <f t="shared" si="36"/>
        <v>36</v>
      </c>
      <c r="L374" s="81" t="str">
        <f t="shared" si="37"/>
        <v>OK</v>
      </c>
      <c r="M374" s="123" t="s">
        <v>330</v>
      </c>
      <c r="N374" s="105"/>
    </row>
    <row r="375" spans="1:14" s="5" customFormat="1" ht="13.5">
      <c r="A375" s="122" t="s">
        <v>243</v>
      </c>
      <c r="B375" s="160" t="s">
        <v>1222</v>
      </c>
      <c r="C375" s="160" t="s">
        <v>1223</v>
      </c>
      <c r="D375" s="80" t="s">
        <v>1200</v>
      </c>
      <c r="E375" s="98"/>
      <c r="F375" s="98" t="str">
        <f t="shared" si="38"/>
        <v>む３０</v>
      </c>
      <c r="G375" s="78" t="str">
        <f t="shared" si="35"/>
        <v>岩田光央</v>
      </c>
      <c r="H375" s="80" t="s">
        <v>1201</v>
      </c>
      <c r="I375" s="32" t="s">
        <v>522</v>
      </c>
      <c r="J375" s="123">
        <v>1985</v>
      </c>
      <c r="K375" s="77">
        <f t="shared" si="36"/>
        <v>32</v>
      </c>
      <c r="L375" s="81" t="str">
        <f t="shared" si="37"/>
        <v>OK</v>
      </c>
      <c r="M375" s="123" t="s">
        <v>770</v>
      </c>
      <c r="N375" s="105"/>
    </row>
    <row r="376" spans="1:14" ht="13.5">
      <c r="A376" s="122" t="s">
        <v>244</v>
      </c>
      <c r="B376" s="7" t="s">
        <v>1224</v>
      </c>
      <c r="C376" s="7" t="s">
        <v>1225</v>
      </c>
      <c r="D376" s="80" t="s">
        <v>1200</v>
      </c>
      <c r="F376" s="98" t="str">
        <f t="shared" si="38"/>
        <v>む３１</v>
      </c>
      <c r="G376" s="78" t="str">
        <f t="shared" si="35"/>
        <v>三神秀嗣</v>
      </c>
      <c r="H376" s="80" t="s">
        <v>1201</v>
      </c>
      <c r="I376" s="32" t="s">
        <v>522</v>
      </c>
      <c r="J376" s="2">
        <v>1982</v>
      </c>
      <c r="K376" s="77">
        <f t="shared" si="36"/>
        <v>35</v>
      </c>
      <c r="L376" s="81" t="str">
        <f t="shared" si="37"/>
        <v>OK</v>
      </c>
      <c r="M376" s="80" t="s">
        <v>1054</v>
      </c>
      <c r="N376" s="105"/>
    </row>
    <row r="377" spans="1:14" ht="13.5">
      <c r="A377" s="122" t="s">
        <v>245</v>
      </c>
      <c r="B377" s="63" t="s">
        <v>771</v>
      </c>
      <c r="C377" s="63" t="s">
        <v>1226</v>
      </c>
      <c r="D377" s="80" t="s">
        <v>1200</v>
      </c>
      <c r="F377" s="98" t="str">
        <f t="shared" si="38"/>
        <v>む３２</v>
      </c>
      <c r="G377" s="78" t="str">
        <f t="shared" si="35"/>
        <v>佐藤庸子</v>
      </c>
      <c r="H377" s="80" t="s">
        <v>1201</v>
      </c>
      <c r="I377" s="126" t="s">
        <v>530</v>
      </c>
      <c r="J377" s="2">
        <v>1978</v>
      </c>
      <c r="K377" s="77">
        <f t="shared" si="36"/>
        <v>39</v>
      </c>
      <c r="L377" s="81" t="str">
        <f t="shared" si="37"/>
        <v>OK</v>
      </c>
      <c r="M377" s="126" t="s">
        <v>501</v>
      </c>
      <c r="N377" s="105"/>
    </row>
    <row r="378" spans="1:14" ht="13.5">
      <c r="A378" s="122" t="s">
        <v>246</v>
      </c>
      <c r="B378" s="7" t="s">
        <v>1094</v>
      </c>
      <c r="C378" s="7" t="s">
        <v>1143</v>
      </c>
      <c r="D378" s="80" t="s">
        <v>1200</v>
      </c>
      <c r="F378" s="98" t="str">
        <f t="shared" si="38"/>
        <v>む３３</v>
      </c>
      <c r="G378" s="78" t="str">
        <f t="shared" si="35"/>
        <v>遠崎大樹</v>
      </c>
      <c r="H378" s="80" t="s">
        <v>1201</v>
      </c>
      <c r="I378" s="80" t="s">
        <v>522</v>
      </c>
      <c r="J378" s="2">
        <v>1985</v>
      </c>
      <c r="K378" s="77">
        <f t="shared" si="36"/>
        <v>32</v>
      </c>
      <c r="L378" s="81" t="str">
        <f t="shared" si="37"/>
        <v>OK</v>
      </c>
      <c r="M378" s="80" t="s">
        <v>330</v>
      </c>
      <c r="N378" s="105"/>
    </row>
    <row r="379" spans="1:14" ht="13.5">
      <c r="A379" s="122" t="s">
        <v>247</v>
      </c>
      <c r="B379" s="63" t="s">
        <v>1227</v>
      </c>
      <c r="C379" s="63" t="s">
        <v>1228</v>
      </c>
      <c r="D379" s="80" t="s">
        <v>1200</v>
      </c>
      <c r="F379" s="98" t="str">
        <f t="shared" si="38"/>
        <v>む３４</v>
      </c>
      <c r="G379" s="78" t="str">
        <f t="shared" si="35"/>
        <v>村田朋子</v>
      </c>
      <c r="H379" s="80" t="s">
        <v>1201</v>
      </c>
      <c r="I379" s="126" t="s">
        <v>530</v>
      </c>
      <c r="J379" s="2">
        <v>1959</v>
      </c>
      <c r="K379" s="77">
        <f t="shared" si="36"/>
        <v>58</v>
      </c>
      <c r="L379" s="81" t="str">
        <f t="shared" si="37"/>
        <v>OK</v>
      </c>
      <c r="M379" s="126" t="s">
        <v>501</v>
      </c>
      <c r="N379" s="105"/>
    </row>
    <row r="380" spans="1:14" ht="13.5">
      <c r="A380" s="122" t="s">
        <v>248</v>
      </c>
      <c r="B380" s="63" t="s">
        <v>653</v>
      </c>
      <c r="C380" s="63" t="s">
        <v>1229</v>
      </c>
      <c r="D380" s="80" t="s">
        <v>1200</v>
      </c>
      <c r="F380" s="98" t="str">
        <f t="shared" si="38"/>
        <v>む３５</v>
      </c>
      <c r="G380" s="78" t="str">
        <f t="shared" si="35"/>
        <v>杉山あずさ</v>
      </c>
      <c r="H380" s="80" t="s">
        <v>1201</v>
      </c>
      <c r="I380" s="126" t="s">
        <v>530</v>
      </c>
      <c r="J380" s="2">
        <v>1978</v>
      </c>
      <c r="K380" s="77">
        <f t="shared" si="36"/>
        <v>39</v>
      </c>
      <c r="L380" s="81" t="str">
        <f t="shared" si="37"/>
        <v>OK</v>
      </c>
      <c r="M380" s="37" t="s">
        <v>341</v>
      </c>
      <c r="N380" s="105"/>
    </row>
    <row r="381" spans="1:14" ht="13.5">
      <c r="A381" s="122" t="s">
        <v>249</v>
      </c>
      <c r="B381" s="63" t="s">
        <v>1021</v>
      </c>
      <c r="C381" s="127" t="s">
        <v>1230</v>
      </c>
      <c r="D381" s="80" t="s">
        <v>1200</v>
      </c>
      <c r="E381" s="82"/>
      <c r="F381" s="98" t="str">
        <f t="shared" si="38"/>
        <v>む３６</v>
      </c>
      <c r="G381" s="78" t="str">
        <f t="shared" si="35"/>
        <v>西村文代</v>
      </c>
      <c r="H381" s="80" t="s">
        <v>1201</v>
      </c>
      <c r="I381" s="126" t="s">
        <v>530</v>
      </c>
      <c r="J381" s="117">
        <v>1964</v>
      </c>
      <c r="K381" s="77">
        <f t="shared" si="36"/>
        <v>53</v>
      </c>
      <c r="L381" s="81" t="str">
        <f t="shared" si="37"/>
        <v>OK</v>
      </c>
      <c r="M381" s="37" t="s">
        <v>334</v>
      </c>
      <c r="N381" s="105"/>
    </row>
    <row r="382" spans="1:14" ht="13.5">
      <c r="A382" s="122" t="s">
        <v>250</v>
      </c>
      <c r="B382" s="127" t="s">
        <v>1227</v>
      </c>
      <c r="C382" s="127" t="s">
        <v>1231</v>
      </c>
      <c r="D382" s="80" t="s">
        <v>1200</v>
      </c>
      <c r="E382" s="82"/>
      <c r="F382" s="98" t="str">
        <f t="shared" si="38"/>
        <v>む３７</v>
      </c>
      <c r="G382" s="78" t="str">
        <f t="shared" si="35"/>
        <v>村田彩子</v>
      </c>
      <c r="H382" s="80" t="s">
        <v>1201</v>
      </c>
      <c r="I382" s="126" t="s">
        <v>530</v>
      </c>
      <c r="J382" s="117">
        <v>1968</v>
      </c>
      <c r="K382" s="77">
        <f t="shared" si="36"/>
        <v>49</v>
      </c>
      <c r="L382" s="81" t="str">
        <f t="shared" si="37"/>
        <v>OK</v>
      </c>
      <c r="M382" s="117" t="s">
        <v>498</v>
      </c>
      <c r="N382" s="105"/>
    </row>
    <row r="383" spans="1:14" ht="13.5">
      <c r="A383" s="122" t="s">
        <v>251</v>
      </c>
      <c r="B383" s="127" t="s">
        <v>1232</v>
      </c>
      <c r="C383" s="63" t="s">
        <v>1226</v>
      </c>
      <c r="D383" s="80" t="s">
        <v>1200</v>
      </c>
      <c r="E383" s="82"/>
      <c r="F383" s="98" t="str">
        <f t="shared" si="38"/>
        <v>む３８</v>
      </c>
      <c r="G383" s="78" t="str">
        <f t="shared" si="35"/>
        <v>村川庸子</v>
      </c>
      <c r="H383" s="80" t="s">
        <v>1201</v>
      </c>
      <c r="I383" s="126" t="s">
        <v>530</v>
      </c>
      <c r="J383" s="117">
        <v>1969</v>
      </c>
      <c r="K383" s="77">
        <f t="shared" si="36"/>
        <v>48</v>
      </c>
      <c r="L383" s="81" t="str">
        <f t="shared" si="37"/>
        <v>OK</v>
      </c>
      <c r="M383" s="117" t="s">
        <v>285</v>
      </c>
      <c r="N383" s="105"/>
    </row>
    <row r="384" spans="1:14" ht="13.5">
      <c r="A384" s="122" t="s">
        <v>252</v>
      </c>
      <c r="B384" s="117" t="s">
        <v>1071</v>
      </c>
      <c r="C384" s="117" t="s">
        <v>1233</v>
      </c>
      <c r="D384" s="80" t="s">
        <v>1200</v>
      </c>
      <c r="E384" s="117"/>
      <c r="F384" s="98" t="str">
        <f t="shared" si="38"/>
        <v>む３９</v>
      </c>
      <c r="G384" s="78" t="str">
        <f t="shared" si="35"/>
        <v>藤井洋平</v>
      </c>
      <c r="H384" s="80" t="s">
        <v>1201</v>
      </c>
      <c r="I384" s="117" t="s">
        <v>522</v>
      </c>
      <c r="J384" s="117">
        <v>1991</v>
      </c>
      <c r="K384" s="77">
        <f t="shared" si="36"/>
        <v>26</v>
      </c>
      <c r="L384" s="81" t="str">
        <f t="shared" si="37"/>
        <v>OK</v>
      </c>
      <c r="M384" s="127" t="s">
        <v>501</v>
      </c>
      <c r="N384" s="105"/>
    </row>
    <row r="385" spans="1:14" ht="13.5">
      <c r="A385" s="122" t="s">
        <v>253</v>
      </c>
      <c r="B385" s="117" t="s">
        <v>1234</v>
      </c>
      <c r="C385" s="117" t="s">
        <v>1235</v>
      </c>
      <c r="D385" s="80" t="s">
        <v>1200</v>
      </c>
      <c r="E385" s="117"/>
      <c r="F385" s="98" t="str">
        <f t="shared" si="38"/>
        <v>む４０</v>
      </c>
      <c r="G385" s="78" t="str">
        <f t="shared" si="35"/>
        <v>田淵敏史</v>
      </c>
      <c r="H385" s="80" t="s">
        <v>1201</v>
      </c>
      <c r="I385" s="117" t="s">
        <v>522</v>
      </c>
      <c r="J385" s="117">
        <v>1991</v>
      </c>
      <c r="K385" s="77">
        <f t="shared" si="36"/>
        <v>26</v>
      </c>
      <c r="L385" s="81" t="str">
        <f t="shared" si="37"/>
        <v>OK</v>
      </c>
      <c r="M385" s="127" t="s">
        <v>501</v>
      </c>
      <c r="N385" s="105"/>
    </row>
    <row r="386" spans="1:14" ht="13.5">
      <c r="A386" s="122" t="s">
        <v>254</v>
      </c>
      <c r="B386" s="117" t="s">
        <v>1236</v>
      </c>
      <c r="C386" s="117" t="s">
        <v>1237</v>
      </c>
      <c r="D386" s="80" t="s">
        <v>1200</v>
      </c>
      <c r="E386" s="117"/>
      <c r="F386" s="98" t="str">
        <f t="shared" si="38"/>
        <v>む４１</v>
      </c>
      <c r="G386" s="78" t="str">
        <f t="shared" si="35"/>
        <v>穐山  航</v>
      </c>
      <c r="H386" s="80" t="s">
        <v>1201</v>
      </c>
      <c r="I386" s="117" t="s">
        <v>522</v>
      </c>
      <c r="J386" s="117">
        <v>1989</v>
      </c>
      <c r="K386" s="77">
        <f t="shared" si="36"/>
        <v>28</v>
      </c>
      <c r="L386" s="81" t="str">
        <f t="shared" si="37"/>
        <v>OK</v>
      </c>
      <c r="M386" s="127" t="s">
        <v>501</v>
      </c>
      <c r="N386" s="105"/>
    </row>
    <row r="387" spans="1:14" ht="13.5">
      <c r="A387" s="122" t="s">
        <v>255</v>
      </c>
      <c r="B387" s="117" t="s">
        <v>1021</v>
      </c>
      <c r="C387" s="117" t="s">
        <v>1238</v>
      </c>
      <c r="D387" s="80" t="s">
        <v>1200</v>
      </c>
      <c r="E387" s="82"/>
      <c r="F387" s="98" t="str">
        <f t="shared" si="38"/>
        <v>む４２</v>
      </c>
      <c r="G387" s="78" t="str">
        <f t="shared" si="35"/>
        <v>西村国太郎</v>
      </c>
      <c r="H387" s="80" t="s">
        <v>1201</v>
      </c>
      <c r="I387" s="117" t="s">
        <v>522</v>
      </c>
      <c r="J387" s="117">
        <v>1942</v>
      </c>
      <c r="K387" s="77">
        <f t="shared" si="36"/>
        <v>75</v>
      </c>
      <c r="L387" s="81" t="str">
        <f t="shared" si="37"/>
        <v>OK</v>
      </c>
      <c r="M387" s="127" t="s">
        <v>501</v>
      </c>
      <c r="N387" s="105"/>
    </row>
    <row r="388" spans="1:14" ht="13.5">
      <c r="A388" s="122" t="s">
        <v>256</v>
      </c>
      <c r="B388" s="127" t="s">
        <v>1239</v>
      </c>
      <c r="C388" s="127" t="s">
        <v>1240</v>
      </c>
      <c r="D388" s="80" t="s">
        <v>1200</v>
      </c>
      <c r="E388" s="125"/>
      <c r="F388" s="98" t="str">
        <f t="shared" si="38"/>
        <v>む４３</v>
      </c>
      <c r="G388" s="117" t="s">
        <v>1241</v>
      </c>
      <c r="H388" s="80" t="s">
        <v>1201</v>
      </c>
      <c r="I388" s="117" t="s">
        <v>530</v>
      </c>
      <c r="J388" s="117">
        <v>1994</v>
      </c>
      <c r="K388" s="77">
        <f t="shared" si="36"/>
        <v>23</v>
      </c>
      <c r="L388" s="81" t="str">
        <f t="shared" si="37"/>
        <v>OK</v>
      </c>
      <c r="M388" s="117" t="s">
        <v>330</v>
      </c>
      <c r="N388" s="105"/>
    </row>
    <row r="389" spans="1:13" s="105" customFormat="1" ht="13.5">
      <c r="A389" s="122" t="s">
        <v>257</v>
      </c>
      <c r="B389" s="127" t="s">
        <v>898</v>
      </c>
      <c r="C389" s="127" t="s">
        <v>1242</v>
      </c>
      <c r="D389" s="80" t="s">
        <v>1200</v>
      </c>
      <c r="E389" s="125"/>
      <c r="F389" s="98" t="str">
        <f t="shared" si="38"/>
        <v>む４４</v>
      </c>
      <c r="G389" s="117" t="s">
        <v>1243</v>
      </c>
      <c r="H389" s="80" t="s">
        <v>1201</v>
      </c>
      <c r="I389" s="117" t="s">
        <v>530</v>
      </c>
      <c r="J389" s="117">
        <v>1970</v>
      </c>
      <c r="K389" s="77">
        <f t="shared" si="36"/>
        <v>47</v>
      </c>
      <c r="L389" s="81" t="str">
        <f t="shared" si="37"/>
        <v>OK</v>
      </c>
      <c r="M389" s="117" t="s">
        <v>334</v>
      </c>
    </row>
    <row r="390" spans="1:13" s="105" customFormat="1" ht="13.5">
      <c r="A390" s="122" t="s">
        <v>258</v>
      </c>
      <c r="B390" s="117" t="s">
        <v>653</v>
      </c>
      <c r="C390" s="117" t="s">
        <v>1244</v>
      </c>
      <c r="D390" s="80" t="s">
        <v>1200</v>
      </c>
      <c r="E390" s="82"/>
      <c r="F390" s="98" t="str">
        <f t="shared" si="38"/>
        <v>む４５</v>
      </c>
      <c r="G390" s="117" t="s">
        <v>1245</v>
      </c>
      <c r="H390" s="80" t="s">
        <v>1201</v>
      </c>
      <c r="I390" s="117" t="s">
        <v>522</v>
      </c>
      <c r="J390" s="117">
        <v>2004</v>
      </c>
      <c r="K390" s="77">
        <f t="shared" si="36"/>
        <v>13</v>
      </c>
      <c r="L390" s="81" t="str">
        <f t="shared" si="37"/>
        <v>OK</v>
      </c>
      <c r="M390" s="117" t="s">
        <v>341</v>
      </c>
    </row>
    <row r="391" spans="1:13" s="105" customFormat="1" ht="13.5">
      <c r="A391" s="122" t="s">
        <v>259</v>
      </c>
      <c r="B391" s="7" t="s">
        <v>1246</v>
      </c>
      <c r="C391" s="7" t="s">
        <v>1247</v>
      </c>
      <c r="D391" s="80" t="s">
        <v>1200</v>
      </c>
      <c r="E391" s="78"/>
      <c r="F391" s="98" t="str">
        <f t="shared" si="38"/>
        <v>む４６</v>
      </c>
      <c r="G391" s="78" t="s">
        <v>1248</v>
      </c>
      <c r="H391" s="80" t="s">
        <v>1201</v>
      </c>
      <c r="I391" s="117" t="s">
        <v>522</v>
      </c>
      <c r="J391" s="2">
        <v>1990</v>
      </c>
      <c r="K391" s="77">
        <f t="shared" si="36"/>
        <v>27</v>
      </c>
      <c r="L391" s="81" t="str">
        <f t="shared" si="37"/>
        <v>OK</v>
      </c>
      <c r="M391" s="126" t="s">
        <v>501</v>
      </c>
    </row>
    <row r="392" spans="1:13" s="105" customFormat="1" ht="13.5">
      <c r="A392" s="122" t="s">
        <v>260</v>
      </c>
      <c r="B392" s="7" t="s">
        <v>499</v>
      </c>
      <c r="C392" s="7" t="s">
        <v>1249</v>
      </c>
      <c r="D392" s="80" t="s">
        <v>1200</v>
      </c>
      <c r="E392" s="78"/>
      <c r="F392" s="98" t="str">
        <f t="shared" si="38"/>
        <v>む４７</v>
      </c>
      <c r="G392" s="78" t="s">
        <v>1250</v>
      </c>
      <c r="H392" s="80" t="s">
        <v>1201</v>
      </c>
      <c r="I392" s="117" t="s">
        <v>522</v>
      </c>
      <c r="J392" s="2">
        <v>1992</v>
      </c>
      <c r="K392" s="77">
        <f t="shared" si="36"/>
        <v>25</v>
      </c>
      <c r="L392" s="81" t="str">
        <f t="shared" si="37"/>
        <v>OK</v>
      </c>
      <c r="M392" s="126" t="s">
        <v>501</v>
      </c>
    </row>
    <row r="393" spans="1:13" s="105" customFormat="1" ht="13.5">
      <c r="A393" s="122" t="s">
        <v>261</v>
      </c>
      <c r="B393" s="8" t="s">
        <v>1251</v>
      </c>
      <c r="C393" s="8" t="s">
        <v>1252</v>
      </c>
      <c r="D393" s="80" t="s">
        <v>1200</v>
      </c>
      <c r="F393" s="98" t="str">
        <f t="shared" si="38"/>
        <v>む４８</v>
      </c>
      <c r="G393" s="78" t="s">
        <v>1253</v>
      </c>
      <c r="H393" s="80" t="s">
        <v>1201</v>
      </c>
      <c r="I393" s="117" t="s">
        <v>522</v>
      </c>
      <c r="J393" s="32">
        <v>1986</v>
      </c>
      <c r="K393" s="77">
        <f t="shared" si="36"/>
        <v>31</v>
      </c>
      <c r="L393" s="81" t="str">
        <f t="shared" si="37"/>
        <v>OK</v>
      </c>
      <c r="M393" s="80" t="s">
        <v>498</v>
      </c>
    </row>
    <row r="394" spans="1:13" s="105" customFormat="1" ht="13.5">
      <c r="A394" s="122" t="s">
        <v>262</v>
      </c>
      <c r="B394" s="83" t="s">
        <v>1254</v>
      </c>
      <c r="C394" s="83" t="s">
        <v>1255</v>
      </c>
      <c r="D394" s="80" t="s">
        <v>1200</v>
      </c>
      <c r="F394" s="98" t="str">
        <f t="shared" si="38"/>
        <v>む４９</v>
      </c>
      <c r="G394" s="78" t="s">
        <v>1256</v>
      </c>
      <c r="H394" s="80" t="s">
        <v>1201</v>
      </c>
      <c r="I394" s="127" t="s">
        <v>530</v>
      </c>
      <c r="J394" s="32">
        <v>1996</v>
      </c>
      <c r="K394" s="77">
        <f t="shared" si="36"/>
        <v>21</v>
      </c>
      <c r="L394" s="81" t="str">
        <f t="shared" si="37"/>
        <v>OK</v>
      </c>
      <c r="M394" s="80" t="s">
        <v>281</v>
      </c>
    </row>
    <row r="395" spans="1:12" s="105" customFormat="1" ht="13.5">
      <c r="A395" s="122"/>
      <c r="D395" s="80" t="s">
        <v>1200</v>
      </c>
      <c r="F395" s="98"/>
      <c r="K395" s="77">
        <f t="shared" si="36"/>
      </c>
      <c r="L395" s="81">
        <f t="shared" si="37"/>
      </c>
    </row>
    <row r="396" spans="1:14" s="96" customFormat="1" ht="13.5">
      <c r="A396" s="122"/>
      <c r="B396" s="105"/>
      <c r="C396" s="105"/>
      <c r="D396" s="105"/>
      <c r="E396" s="105"/>
      <c r="F396" s="98"/>
      <c r="G396" s="105"/>
      <c r="H396" s="105"/>
      <c r="I396" s="105"/>
      <c r="J396" s="105"/>
      <c r="K396" s="105"/>
      <c r="L396" s="81">
        <f t="shared" si="37"/>
      </c>
      <c r="M396" s="105"/>
      <c r="N396" s="105"/>
    </row>
    <row r="397" spans="1:14" s="96" customFormat="1" ht="13.5">
      <c r="A397" s="122"/>
      <c r="B397" s="105"/>
      <c r="C397" s="105"/>
      <c r="D397" s="105"/>
      <c r="E397" s="105"/>
      <c r="F397" s="98"/>
      <c r="G397" s="105"/>
      <c r="H397" s="105"/>
      <c r="I397" s="105"/>
      <c r="J397" s="105"/>
      <c r="K397" s="105"/>
      <c r="L397" s="81">
        <f t="shared" si="37"/>
      </c>
      <c r="M397" s="105"/>
      <c r="N397" s="105"/>
    </row>
    <row r="398" spans="1:12" s="105" customFormat="1" ht="13.5">
      <c r="A398" s="122"/>
      <c r="F398" s="98"/>
      <c r="L398" s="81">
        <f t="shared" si="37"/>
      </c>
    </row>
    <row r="399" spans="2:13" ht="13.5">
      <c r="B399" s="7"/>
      <c r="C399" s="7"/>
      <c r="D399" s="80"/>
      <c r="E399" s="78"/>
      <c r="G399" s="78"/>
      <c r="H399" s="80"/>
      <c r="I399" s="80"/>
      <c r="J399" s="2"/>
      <c r="K399" s="77">
        <f aca="true" t="shared" si="39" ref="K399:K410">IF(J399="","",(2017-J399))</f>
      </c>
      <c r="L399" s="81">
        <f t="shared" si="37"/>
      </c>
      <c r="M399" s="80"/>
    </row>
    <row r="400" spans="2:13" ht="13.5">
      <c r="B400" s="7"/>
      <c r="C400" s="7"/>
      <c r="D400" s="80"/>
      <c r="E400" s="78"/>
      <c r="G400" s="78"/>
      <c r="H400" s="80"/>
      <c r="I400" s="80"/>
      <c r="J400" s="2"/>
      <c r="K400" s="77">
        <f t="shared" si="39"/>
      </c>
      <c r="L400" s="81">
        <f t="shared" si="37"/>
      </c>
      <c r="M400" s="80"/>
    </row>
    <row r="401" spans="2:13" ht="13.5">
      <c r="B401" s="7"/>
      <c r="C401" s="7"/>
      <c r="D401" s="80"/>
      <c r="E401" s="78"/>
      <c r="G401" s="78"/>
      <c r="H401" s="80"/>
      <c r="I401" s="80"/>
      <c r="J401" s="2"/>
      <c r="K401" s="77">
        <f t="shared" si="39"/>
      </c>
      <c r="L401" s="81">
        <f t="shared" si="37"/>
      </c>
      <c r="M401" s="80"/>
    </row>
    <row r="402" spans="2:13" ht="13.5">
      <c r="B402" s="7"/>
      <c r="C402" s="7"/>
      <c r="D402" s="80"/>
      <c r="E402" s="78"/>
      <c r="G402" s="78"/>
      <c r="H402" s="80"/>
      <c r="I402" s="80"/>
      <c r="J402" s="2"/>
      <c r="K402" s="77">
        <f t="shared" si="39"/>
      </c>
      <c r="L402" s="81">
        <f t="shared" si="37"/>
      </c>
      <c r="M402" s="80"/>
    </row>
    <row r="403" spans="2:13" ht="13.5">
      <c r="B403" s="7"/>
      <c r="C403" s="7"/>
      <c r="D403" s="80"/>
      <c r="E403" s="78"/>
      <c r="G403" s="78"/>
      <c r="H403" s="80"/>
      <c r="I403" s="80"/>
      <c r="J403" s="2"/>
      <c r="K403" s="77">
        <f t="shared" si="39"/>
      </c>
      <c r="L403" s="81">
        <f t="shared" si="37"/>
      </c>
      <c r="M403" s="80"/>
    </row>
    <row r="404" spans="2:13" ht="13.5">
      <c r="B404" s="78"/>
      <c r="C404" s="78"/>
      <c r="D404" s="78"/>
      <c r="E404" s="78"/>
      <c r="G404" s="78"/>
      <c r="H404" s="78"/>
      <c r="I404" s="3"/>
      <c r="J404" s="128"/>
      <c r="K404" s="77">
        <f t="shared" si="39"/>
      </c>
      <c r="L404" s="81">
        <f t="shared" si="37"/>
      </c>
      <c r="M404" s="35"/>
    </row>
    <row r="405" spans="4:12" s="107" customFormat="1" ht="13.5">
      <c r="D405" s="722" t="s">
        <v>263</v>
      </c>
      <c r="E405" s="722"/>
      <c r="F405" s="722"/>
      <c r="G405" s="722"/>
      <c r="K405" s="77">
        <f t="shared" si="39"/>
      </c>
      <c r="L405" s="81">
        <f t="shared" si="37"/>
      </c>
    </row>
    <row r="406" spans="6:12" s="107" customFormat="1" ht="13.5">
      <c r="F406" s="98"/>
      <c r="K406" s="77">
        <f t="shared" si="39"/>
      </c>
      <c r="L406" s="81">
        <f t="shared" si="37"/>
      </c>
    </row>
    <row r="407" spans="2:12" s="107" customFormat="1" ht="13.5">
      <c r="B407" s="722" t="s">
        <v>1257</v>
      </c>
      <c r="C407" s="722"/>
      <c r="D407" s="722"/>
      <c r="F407" s="98"/>
      <c r="G407" s="107" t="s">
        <v>518</v>
      </c>
      <c r="H407" s="107" t="s">
        <v>519</v>
      </c>
      <c r="K407" s="77">
        <f t="shared" si="39"/>
      </c>
      <c r="L407" s="81"/>
    </row>
    <row r="408" spans="2:12" s="107" customFormat="1" ht="13.5">
      <c r="B408" s="722"/>
      <c r="C408" s="722"/>
      <c r="D408" s="722"/>
      <c r="F408" s="98"/>
      <c r="G408" s="28">
        <f>COUNTIF($M$412:$M$446,"東近江市")</f>
        <v>7</v>
      </c>
      <c r="H408" s="723">
        <f>(G408/RIGHT(A446,2))</f>
        <v>0.2</v>
      </c>
      <c r="I408" s="723" t="e">
        <f>(H408/RIGHT(B459,2))</f>
        <v>#VALUE!</v>
      </c>
      <c r="K408" s="77">
        <f t="shared" si="39"/>
      </c>
      <c r="L408" s="81"/>
    </row>
    <row r="409" spans="6:12" s="107" customFormat="1" ht="13.5">
      <c r="F409" s="98"/>
      <c r="K409" s="77">
        <f t="shared" si="39"/>
      </c>
      <c r="L409" s="81">
        <f t="shared" si="37"/>
      </c>
    </row>
    <row r="410" spans="2:12" s="107" customFormat="1" ht="13.5">
      <c r="B410" s="107" t="s">
        <v>264</v>
      </c>
      <c r="F410" s="98"/>
      <c r="K410" s="77">
        <f t="shared" si="39"/>
      </c>
      <c r="L410" s="81">
        <f t="shared" si="37"/>
      </c>
    </row>
    <row r="411" spans="2:12" s="107" customFormat="1" ht="13.5">
      <c r="B411" s="107" t="s">
        <v>265</v>
      </c>
      <c r="F411" s="98"/>
      <c r="J411" s="107" t="s">
        <v>266</v>
      </c>
      <c r="K411" s="77"/>
      <c r="L411" s="81">
        <f t="shared" si="37"/>
      </c>
    </row>
    <row r="412" spans="1:13" s="107" customFormat="1" ht="13.5">
      <c r="A412" s="107" t="s">
        <v>1258</v>
      </c>
      <c r="B412" s="107" t="s">
        <v>267</v>
      </c>
      <c r="C412" s="107" t="s">
        <v>1259</v>
      </c>
      <c r="D412" s="107" t="s">
        <v>264</v>
      </c>
      <c r="F412" s="98" t="str">
        <f t="shared" si="38"/>
        <v>ぷ０１</v>
      </c>
      <c r="G412" s="78" t="str">
        <f aca="true" t="shared" si="40" ref="G412:G441">B412&amp;C412</f>
        <v>大林 久</v>
      </c>
      <c r="H412" s="107" t="s">
        <v>265</v>
      </c>
      <c r="I412" s="107" t="s">
        <v>522</v>
      </c>
      <c r="J412" s="107">
        <v>1938</v>
      </c>
      <c r="K412" s="77">
        <f aca="true" t="shared" si="41" ref="K412:K441">IF(J412="","",(2017-J412))</f>
        <v>79</v>
      </c>
      <c r="L412" s="81" t="str">
        <f t="shared" si="37"/>
        <v>OK</v>
      </c>
      <c r="M412" s="107" t="s">
        <v>498</v>
      </c>
    </row>
    <row r="413" spans="1:13" s="107" customFormat="1" ht="13.5">
      <c r="A413" s="107" t="s">
        <v>1260</v>
      </c>
      <c r="B413" s="107" t="s">
        <v>268</v>
      </c>
      <c r="C413" s="107" t="s">
        <v>269</v>
      </c>
      <c r="D413" s="107" t="s">
        <v>264</v>
      </c>
      <c r="F413" s="98" t="str">
        <f t="shared" si="38"/>
        <v>ぷ０２</v>
      </c>
      <c r="G413" s="78" t="str">
        <f t="shared" si="40"/>
        <v>高田洋治</v>
      </c>
      <c r="H413" s="107" t="s">
        <v>265</v>
      </c>
      <c r="I413" s="107" t="s">
        <v>522</v>
      </c>
      <c r="J413" s="107">
        <v>1942</v>
      </c>
      <c r="K413" s="77">
        <f t="shared" si="41"/>
        <v>75</v>
      </c>
      <c r="L413" s="81" t="str">
        <f t="shared" si="37"/>
        <v>OK</v>
      </c>
      <c r="M413" s="107" t="s">
        <v>498</v>
      </c>
    </row>
    <row r="414" spans="1:13" s="107" customFormat="1" ht="13.5">
      <c r="A414" s="107" t="s">
        <v>270</v>
      </c>
      <c r="B414" s="107" t="s">
        <v>271</v>
      </c>
      <c r="C414" s="107" t="s">
        <v>1261</v>
      </c>
      <c r="D414" s="107" t="s">
        <v>264</v>
      </c>
      <c r="F414" s="98" t="str">
        <f t="shared" si="38"/>
        <v>ぷ０３</v>
      </c>
      <c r="G414" s="78" t="str">
        <f t="shared" si="40"/>
        <v>中野 潤</v>
      </c>
      <c r="H414" s="107" t="s">
        <v>265</v>
      </c>
      <c r="I414" s="107" t="s">
        <v>522</v>
      </c>
      <c r="J414" s="107">
        <v>1948</v>
      </c>
      <c r="K414" s="77">
        <f t="shared" si="41"/>
        <v>69</v>
      </c>
      <c r="L414" s="81" t="str">
        <f t="shared" si="37"/>
        <v>OK</v>
      </c>
      <c r="M414" s="107" t="s">
        <v>272</v>
      </c>
    </row>
    <row r="415" spans="1:13" s="107" customFormat="1" ht="13.5">
      <c r="A415" s="107" t="s">
        <v>273</v>
      </c>
      <c r="B415" s="107" t="s">
        <v>271</v>
      </c>
      <c r="C415" s="107" t="s">
        <v>274</v>
      </c>
      <c r="D415" s="107" t="s">
        <v>264</v>
      </c>
      <c r="F415" s="98" t="str">
        <f t="shared" si="38"/>
        <v>ぷ０４</v>
      </c>
      <c r="G415" s="78" t="str">
        <f t="shared" si="40"/>
        <v>中野哲也</v>
      </c>
      <c r="H415" s="107" t="s">
        <v>265</v>
      </c>
      <c r="I415" s="107" t="s">
        <v>522</v>
      </c>
      <c r="J415" s="107">
        <v>1947</v>
      </c>
      <c r="K415" s="77">
        <f t="shared" si="41"/>
        <v>70</v>
      </c>
      <c r="L415" s="81" t="str">
        <f aca="true" t="shared" si="42" ref="L415:L446">IF(G415="","",IF(COUNTIF($G$6:$G$600,G415)&gt;1,"2重登録","OK"))</f>
        <v>OK</v>
      </c>
      <c r="M415" s="107" t="s">
        <v>498</v>
      </c>
    </row>
    <row r="416" spans="1:13" s="107" customFormat="1" ht="13.5">
      <c r="A416" s="107" t="s">
        <v>275</v>
      </c>
      <c r="B416" s="107" t="s">
        <v>276</v>
      </c>
      <c r="C416" s="107" t="s">
        <v>277</v>
      </c>
      <c r="D416" s="107" t="s">
        <v>264</v>
      </c>
      <c r="F416" s="98" t="str">
        <f t="shared" si="38"/>
        <v>ぷ０５</v>
      </c>
      <c r="G416" s="78" t="str">
        <f t="shared" si="40"/>
        <v>堀江孝信</v>
      </c>
      <c r="H416" s="107" t="s">
        <v>265</v>
      </c>
      <c r="I416" s="107" t="s">
        <v>522</v>
      </c>
      <c r="J416" s="107">
        <v>1942</v>
      </c>
      <c r="K416" s="77">
        <f t="shared" si="41"/>
        <v>75</v>
      </c>
      <c r="L416" s="81" t="str">
        <f t="shared" si="42"/>
        <v>OK</v>
      </c>
      <c r="M416" s="107" t="s">
        <v>498</v>
      </c>
    </row>
    <row r="417" spans="1:13" s="107" customFormat="1" ht="13.5">
      <c r="A417" s="107" t="s">
        <v>278</v>
      </c>
      <c r="B417" s="107" t="s">
        <v>279</v>
      </c>
      <c r="C417" s="107" t="s">
        <v>280</v>
      </c>
      <c r="D417" s="107" t="s">
        <v>264</v>
      </c>
      <c r="F417" s="98" t="str">
        <f t="shared" si="38"/>
        <v>ぷ０６</v>
      </c>
      <c r="G417" s="78" t="str">
        <f t="shared" si="40"/>
        <v>羽田昭夫</v>
      </c>
      <c r="H417" s="107" t="s">
        <v>265</v>
      </c>
      <c r="I417" s="107" t="s">
        <v>522</v>
      </c>
      <c r="J417" s="107">
        <v>1943</v>
      </c>
      <c r="K417" s="77">
        <f t="shared" si="41"/>
        <v>74</v>
      </c>
      <c r="L417" s="81" t="str">
        <f t="shared" si="42"/>
        <v>OK</v>
      </c>
      <c r="M417" s="107" t="s">
        <v>281</v>
      </c>
    </row>
    <row r="418" spans="1:13" s="107" customFormat="1" ht="13.5">
      <c r="A418" s="107" t="s">
        <v>282</v>
      </c>
      <c r="B418" s="107" t="s">
        <v>283</v>
      </c>
      <c r="C418" s="107" t="s">
        <v>284</v>
      </c>
      <c r="D418" s="107" t="s">
        <v>264</v>
      </c>
      <c r="F418" s="98" t="str">
        <f t="shared" si="38"/>
        <v>ぷ０７</v>
      </c>
      <c r="G418" s="78" t="str">
        <f t="shared" si="40"/>
        <v>樋山達哉</v>
      </c>
      <c r="H418" s="107" t="s">
        <v>265</v>
      </c>
      <c r="I418" s="107" t="s">
        <v>522</v>
      </c>
      <c r="J418" s="107">
        <v>1944</v>
      </c>
      <c r="K418" s="77">
        <f t="shared" si="41"/>
        <v>73</v>
      </c>
      <c r="L418" s="81" t="str">
        <f t="shared" si="42"/>
        <v>OK</v>
      </c>
      <c r="M418" s="107" t="s">
        <v>285</v>
      </c>
    </row>
    <row r="419" spans="1:13" s="107" customFormat="1" ht="13.5">
      <c r="A419" s="107" t="s">
        <v>286</v>
      </c>
      <c r="B419" s="107" t="s">
        <v>287</v>
      </c>
      <c r="C419" s="107" t="s">
        <v>288</v>
      </c>
      <c r="D419" s="107" t="s">
        <v>264</v>
      </c>
      <c r="F419" s="98" t="str">
        <f t="shared" si="38"/>
        <v>ぷ０８</v>
      </c>
      <c r="G419" s="78" t="str">
        <f t="shared" si="40"/>
        <v>藤本昌彦</v>
      </c>
      <c r="H419" s="107" t="s">
        <v>265</v>
      </c>
      <c r="I419" s="107" t="s">
        <v>522</v>
      </c>
      <c r="J419" s="107">
        <v>1939</v>
      </c>
      <c r="K419" s="77">
        <f t="shared" si="41"/>
        <v>78</v>
      </c>
      <c r="L419" s="81" t="str">
        <f t="shared" si="42"/>
        <v>OK</v>
      </c>
      <c r="M419" s="107" t="s">
        <v>498</v>
      </c>
    </row>
    <row r="420" spans="1:13" s="107" customFormat="1" ht="13.5">
      <c r="A420" s="107" t="s">
        <v>289</v>
      </c>
      <c r="B420" s="107" t="s">
        <v>290</v>
      </c>
      <c r="C420" s="107" t="s">
        <v>291</v>
      </c>
      <c r="D420" s="107" t="s">
        <v>264</v>
      </c>
      <c r="F420" s="98" t="str">
        <f aca="true" t="shared" si="43" ref="F420:F445">A420</f>
        <v>ぷ０９</v>
      </c>
      <c r="G420" s="78" t="str">
        <f t="shared" si="40"/>
        <v>安田和彦</v>
      </c>
      <c r="H420" s="107" t="s">
        <v>265</v>
      </c>
      <c r="I420" s="107" t="s">
        <v>522</v>
      </c>
      <c r="J420" s="107">
        <v>1945</v>
      </c>
      <c r="K420" s="77">
        <f t="shared" si="41"/>
        <v>72</v>
      </c>
      <c r="L420" s="81" t="str">
        <f t="shared" si="42"/>
        <v>OK</v>
      </c>
      <c r="M420" s="107" t="s">
        <v>498</v>
      </c>
    </row>
    <row r="421" spans="1:13" s="107" customFormat="1" ht="13.5">
      <c r="A421" s="107" t="s">
        <v>292</v>
      </c>
      <c r="B421" s="107" t="s">
        <v>293</v>
      </c>
      <c r="C421" s="107" t="s">
        <v>294</v>
      </c>
      <c r="D421" s="107" t="s">
        <v>264</v>
      </c>
      <c r="F421" s="98" t="str">
        <f t="shared" si="43"/>
        <v>ぷ１０</v>
      </c>
      <c r="G421" s="78" t="str">
        <f t="shared" si="40"/>
        <v>吉田知司</v>
      </c>
      <c r="H421" s="107" t="s">
        <v>265</v>
      </c>
      <c r="I421" s="107" t="s">
        <v>522</v>
      </c>
      <c r="J421" s="107">
        <v>1948</v>
      </c>
      <c r="K421" s="77">
        <f t="shared" si="41"/>
        <v>69</v>
      </c>
      <c r="L421" s="81" t="str">
        <f t="shared" si="42"/>
        <v>OK</v>
      </c>
      <c r="M421" s="83" t="s">
        <v>501</v>
      </c>
    </row>
    <row r="422" spans="1:13" s="107" customFormat="1" ht="13.5">
      <c r="A422" s="107" t="s">
        <v>295</v>
      </c>
      <c r="B422" s="107" t="s">
        <v>499</v>
      </c>
      <c r="C422" s="107" t="s">
        <v>296</v>
      </c>
      <c r="D422" s="107" t="s">
        <v>264</v>
      </c>
      <c r="F422" s="98" t="str">
        <f t="shared" si="43"/>
        <v>ぷ１１</v>
      </c>
      <c r="G422" s="78" t="str">
        <f t="shared" si="40"/>
        <v>山田直八</v>
      </c>
      <c r="H422" s="107" t="s">
        <v>265</v>
      </c>
      <c r="I422" s="107" t="s">
        <v>522</v>
      </c>
      <c r="J422" s="107">
        <v>1972</v>
      </c>
      <c r="K422" s="77">
        <f t="shared" si="41"/>
        <v>45</v>
      </c>
      <c r="L422" s="81" t="str">
        <f t="shared" si="42"/>
        <v>OK</v>
      </c>
      <c r="M422" s="107" t="s">
        <v>285</v>
      </c>
    </row>
    <row r="423" spans="1:13" s="107" customFormat="1" ht="13.5">
      <c r="A423" s="107" t="s">
        <v>297</v>
      </c>
      <c r="B423" s="107" t="s">
        <v>298</v>
      </c>
      <c r="C423" s="107" t="s">
        <v>299</v>
      </c>
      <c r="D423" s="107" t="s">
        <v>264</v>
      </c>
      <c r="F423" s="98" t="str">
        <f t="shared" si="43"/>
        <v>ぷ１２</v>
      </c>
      <c r="G423" s="78" t="str">
        <f t="shared" si="40"/>
        <v>新屋正男</v>
      </c>
      <c r="H423" s="107" t="s">
        <v>265</v>
      </c>
      <c r="I423" s="107" t="s">
        <v>522</v>
      </c>
      <c r="J423" s="107">
        <v>1943</v>
      </c>
      <c r="K423" s="77">
        <f t="shared" si="41"/>
        <v>74</v>
      </c>
      <c r="L423" s="81" t="str">
        <f t="shared" si="42"/>
        <v>OK</v>
      </c>
      <c r="M423" s="107" t="s">
        <v>498</v>
      </c>
    </row>
    <row r="424" spans="1:13" s="107" customFormat="1" ht="13.5">
      <c r="A424" s="107" t="s">
        <v>300</v>
      </c>
      <c r="B424" s="107" t="s">
        <v>301</v>
      </c>
      <c r="C424" s="107" t="s">
        <v>302</v>
      </c>
      <c r="D424" s="107" t="s">
        <v>264</v>
      </c>
      <c r="F424" s="98" t="str">
        <f t="shared" si="43"/>
        <v>ぷ１３</v>
      </c>
      <c r="G424" s="78" t="str">
        <f t="shared" si="40"/>
        <v>青木保憲</v>
      </c>
      <c r="H424" s="107" t="s">
        <v>265</v>
      </c>
      <c r="I424" s="107" t="s">
        <v>522</v>
      </c>
      <c r="J424" s="107">
        <v>1949</v>
      </c>
      <c r="K424" s="77">
        <f t="shared" si="41"/>
        <v>68</v>
      </c>
      <c r="L424" s="81" t="str">
        <f t="shared" si="42"/>
        <v>OK</v>
      </c>
      <c r="M424" s="107" t="s">
        <v>498</v>
      </c>
    </row>
    <row r="425" spans="1:13" s="107" customFormat="1" ht="13.5">
      <c r="A425" s="107" t="s">
        <v>303</v>
      </c>
      <c r="B425" s="107" t="s">
        <v>304</v>
      </c>
      <c r="C425" s="107" t="s">
        <v>305</v>
      </c>
      <c r="D425" s="107" t="s">
        <v>264</v>
      </c>
      <c r="F425" s="98" t="str">
        <f t="shared" si="43"/>
        <v>ぷ１４</v>
      </c>
      <c r="G425" s="78" t="str">
        <f t="shared" si="40"/>
        <v>谷口一男</v>
      </c>
      <c r="H425" s="107" t="s">
        <v>265</v>
      </c>
      <c r="I425" s="107" t="s">
        <v>522</v>
      </c>
      <c r="J425" s="107">
        <v>1947</v>
      </c>
      <c r="K425" s="77">
        <f t="shared" si="41"/>
        <v>70</v>
      </c>
      <c r="L425" s="81" t="str">
        <f t="shared" si="42"/>
        <v>OK</v>
      </c>
      <c r="M425" s="83" t="s">
        <v>501</v>
      </c>
    </row>
    <row r="426" spans="1:13" s="107" customFormat="1" ht="13.5">
      <c r="A426" s="107" t="s">
        <v>306</v>
      </c>
      <c r="B426" s="83" t="s">
        <v>307</v>
      </c>
      <c r="C426" s="83" t="s">
        <v>308</v>
      </c>
      <c r="D426" s="107" t="s">
        <v>264</v>
      </c>
      <c r="F426" s="98" t="str">
        <f t="shared" si="43"/>
        <v>ぷ１５</v>
      </c>
      <c r="G426" s="78" t="str">
        <f t="shared" si="40"/>
        <v>飯塚アイ子</v>
      </c>
      <c r="H426" s="107" t="s">
        <v>265</v>
      </c>
      <c r="I426" s="83" t="s">
        <v>530</v>
      </c>
      <c r="J426" s="107">
        <v>1943</v>
      </c>
      <c r="K426" s="77">
        <f t="shared" si="41"/>
        <v>74</v>
      </c>
      <c r="L426" s="81" t="str">
        <f t="shared" si="42"/>
        <v>OK</v>
      </c>
      <c r="M426" s="107" t="s">
        <v>498</v>
      </c>
    </row>
    <row r="427" spans="1:13" s="107" customFormat="1" ht="13.5">
      <c r="A427" s="107" t="s">
        <v>309</v>
      </c>
      <c r="B427" s="107" t="s">
        <v>310</v>
      </c>
      <c r="C427" s="107" t="s">
        <v>311</v>
      </c>
      <c r="D427" s="107" t="s">
        <v>264</v>
      </c>
      <c r="F427" s="98" t="str">
        <f t="shared" si="43"/>
        <v>ぷ１６</v>
      </c>
      <c r="G427" s="78" t="str">
        <f t="shared" si="40"/>
        <v>関塚清茂</v>
      </c>
      <c r="H427" s="107" t="s">
        <v>265</v>
      </c>
      <c r="I427" s="107" t="s">
        <v>522</v>
      </c>
      <c r="J427" s="107">
        <v>1936</v>
      </c>
      <c r="K427" s="77">
        <f t="shared" si="41"/>
        <v>81</v>
      </c>
      <c r="L427" s="81" t="str">
        <f t="shared" si="42"/>
        <v>OK</v>
      </c>
      <c r="M427" s="107" t="s">
        <v>498</v>
      </c>
    </row>
    <row r="428" spans="1:13" s="107" customFormat="1" ht="13.5">
      <c r="A428" s="107" t="s">
        <v>312</v>
      </c>
      <c r="B428" s="83" t="s">
        <v>313</v>
      </c>
      <c r="C428" s="83" t="s">
        <v>314</v>
      </c>
      <c r="D428" s="107" t="s">
        <v>264</v>
      </c>
      <c r="F428" s="98" t="str">
        <f t="shared" si="43"/>
        <v>ぷ１７</v>
      </c>
      <c r="G428" s="78" t="str">
        <f t="shared" si="40"/>
        <v>北川美由紀</v>
      </c>
      <c r="H428" s="107" t="s">
        <v>265</v>
      </c>
      <c r="I428" s="83" t="s">
        <v>530</v>
      </c>
      <c r="J428" s="107">
        <v>1949</v>
      </c>
      <c r="K428" s="77">
        <f t="shared" si="41"/>
        <v>68</v>
      </c>
      <c r="L428" s="81" t="str">
        <f t="shared" si="42"/>
        <v>OK</v>
      </c>
      <c r="M428" s="107" t="s">
        <v>285</v>
      </c>
    </row>
    <row r="429" spans="1:13" s="107" customFormat="1" ht="13.5">
      <c r="A429" s="107" t="s">
        <v>315</v>
      </c>
      <c r="B429" s="83" t="s">
        <v>316</v>
      </c>
      <c r="C429" s="83" t="s">
        <v>317</v>
      </c>
      <c r="D429" s="107" t="s">
        <v>264</v>
      </c>
      <c r="F429" s="98" t="str">
        <f t="shared" si="43"/>
        <v>ぷ１８</v>
      </c>
      <c r="G429" s="78" t="str">
        <f t="shared" si="40"/>
        <v>澤井恵子</v>
      </c>
      <c r="H429" s="107" t="s">
        <v>265</v>
      </c>
      <c r="I429" s="83" t="s">
        <v>530</v>
      </c>
      <c r="J429" s="107">
        <v>1948</v>
      </c>
      <c r="K429" s="77">
        <f t="shared" si="41"/>
        <v>69</v>
      </c>
      <c r="L429" s="81" t="str">
        <f t="shared" si="42"/>
        <v>OK</v>
      </c>
      <c r="M429" s="83" t="s">
        <v>501</v>
      </c>
    </row>
    <row r="430" spans="1:13" s="107" customFormat="1" ht="13.5">
      <c r="A430" s="107" t="s">
        <v>318</v>
      </c>
      <c r="B430" s="83" t="s">
        <v>319</v>
      </c>
      <c r="C430" s="83" t="s">
        <v>320</v>
      </c>
      <c r="D430" s="107" t="s">
        <v>264</v>
      </c>
      <c r="F430" s="98" t="str">
        <f t="shared" si="43"/>
        <v>ぷ１９</v>
      </c>
      <c r="G430" s="78" t="str">
        <f t="shared" si="40"/>
        <v>平野志津子</v>
      </c>
      <c r="H430" s="107" t="s">
        <v>265</v>
      </c>
      <c r="I430" s="83" t="s">
        <v>530</v>
      </c>
      <c r="J430" s="107">
        <v>1956</v>
      </c>
      <c r="K430" s="77">
        <f t="shared" si="41"/>
        <v>61</v>
      </c>
      <c r="L430" s="81" t="str">
        <f t="shared" si="42"/>
        <v>OK</v>
      </c>
      <c r="M430" s="107" t="s">
        <v>498</v>
      </c>
    </row>
    <row r="431" spans="1:13" s="107" customFormat="1" ht="13.5">
      <c r="A431" s="107" t="s">
        <v>321</v>
      </c>
      <c r="B431" s="83" t="s">
        <v>322</v>
      </c>
      <c r="C431" s="83" t="s">
        <v>323</v>
      </c>
      <c r="D431" s="107" t="s">
        <v>264</v>
      </c>
      <c r="F431" s="98" t="str">
        <f t="shared" si="43"/>
        <v>ぷ２０</v>
      </c>
      <c r="G431" s="78" t="str">
        <f t="shared" si="40"/>
        <v>堀部品子</v>
      </c>
      <c r="H431" s="107" t="s">
        <v>265</v>
      </c>
      <c r="I431" s="83" t="s">
        <v>530</v>
      </c>
      <c r="J431" s="107">
        <v>1951</v>
      </c>
      <c r="K431" s="77">
        <f t="shared" si="41"/>
        <v>66</v>
      </c>
      <c r="L431" s="81" t="str">
        <f t="shared" si="42"/>
        <v>OK</v>
      </c>
      <c r="M431" s="83" t="s">
        <v>501</v>
      </c>
    </row>
    <row r="432" spans="1:13" s="107" customFormat="1" ht="13.5">
      <c r="A432" s="107" t="s">
        <v>324</v>
      </c>
      <c r="B432" s="83" t="s">
        <v>325</v>
      </c>
      <c r="C432" s="83" t="s">
        <v>326</v>
      </c>
      <c r="D432" s="107" t="s">
        <v>264</v>
      </c>
      <c r="F432" s="98" t="str">
        <f t="shared" si="43"/>
        <v>ぷ２１</v>
      </c>
      <c r="G432" s="78" t="str">
        <f t="shared" si="40"/>
        <v>森谷洋子</v>
      </c>
      <c r="H432" s="107" t="s">
        <v>265</v>
      </c>
      <c r="I432" s="83" t="s">
        <v>530</v>
      </c>
      <c r="J432" s="107">
        <v>1951</v>
      </c>
      <c r="K432" s="77">
        <f t="shared" si="41"/>
        <v>66</v>
      </c>
      <c r="L432" s="81" t="str">
        <f t="shared" si="42"/>
        <v>OK</v>
      </c>
      <c r="M432" s="107" t="s">
        <v>285</v>
      </c>
    </row>
    <row r="433" spans="1:13" s="107" customFormat="1" ht="13.5">
      <c r="A433" s="107" t="s">
        <v>327</v>
      </c>
      <c r="B433" s="83" t="s">
        <v>328</v>
      </c>
      <c r="C433" s="83" t="s">
        <v>329</v>
      </c>
      <c r="D433" s="107" t="s">
        <v>264</v>
      </c>
      <c r="F433" s="98" t="str">
        <f t="shared" si="43"/>
        <v>ぷ２２</v>
      </c>
      <c r="G433" s="78" t="str">
        <f t="shared" si="40"/>
        <v>川勝豊子</v>
      </c>
      <c r="H433" s="107" t="s">
        <v>265</v>
      </c>
      <c r="I433" s="83" t="s">
        <v>530</v>
      </c>
      <c r="J433" s="107">
        <v>1946</v>
      </c>
      <c r="K433" s="77">
        <f t="shared" si="41"/>
        <v>71</v>
      </c>
      <c r="L433" s="81" t="str">
        <f t="shared" si="42"/>
        <v>OK</v>
      </c>
      <c r="M433" s="107" t="s">
        <v>330</v>
      </c>
    </row>
    <row r="434" spans="1:13" s="107" customFormat="1" ht="13.5">
      <c r="A434" s="107" t="s">
        <v>331</v>
      </c>
      <c r="B434" s="83" t="s">
        <v>332</v>
      </c>
      <c r="C434" s="83" t="s">
        <v>333</v>
      </c>
      <c r="D434" s="107" t="s">
        <v>264</v>
      </c>
      <c r="F434" s="98" t="str">
        <f t="shared" si="43"/>
        <v>ぷ２３</v>
      </c>
      <c r="G434" s="78" t="str">
        <f t="shared" si="40"/>
        <v>田邉俊子</v>
      </c>
      <c r="H434" s="107" t="s">
        <v>265</v>
      </c>
      <c r="I434" s="83" t="s">
        <v>530</v>
      </c>
      <c r="J434" s="107">
        <v>1958</v>
      </c>
      <c r="K434" s="77">
        <f t="shared" si="41"/>
        <v>59</v>
      </c>
      <c r="L434" s="81" t="str">
        <f t="shared" si="42"/>
        <v>OK</v>
      </c>
      <c r="M434" s="107" t="s">
        <v>334</v>
      </c>
    </row>
    <row r="435" spans="1:13" s="107" customFormat="1" ht="13.5">
      <c r="A435" s="107" t="s">
        <v>335</v>
      </c>
      <c r="B435" s="83" t="s">
        <v>336</v>
      </c>
      <c r="C435" s="83" t="s">
        <v>337</v>
      </c>
      <c r="D435" s="107" t="s">
        <v>264</v>
      </c>
      <c r="F435" s="98" t="str">
        <f t="shared" si="43"/>
        <v>ぷ２４</v>
      </c>
      <c r="G435" s="78" t="str">
        <f t="shared" si="40"/>
        <v>松田順子</v>
      </c>
      <c r="H435" s="107" t="s">
        <v>265</v>
      </c>
      <c r="I435" s="83" t="s">
        <v>530</v>
      </c>
      <c r="J435" s="107">
        <v>1965</v>
      </c>
      <c r="K435" s="77">
        <f t="shared" si="41"/>
        <v>52</v>
      </c>
      <c r="L435" s="81" t="str">
        <f t="shared" si="42"/>
        <v>OK</v>
      </c>
      <c r="M435" s="83" t="s">
        <v>501</v>
      </c>
    </row>
    <row r="436" spans="1:13" s="107" customFormat="1" ht="13.5">
      <c r="A436" s="107" t="s">
        <v>338</v>
      </c>
      <c r="B436" s="83" t="s">
        <v>339</v>
      </c>
      <c r="C436" s="83" t="s">
        <v>340</v>
      </c>
      <c r="D436" s="107" t="s">
        <v>264</v>
      </c>
      <c r="F436" s="98" t="str">
        <f t="shared" si="43"/>
        <v>ぷ２５</v>
      </c>
      <c r="G436" s="78" t="str">
        <f t="shared" si="40"/>
        <v>本池清子</v>
      </c>
      <c r="H436" s="107" t="s">
        <v>265</v>
      </c>
      <c r="I436" s="83" t="s">
        <v>530</v>
      </c>
      <c r="J436" s="107">
        <v>1967</v>
      </c>
      <c r="K436" s="77">
        <f t="shared" si="41"/>
        <v>50</v>
      </c>
      <c r="L436" s="81" t="str">
        <f t="shared" si="42"/>
        <v>OK</v>
      </c>
      <c r="M436" s="107" t="s">
        <v>341</v>
      </c>
    </row>
    <row r="437" spans="1:13" s="107" customFormat="1" ht="13.5">
      <c r="A437" s="107" t="s">
        <v>342</v>
      </c>
      <c r="B437" s="83" t="s">
        <v>499</v>
      </c>
      <c r="C437" s="83" t="s">
        <v>343</v>
      </c>
      <c r="D437" s="107" t="s">
        <v>264</v>
      </c>
      <c r="F437" s="98" t="str">
        <f t="shared" si="43"/>
        <v>ぷ２６</v>
      </c>
      <c r="G437" s="78" t="str">
        <f t="shared" si="40"/>
        <v>山田晶枝</v>
      </c>
      <c r="H437" s="107" t="s">
        <v>265</v>
      </c>
      <c r="I437" s="83" t="s">
        <v>530</v>
      </c>
      <c r="J437" s="107">
        <v>1972</v>
      </c>
      <c r="K437" s="77">
        <f t="shared" si="41"/>
        <v>45</v>
      </c>
      <c r="L437" s="81" t="str">
        <f t="shared" si="42"/>
        <v>OK</v>
      </c>
      <c r="M437" s="107" t="s">
        <v>285</v>
      </c>
    </row>
    <row r="438" spans="1:13" s="107" customFormat="1" ht="13.5">
      <c r="A438" s="107" t="s">
        <v>344</v>
      </c>
      <c r="B438" s="107" t="s">
        <v>662</v>
      </c>
      <c r="C438" s="107" t="s">
        <v>345</v>
      </c>
      <c r="D438" s="107" t="s">
        <v>264</v>
      </c>
      <c r="F438" s="98" t="str">
        <f t="shared" si="43"/>
        <v>ぷ２７</v>
      </c>
      <c r="G438" s="78" t="str">
        <f t="shared" si="40"/>
        <v>前田征人</v>
      </c>
      <c r="H438" s="107" t="s">
        <v>265</v>
      </c>
      <c r="I438" s="107" t="s">
        <v>522</v>
      </c>
      <c r="J438" s="107">
        <v>1944</v>
      </c>
      <c r="K438" s="77">
        <f t="shared" si="41"/>
        <v>73</v>
      </c>
      <c r="L438" s="81" t="str">
        <f t="shared" si="42"/>
        <v>OK</v>
      </c>
      <c r="M438" s="107" t="s">
        <v>334</v>
      </c>
    </row>
    <row r="439" spans="1:13" s="107" customFormat="1" ht="13.5">
      <c r="A439" s="107" t="s">
        <v>346</v>
      </c>
      <c r="B439" s="107" t="s">
        <v>612</v>
      </c>
      <c r="C439" s="107" t="s">
        <v>1262</v>
      </c>
      <c r="D439" s="107" t="s">
        <v>264</v>
      </c>
      <c r="F439" s="98" t="str">
        <f t="shared" si="43"/>
        <v>ぷ２８</v>
      </c>
      <c r="G439" s="78" t="str">
        <f t="shared" si="40"/>
        <v>鶴田 進</v>
      </c>
      <c r="H439" s="107" t="s">
        <v>265</v>
      </c>
      <c r="I439" s="107" t="s">
        <v>522</v>
      </c>
      <c r="J439" s="107">
        <v>1950</v>
      </c>
      <c r="K439" s="77">
        <f t="shared" si="41"/>
        <v>67</v>
      </c>
      <c r="L439" s="81" t="str">
        <f t="shared" si="42"/>
        <v>OK</v>
      </c>
      <c r="M439" s="107" t="s">
        <v>498</v>
      </c>
    </row>
    <row r="440" spans="1:13" s="107" customFormat="1" ht="13.5">
      <c r="A440" s="107" t="s">
        <v>348</v>
      </c>
      <c r="B440" s="83" t="s">
        <v>662</v>
      </c>
      <c r="C440" s="83" t="s">
        <v>349</v>
      </c>
      <c r="D440" s="107" t="s">
        <v>264</v>
      </c>
      <c r="F440" s="98" t="str">
        <f t="shared" si="43"/>
        <v>ぷ２９</v>
      </c>
      <c r="G440" s="78" t="str">
        <f t="shared" si="40"/>
        <v>前田喜久子</v>
      </c>
      <c r="H440" s="107" t="s">
        <v>265</v>
      </c>
      <c r="I440" s="83" t="s">
        <v>530</v>
      </c>
      <c r="J440" s="107">
        <v>1945</v>
      </c>
      <c r="K440" s="77">
        <f t="shared" si="41"/>
        <v>72</v>
      </c>
      <c r="L440" s="81" t="str">
        <f t="shared" si="42"/>
        <v>OK</v>
      </c>
      <c r="M440" s="107" t="s">
        <v>334</v>
      </c>
    </row>
    <row r="441" spans="1:13" s="107" customFormat="1" ht="13.5">
      <c r="A441" s="107" t="s">
        <v>350</v>
      </c>
      <c r="B441" s="83" t="s">
        <v>523</v>
      </c>
      <c r="C441" s="83" t="s">
        <v>675</v>
      </c>
      <c r="D441" s="107" t="s">
        <v>264</v>
      </c>
      <c r="F441" s="98" t="str">
        <f t="shared" si="43"/>
        <v>ぷ３０</v>
      </c>
      <c r="G441" s="78" t="str">
        <f t="shared" si="40"/>
        <v>岡本直美</v>
      </c>
      <c r="H441" s="107" t="s">
        <v>265</v>
      </c>
      <c r="I441" s="83" t="s">
        <v>530</v>
      </c>
      <c r="J441" s="107">
        <v>1969</v>
      </c>
      <c r="K441" s="77">
        <f t="shared" si="41"/>
        <v>48</v>
      </c>
      <c r="L441" s="81" t="str">
        <f t="shared" si="42"/>
        <v>OK</v>
      </c>
      <c r="M441" s="107" t="s">
        <v>498</v>
      </c>
    </row>
    <row r="442" spans="1:14" s="105" customFormat="1" ht="13.5">
      <c r="A442" s="107" t="s">
        <v>1263</v>
      </c>
      <c r="B442" s="109" t="s">
        <v>1264</v>
      </c>
      <c r="C442" s="109" t="s">
        <v>1265</v>
      </c>
      <c r="D442" s="109" t="s">
        <v>264</v>
      </c>
      <c r="E442" s="109"/>
      <c r="F442" s="98" t="str">
        <f t="shared" si="43"/>
        <v>ぷ３１</v>
      </c>
      <c r="G442" s="109" t="s">
        <v>1266</v>
      </c>
      <c r="H442" s="109" t="s">
        <v>265</v>
      </c>
      <c r="I442" s="109" t="s">
        <v>530</v>
      </c>
      <c r="J442" s="109">
        <v>1975</v>
      </c>
      <c r="K442" s="109">
        <v>41</v>
      </c>
      <c r="L442" s="81" t="str">
        <f t="shared" si="42"/>
        <v>OK</v>
      </c>
      <c r="M442" s="109" t="s">
        <v>498</v>
      </c>
      <c r="N442" s="161"/>
    </row>
    <row r="443" spans="1:14" s="105" customFormat="1" ht="13.5">
      <c r="A443" s="107" t="s">
        <v>1267</v>
      </c>
      <c r="B443" s="109" t="s">
        <v>1268</v>
      </c>
      <c r="C443" s="109" t="s">
        <v>1269</v>
      </c>
      <c r="D443" s="109" t="s">
        <v>264</v>
      </c>
      <c r="E443" s="109"/>
      <c r="F443" s="98" t="str">
        <f t="shared" si="43"/>
        <v>ぷ３２</v>
      </c>
      <c r="G443" s="109" t="s">
        <v>1270</v>
      </c>
      <c r="H443" s="109" t="s">
        <v>265</v>
      </c>
      <c r="I443" s="109" t="s">
        <v>522</v>
      </c>
      <c r="J443" s="109">
        <v>1958</v>
      </c>
      <c r="K443" s="109">
        <v>58</v>
      </c>
      <c r="L443" s="81" t="str">
        <f t="shared" si="42"/>
        <v>OK</v>
      </c>
      <c r="M443" s="109" t="s">
        <v>272</v>
      </c>
      <c r="N443" s="161"/>
    </row>
    <row r="444" spans="1:14" s="105" customFormat="1" ht="13.5">
      <c r="A444" s="107" t="s">
        <v>1271</v>
      </c>
      <c r="B444" s="109" t="s">
        <v>1272</v>
      </c>
      <c r="C444" s="109" t="s">
        <v>1273</v>
      </c>
      <c r="D444" s="109" t="s">
        <v>264</v>
      </c>
      <c r="E444" s="109"/>
      <c r="F444" s="98" t="str">
        <f t="shared" si="43"/>
        <v>ぷ３３</v>
      </c>
      <c r="G444" s="109" t="s">
        <v>1274</v>
      </c>
      <c r="H444" s="109" t="s">
        <v>265</v>
      </c>
      <c r="I444" s="109" t="s">
        <v>522</v>
      </c>
      <c r="J444" s="109">
        <v>1955</v>
      </c>
      <c r="K444" s="109">
        <v>61</v>
      </c>
      <c r="L444" s="81" t="str">
        <f t="shared" si="42"/>
        <v>OK</v>
      </c>
      <c r="M444" s="162" t="s">
        <v>501</v>
      </c>
      <c r="N444" s="161"/>
    </row>
    <row r="445" spans="1:14" s="105" customFormat="1" ht="13.5">
      <c r="A445" s="107" t="s">
        <v>1275</v>
      </c>
      <c r="B445" s="109" t="s">
        <v>1276</v>
      </c>
      <c r="C445" s="109" t="s">
        <v>1277</v>
      </c>
      <c r="D445" s="109" t="s">
        <v>264</v>
      </c>
      <c r="E445" s="109"/>
      <c r="F445" s="98" t="str">
        <f t="shared" si="43"/>
        <v>ぷ３４</v>
      </c>
      <c r="G445" s="109" t="s">
        <v>1278</v>
      </c>
      <c r="H445" s="109" t="s">
        <v>265</v>
      </c>
      <c r="I445" s="109" t="s">
        <v>522</v>
      </c>
      <c r="J445" s="109">
        <v>1954</v>
      </c>
      <c r="K445" s="109">
        <v>62</v>
      </c>
      <c r="L445" s="81" t="str">
        <f t="shared" si="42"/>
        <v>OK</v>
      </c>
      <c r="M445" s="162" t="s">
        <v>501</v>
      </c>
      <c r="N445" s="161"/>
    </row>
    <row r="446" spans="1:13" s="105" customFormat="1" ht="13.5">
      <c r="A446" s="163" t="s">
        <v>1279</v>
      </c>
      <c r="B446" s="164" t="s">
        <v>533</v>
      </c>
      <c r="C446" s="164" t="s">
        <v>1280</v>
      </c>
      <c r="D446" s="163" t="s">
        <v>264</v>
      </c>
      <c r="F446" s="163" t="s">
        <v>1281</v>
      </c>
      <c r="G446" s="163" t="s">
        <v>1282</v>
      </c>
      <c r="H446" s="163" t="s">
        <v>1283</v>
      </c>
      <c r="I446" s="163" t="s">
        <v>522</v>
      </c>
      <c r="J446" s="165">
        <v>1964</v>
      </c>
      <c r="K446" s="166">
        <v>52</v>
      </c>
      <c r="L446" s="81" t="str">
        <f t="shared" si="42"/>
        <v>OK</v>
      </c>
      <c r="M446" s="163" t="s">
        <v>756</v>
      </c>
    </row>
    <row r="447" spans="1:13" s="105" customFormat="1" ht="13.5">
      <c r="A447" s="163"/>
      <c r="B447" s="164"/>
      <c r="C447" s="164"/>
      <c r="D447" s="163"/>
      <c r="F447" s="163"/>
      <c r="G447" s="163"/>
      <c r="H447" s="163"/>
      <c r="I447" s="163"/>
      <c r="J447" s="165"/>
      <c r="K447" s="166"/>
      <c r="L447" s="163"/>
      <c r="M447" s="163"/>
    </row>
    <row r="448" spans="1:13" s="105" customFormat="1" ht="13.5">
      <c r="A448" s="163"/>
      <c r="B448" s="164"/>
      <c r="C448" s="164"/>
      <c r="D448" s="163"/>
      <c r="F448" s="163"/>
      <c r="G448" s="163"/>
      <c r="H448" s="163"/>
      <c r="I448" s="163"/>
      <c r="J448" s="165"/>
      <c r="K448" s="166"/>
      <c r="L448" s="163"/>
      <c r="M448" s="163"/>
    </row>
    <row r="449" spans="1:14" s="105" customFormat="1" ht="13.5">
      <c r="A449" s="98"/>
      <c r="B449" s="720" t="s">
        <v>1284</v>
      </c>
      <c r="C449" s="720"/>
      <c r="D449" s="720"/>
      <c r="E449" s="720" t="s">
        <v>1285</v>
      </c>
      <c r="F449" s="720"/>
      <c r="G449" s="720"/>
      <c r="H449" s="720"/>
      <c r="I449" s="167" t="s">
        <v>518</v>
      </c>
      <c r="J449" s="168"/>
      <c r="K449" s="168"/>
      <c r="L449" s="167" t="s">
        <v>519</v>
      </c>
      <c r="M449" s="167"/>
      <c r="N449" s="35"/>
    </row>
    <row r="450" spans="1:14" s="105" customFormat="1" ht="13.5">
      <c r="A450" s="98"/>
      <c r="B450" s="720"/>
      <c r="C450" s="720"/>
      <c r="D450" s="720"/>
      <c r="E450" s="720"/>
      <c r="F450" s="720"/>
      <c r="G450" s="720"/>
      <c r="H450" s="720"/>
      <c r="I450" s="720">
        <f>COUNTIF($M$454:$M$463,"東近江市")</f>
        <v>2</v>
      </c>
      <c r="J450" s="720">
        <f>COUNTIF($M$412:$M$441,"東近江市")</f>
        <v>5</v>
      </c>
      <c r="K450" s="168"/>
      <c r="L450" s="716">
        <f>(I450/RIGHT(A463,2))</f>
        <v>0.2</v>
      </c>
      <c r="M450" s="716">
        <f>(L450/RIGHT(F499,2))</f>
        <v>0.0125</v>
      </c>
      <c r="N450" s="35"/>
    </row>
    <row r="451" spans="2:11" ht="13.5">
      <c r="B451" s="78" t="s">
        <v>1286</v>
      </c>
      <c r="C451" s="78"/>
      <c r="D451" s="27" t="s">
        <v>502</v>
      </c>
      <c r="E451" s="169"/>
      <c r="J451" s="98"/>
      <c r="K451" s="98"/>
    </row>
    <row r="452" spans="2:12" ht="13.5">
      <c r="B452" s="717" t="s">
        <v>1287</v>
      </c>
      <c r="C452" s="717"/>
      <c r="D452" s="98" t="s">
        <v>503</v>
      </c>
      <c r="E452" s="169"/>
      <c r="F452" s="169"/>
      <c r="G452" s="169"/>
      <c r="H452" s="28"/>
      <c r="I452" s="29"/>
      <c r="J452" s="29"/>
      <c r="K452" s="29"/>
      <c r="L452" s="81"/>
    </row>
    <row r="453" spans="2:12" ht="13.5">
      <c r="B453" s="78"/>
      <c r="C453" s="78"/>
      <c r="D453" s="117"/>
      <c r="F453" s="81"/>
      <c r="K453" s="77"/>
      <c r="L453" s="81"/>
    </row>
    <row r="454" spans="1:13" ht="13.5">
      <c r="A454" s="98" t="s">
        <v>1288</v>
      </c>
      <c r="B454" s="78" t="s">
        <v>598</v>
      </c>
      <c r="C454" s="170" t="s">
        <v>1289</v>
      </c>
      <c r="D454" s="171" t="str">
        <f>$B$451</f>
        <v>積樹T</v>
      </c>
      <c r="F454" s="81" t="str">
        <f aca="true" t="shared" si="44" ref="F454:F463">A454</f>
        <v>せ０１</v>
      </c>
      <c r="G454" s="98" t="str">
        <f aca="true" t="shared" si="45" ref="G454:G463">B454&amp;C454</f>
        <v>清水英泰</v>
      </c>
      <c r="H454" s="3" t="str">
        <f>$B$452</f>
        <v>積水樹脂テニスクラブ</v>
      </c>
      <c r="I454" s="3" t="s">
        <v>522</v>
      </c>
      <c r="J454" s="128">
        <v>1963</v>
      </c>
      <c r="K454" s="77">
        <f>IF(J454="","",(2017-J454))</f>
        <v>54</v>
      </c>
      <c r="L454" s="81" t="str">
        <f aca="true" t="shared" si="46" ref="L454:L463">IF(G454="","",IF(COUNTIF($G$5:$G$668,G454)&gt;1,"2重登録","OK"))</f>
        <v>OK</v>
      </c>
      <c r="M454" s="167" t="s">
        <v>756</v>
      </c>
    </row>
    <row r="455" spans="1:13" ht="13.5">
      <c r="A455" s="98" t="s">
        <v>1290</v>
      </c>
      <c r="B455" s="78" t="s">
        <v>1291</v>
      </c>
      <c r="C455" s="78" t="s">
        <v>1292</v>
      </c>
      <c r="D455" s="171" t="str">
        <f aca="true" t="shared" si="47" ref="D455:D463">$B$451</f>
        <v>積樹T</v>
      </c>
      <c r="F455" s="98" t="str">
        <f t="shared" si="44"/>
        <v>せ０２</v>
      </c>
      <c r="G455" s="98" t="str">
        <f t="shared" si="45"/>
        <v>国村昌生</v>
      </c>
      <c r="H455" s="3" t="str">
        <f aca="true" t="shared" si="48" ref="H455:H463">$B$452</f>
        <v>積水樹脂テニスクラブ</v>
      </c>
      <c r="I455" s="3" t="s">
        <v>522</v>
      </c>
      <c r="J455" s="1">
        <v>1983</v>
      </c>
      <c r="K455" s="77">
        <f aca="true" t="shared" si="49" ref="K455:K463">IF(J455="","",(2017-J455))</f>
        <v>34</v>
      </c>
      <c r="L455" s="81" t="str">
        <f t="shared" si="46"/>
        <v>OK</v>
      </c>
      <c r="M455" s="167" t="s">
        <v>758</v>
      </c>
    </row>
    <row r="456" spans="1:13" ht="13.5">
      <c r="A456" s="98" t="s">
        <v>1293</v>
      </c>
      <c r="B456" s="172" t="s">
        <v>496</v>
      </c>
      <c r="C456" s="172" t="s">
        <v>1294</v>
      </c>
      <c r="D456" s="171" t="str">
        <f t="shared" si="47"/>
        <v>積樹T</v>
      </c>
      <c r="F456" s="81" t="str">
        <f t="shared" si="44"/>
        <v>せ０３</v>
      </c>
      <c r="G456" s="98" t="str">
        <f t="shared" si="45"/>
        <v>上原 悠</v>
      </c>
      <c r="H456" s="3" t="str">
        <f t="shared" si="48"/>
        <v>積水樹脂テニスクラブ</v>
      </c>
      <c r="I456" s="3" t="s">
        <v>522</v>
      </c>
      <c r="J456" s="128">
        <v>1983</v>
      </c>
      <c r="K456" s="77">
        <f t="shared" si="49"/>
        <v>34</v>
      </c>
      <c r="L456" s="81" t="str">
        <f t="shared" si="46"/>
        <v>OK</v>
      </c>
      <c r="M456" s="35" t="s">
        <v>501</v>
      </c>
    </row>
    <row r="457" spans="1:13" ht="13.5">
      <c r="A457" s="98" t="s">
        <v>1295</v>
      </c>
      <c r="B457" s="172" t="s">
        <v>1296</v>
      </c>
      <c r="C457" s="172" t="s">
        <v>1297</v>
      </c>
      <c r="D457" s="171" t="str">
        <f t="shared" si="47"/>
        <v>積樹T</v>
      </c>
      <c r="F457" s="81" t="str">
        <f t="shared" si="44"/>
        <v>せ０４</v>
      </c>
      <c r="G457" s="98" t="str">
        <f t="shared" si="45"/>
        <v>西垣 学</v>
      </c>
      <c r="H457" s="3" t="str">
        <f t="shared" si="48"/>
        <v>積水樹脂テニスクラブ</v>
      </c>
      <c r="I457" s="3" t="s">
        <v>522</v>
      </c>
      <c r="J457" s="128">
        <v>1974</v>
      </c>
      <c r="K457" s="77">
        <f t="shared" si="49"/>
        <v>43</v>
      </c>
      <c r="L457" s="81" t="str">
        <f t="shared" si="46"/>
        <v>OK</v>
      </c>
      <c r="M457" s="167" t="s">
        <v>751</v>
      </c>
    </row>
    <row r="458" spans="1:13" ht="13.5">
      <c r="A458" s="98" t="s">
        <v>1298</v>
      </c>
      <c r="B458" s="78" t="s">
        <v>1299</v>
      </c>
      <c r="C458" s="78" t="s">
        <v>1300</v>
      </c>
      <c r="D458" s="171" t="str">
        <f t="shared" si="47"/>
        <v>積樹T</v>
      </c>
      <c r="F458" s="81" t="str">
        <f t="shared" si="44"/>
        <v>せ０５</v>
      </c>
      <c r="G458" s="98" t="str">
        <f t="shared" si="45"/>
        <v>宮崎大悟</v>
      </c>
      <c r="H458" s="3" t="str">
        <f t="shared" si="48"/>
        <v>積水樹脂テニスクラブ</v>
      </c>
      <c r="I458" s="3" t="s">
        <v>522</v>
      </c>
      <c r="J458" s="128">
        <v>1989</v>
      </c>
      <c r="K458" s="77">
        <f t="shared" si="49"/>
        <v>28</v>
      </c>
      <c r="L458" s="81" t="str">
        <f>IF(G458="","",IF(COUNTIF($G$5:$G$668,G458)&gt;1,"2重登録","OK"))</f>
        <v>OK</v>
      </c>
      <c r="M458" s="167" t="s">
        <v>1301</v>
      </c>
    </row>
    <row r="459" spans="1:13" ht="13.5">
      <c r="A459" s="98" t="s">
        <v>1302</v>
      </c>
      <c r="B459" s="78" t="s">
        <v>1303</v>
      </c>
      <c r="C459" s="78" t="s">
        <v>507</v>
      </c>
      <c r="D459" s="171" t="str">
        <f t="shared" si="47"/>
        <v>積樹T</v>
      </c>
      <c r="F459" s="81" t="str">
        <f t="shared" si="44"/>
        <v>せ０６</v>
      </c>
      <c r="G459" s="98" t="str">
        <f t="shared" si="45"/>
        <v>平野和也</v>
      </c>
      <c r="H459" s="3" t="str">
        <f t="shared" si="48"/>
        <v>積水樹脂テニスクラブ</v>
      </c>
      <c r="I459" s="3" t="s">
        <v>522</v>
      </c>
      <c r="J459" s="128">
        <v>1989</v>
      </c>
      <c r="K459" s="77">
        <f t="shared" si="49"/>
        <v>28</v>
      </c>
      <c r="L459" s="81" t="str">
        <f t="shared" si="46"/>
        <v>OK</v>
      </c>
      <c r="M459" s="167" t="s">
        <v>1301</v>
      </c>
    </row>
    <row r="460" spans="1:13" ht="13.5">
      <c r="A460" s="98" t="s">
        <v>1304</v>
      </c>
      <c r="B460" s="78" t="s">
        <v>599</v>
      </c>
      <c r="C460" s="78" t="s">
        <v>1305</v>
      </c>
      <c r="D460" s="171" t="str">
        <f t="shared" si="47"/>
        <v>積樹T</v>
      </c>
      <c r="F460" s="81" t="str">
        <f t="shared" si="44"/>
        <v>せ０７</v>
      </c>
      <c r="G460" s="98" t="str">
        <f t="shared" si="45"/>
        <v>森本悠介</v>
      </c>
      <c r="H460" s="3" t="str">
        <f t="shared" si="48"/>
        <v>積水樹脂テニスクラブ</v>
      </c>
      <c r="I460" s="3" t="s">
        <v>522</v>
      </c>
      <c r="J460" s="128">
        <v>1984</v>
      </c>
      <c r="K460" s="77">
        <f t="shared" si="49"/>
        <v>33</v>
      </c>
      <c r="L460" s="81" t="str">
        <f t="shared" si="46"/>
        <v>OK</v>
      </c>
      <c r="M460" s="167" t="s">
        <v>1054</v>
      </c>
    </row>
    <row r="461" spans="1:13" ht="13.5">
      <c r="A461" s="98" t="s">
        <v>1306</v>
      </c>
      <c r="B461" s="132" t="s">
        <v>617</v>
      </c>
      <c r="C461" s="132" t="s">
        <v>1307</v>
      </c>
      <c r="D461" s="171" t="str">
        <f t="shared" si="47"/>
        <v>積樹T</v>
      </c>
      <c r="F461" s="81" t="str">
        <f t="shared" si="44"/>
        <v>せ０８</v>
      </c>
      <c r="G461" s="98" t="str">
        <f t="shared" si="45"/>
        <v>佐藤みなみ</v>
      </c>
      <c r="H461" s="3" t="str">
        <f t="shared" si="48"/>
        <v>積水樹脂テニスクラブ</v>
      </c>
      <c r="I461" s="173" t="s">
        <v>742</v>
      </c>
      <c r="J461" s="128">
        <v>1990</v>
      </c>
      <c r="K461" s="77">
        <f t="shared" si="49"/>
        <v>27</v>
      </c>
      <c r="L461" s="81" t="str">
        <f t="shared" si="46"/>
        <v>OK</v>
      </c>
      <c r="M461" s="167" t="s">
        <v>751</v>
      </c>
    </row>
    <row r="462" spans="1:13" ht="13.5">
      <c r="A462" s="98" t="s">
        <v>1308</v>
      </c>
      <c r="B462" s="132" t="s">
        <v>1309</v>
      </c>
      <c r="C462" s="132" t="s">
        <v>1310</v>
      </c>
      <c r="D462" s="171" t="str">
        <f t="shared" si="47"/>
        <v>積樹T</v>
      </c>
      <c r="F462" s="81" t="str">
        <f t="shared" si="44"/>
        <v>せ０９</v>
      </c>
      <c r="G462" s="98" t="str">
        <f t="shared" si="45"/>
        <v>石梶満里子</v>
      </c>
      <c r="H462" s="3" t="str">
        <f t="shared" si="48"/>
        <v>積水樹脂テニスクラブ</v>
      </c>
      <c r="I462" s="173" t="s">
        <v>742</v>
      </c>
      <c r="J462" s="128">
        <v>1984</v>
      </c>
      <c r="K462" s="77">
        <f t="shared" si="49"/>
        <v>33</v>
      </c>
      <c r="L462" s="81" t="s">
        <v>514</v>
      </c>
      <c r="M462" s="35" t="s">
        <v>501</v>
      </c>
    </row>
    <row r="463" spans="1:13" ht="13.5">
      <c r="A463" s="98" t="s">
        <v>1311</v>
      </c>
      <c r="B463" s="132" t="s">
        <v>1312</v>
      </c>
      <c r="C463" s="174" t="s">
        <v>1313</v>
      </c>
      <c r="D463" s="171" t="str">
        <f t="shared" si="47"/>
        <v>積樹T</v>
      </c>
      <c r="F463" s="81" t="str">
        <f t="shared" si="44"/>
        <v>せ１０</v>
      </c>
      <c r="G463" s="98" t="str">
        <f t="shared" si="45"/>
        <v>杉本静香</v>
      </c>
      <c r="H463" s="3" t="str">
        <f t="shared" si="48"/>
        <v>積水樹脂テニスクラブ</v>
      </c>
      <c r="I463" s="173" t="s">
        <v>742</v>
      </c>
      <c r="J463" s="128">
        <v>1988</v>
      </c>
      <c r="K463" s="77">
        <f t="shared" si="49"/>
        <v>29</v>
      </c>
      <c r="L463" s="81" t="str">
        <f t="shared" si="46"/>
        <v>OK</v>
      </c>
      <c r="M463" s="167" t="s">
        <v>516</v>
      </c>
    </row>
    <row r="464" spans="1:13" s="105" customFormat="1" ht="13.5">
      <c r="A464" s="98"/>
      <c r="B464" s="84"/>
      <c r="C464" s="85"/>
      <c r="D464" s="98"/>
      <c r="E464" s="98"/>
      <c r="F464" s="81"/>
      <c r="G464" s="98"/>
      <c r="H464" s="3"/>
      <c r="I464" s="3"/>
      <c r="J464" s="128"/>
      <c r="K464" s="77"/>
      <c r="L464" s="81"/>
      <c r="M464" s="35"/>
    </row>
    <row r="465" spans="1:13" s="105" customFormat="1" ht="13.5">
      <c r="A465" s="98"/>
      <c r="B465" s="84"/>
      <c r="C465" s="85"/>
      <c r="D465" s="98"/>
      <c r="E465" s="98"/>
      <c r="F465" s="81"/>
      <c r="G465" s="98"/>
      <c r="H465" s="3"/>
      <c r="I465" s="3"/>
      <c r="J465" s="128"/>
      <c r="K465" s="77"/>
      <c r="L465" s="81"/>
      <c r="M465" s="35"/>
    </row>
    <row r="466" spans="1:13" s="105" customFormat="1" ht="13.5">
      <c r="A466" s="98"/>
      <c r="B466" s="84"/>
      <c r="C466" s="51"/>
      <c r="D466" s="98"/>
      <c r="E466" s="98"/>
      <c r="F466" s="98"/>
      <c r="G466" s="98"/>
      <c r="H466" s="3"/>
      <c r="I466" s="3"/>
      <c r="J466" s="128"/>
      <c r="K466" s="77"/>
      <c r="L466" s="81"/>
      <c r="M466" s="35"/>
    </row>
    <row r="467" spans="1:13" s="105" customFormat="1" ht="13.5">
      <c r="A467" s="98"/>
      <c r="B467" s="84"/>
      <c r="C467" s="84"/>
      <c r="D467" s="98"/>
      <c r="E467" s="98"/>
      <c r="F467" s="81"/>
      <c r="G467" s="98"/>
      <c r="H467" s="3"/>
      <c r="I467" s="3"/>
      <c r="J467" s="128"/>
      <c r="K467" s="77"/>
      <c r="L467" s="81"/>
      <c r="M467" s="35"/>
    </row>
    <row r="468" spans="1:12" s="105" customFormat="1" ht="13.5">
      <c r="A468" s="98"/>
      <c r="B468" s="84"/>
      <c r="C468" s="85"/>
      <c r="D468" s="98"/>
      <c r="E468" s="98"/>
      <c r="F468" s="81"/>
      <c r="G468" s="98"/>
      <c r="H468" s="3"/>
      <c r="I468" s="3"/>
      <c r="J468" s="32"/>
      <c r="K468" s="77"/>
      <c r="L468" s="81"/>
    </row>
    <row r="469" spans="1:13" s="105" customFormat="1" ht="13.5">
      <c r="A469" s="98"/>
      <c r="B469" s="30"/>
      <c r="C469" s="31"/>
      <c r="D469" s="98"/>
      <c r="E469" s="98"/>
      <c r="F469" s="81"/>
      <c r="G469" s="98"/>
      <c r="H469" s="3"/>
      <c r="I469" s="3"/>
      <c r="J469" s="128"/>
      <c r="K469" s="77"/>
      <c r="L469" s="81"/>
      <c r="M469" s="35"/>
    </row>
    <row r="470" spans="1:13" s="105" customFormat="1" ht="13.5">
      <c r="A470" s="98"/>
      <c r="B470" s="30"/>
      <c r="C470" s="31"/>
      <c r="D470" s="98"/>
      <c r="E470" s="98"/>
      <c r="F470" s="98"/>
      <c r="G470" s="98"/>
      <c r="H470" s="3"/>
      <c r="I470" s="3"/>
      <c r="J470" s="128"/>
      <c r="K470" s="77"/>
      <c r="L470" s="81"/>
      <c r="M470" s="35"/>
    </row>
    <row r="471" spans="1:13" s="105" customFormat="1" ht="13.5">
      <c r="A471" s="98"/>
      <c r="B471" s="30"/>
      <c r="C471" s="96"/>
      <c r="D471" s="98"/>
      <c r="E471" s="98"/>
      <c r="F471" s="81"/>
      <c r="G471" s="98"/>
      <c r="H471" s="3"/>
      <c r="I471" s="3"/>
      <c r="J471" s="117"/>
      <c r="K471" s="77"/>
      <c r="L471" s="81"/>
      <c r="M471" s="35"/>
    </row>
    <row r="472" spans="1:13" s="105" customFormat="1" ht="13.5">
      <c r="A472" s="98"/>
      <c r="B472" s="30"/>
      <c r="C472" s="31"/>
      <c r="D472" s="98"/>
      <c r="E472" s="98"/>
      <c r="F472" s="81"/>
      <c r="G472" s="98"/>
      <c r="H472" s="3"/>
      <c r="I472" s="3"/>
      <c r="J472" s="117"/>
      <c r="K472" s="77"/>
      <c r="L472" s="81"/>
      <c r="M472" s="35"/>
    </row>
    <row r="473" spans="1:13" s="105" customFormat="1" ht="13.5">
      <c r="A473" s="98"/>
      <c r="B473" s="84"/>
      <c r="D473" s="98"/>
      <c r="E473" s="98"/>
      <c r="F473" s="81"/>
      <c r="G473" s="98"/>
      <c r="H473" s="3"/>
      <c r="I473" s="3"/>
      <c r="J473" s="117"/>
      <c r="K473" s="77"/>
      <c r="L473" s="81"/>
      <c r="M473" s="35"/>
    </row>
    <row r="474" spans="1:12" s="105" customFormat="1" ht="13.5">
      <c r="A474" s="98"/>
      <c r="B474" s="84"/>
      <c r="C474" s="85"/>
      <c r="D474" s="98"/>
      <c r="E474" s="98"/>
      <c r="F474" s="81"/>
      <c r="G474" s="98"/>
      <c r="H474" s="3"/>
      <c r="I474" s="3"/>
      <c r="J474" s="128"/>
      <c r="K474" s="77"/>
      <c r="L474" s="81"/>
    </row>
    <row r="475" spans="1:13" s="105" customFormat="1" ht="13.5">
      <c r="A475" s="161"/>
      <c r="B475" s="64"/>
      <c r="C475" s="64"/>
      <c r="D475" s="78"/>
      <c r="E475" s="80"/>
      <c r="F475" s="98"/>
      <c r="G475" s="98"/>
      <c r="H475" s="3"/>
      <c r="I475" s="80"/>
      <c r="J475" s="2"/>
      <c r="K475" s="39"/>
      <c r="L475" s="81"/>
      <c r="M475" s="98"/>
    </row>
    <row r="476" spans="2:12" ht="13.5">
      <c r="B476" s="64"/>
      <c r="C476" s="64"/>
      <c r="D476" s="78"/>
      <c r="E476" s="80"/>
      <c r="H476" s="3"/>
      <c r="I476" s="80"/>
      <c r="J476" s="2"/>
      <c r="K476" s="39"/>
      <c r="L476" s="81"/>
    </row>
    <row r="477" spans="2:12" ht="13.5">
      <c r="B477" s="64"/>
      <c r="C477" s="64"/>
      <c r="D477" s="78"/>
      <c r="E477" s="80"/>
      <c r="H477" s="3"/>
      <c r="I477" s="80"/>
      <c r="J477" s="2"/>
      <c r="K477" s="39"/>
      <c r="L477" s="81"/>
    </row>
    <row r="478" spans="2:12" ht="13.5">
      <c r="B478" s="64"/>
      <c r="C478" s="64"/>
      <c r="D478" s="78"/>
      <c r="E478" s="80"/>
      <c r="H478" s="3"/>
      <c r="I478" s="80"/>
      <c r="J478" s="2"/>
      <c r="K478" s="39"/>
      <c r="L478" s="81"/>
    </row>
    <row r="479" spans="2:12" ht="13.5">
      <c r="B479" s="64"/>
      <c r="C479" s="64"/>
      <c r="D479" s="78"/>
      <c r="E479" s="80"/>
      <c r="H479" s="3"/>
      <c r="I479" s="80"/>
      <c r="J479" s="2"/>
      <c r="K479" s="39"/>
      <c r="L479" s="81"/>
    </row>
    <row r="480" spans="2:11" ht="13.5">
      <c r="B480" s="718" t="s">
        <v>1314</v>
      </c>
      <c r="C480" s="719" t="s">
        <v>1315</v>
      </c>
      <c r="D480" s="719"/>
      <c r="E480" s="719"/>
      <c r="F480" s="719"/>
      <c r="G480" s="98" t="s">
        <v>518</v>
      </c>
      <c r="H480" s="710" t="s">
        <v>519</v>
      </c>
      <c r="I480" s="710"/>
      <c r="J480" s="710"/>
      <c r="K480" s="81">
        <f>IF(F480="","",IF(COUNTIF($G$5:$G$686,F480)&gt;1,"2重登録","OK"))</f>
      </c>
    </row>
    <row r="481" spans="2:11" ht="13.5">
      <c r="B481" s="718"/>
      <c r="C481" s="719"/>
      <c r="D481" s="719"/>
      <c r="E481" s="719"/>
      <c r="F481" s="719"/>
      <c r="G481" s="28">
        <f>COUNTIF(M484:M529,"東近江市")</f>
        <v>3</v>
      </c>
      <c r="H481" s="715">
        <f>(G481/RIGHT(A529,2))</f>
        <v>0.06521739130434782</v>
      </c>
      <c r="I481" s="715"/>
      <c r="J481" s="715"/>
      <c r="K481" s="81">
        <f>IF(F481="","",IF(COUNTIF($G$5:$G$686,F481)&gt;1,"2重登録","OK"))</f>
      </c>
    </row>
    <row r="482" spans="2:11" ht="13.5">
      <c r="B482" s="78" t="s">
        <v>1316</v>
      </c>
      <c r="C482" s="27" t="s">
        <v>502</v>
      </c>
      <c r="E482" s="81"/>
      <c r="I482" s="1"/>
      <c r="J482" s="77">
        <f>IF(I482="","",(2012-I482))</f>
      </c>
      <c r="K482" s="81">
        <f>IF(F482="","",IF(COUNTIF($G$5:$G$686,F482)&gt;1,"2重登録","OK"))</f>
      </c>
    </row>
    <row r="483" spans="2:11" ht="13.5">
      <c r="B483" s="48" t="s">
        <v>1316</v>
      </c>
      <c r="C483" s="98" t="s">
        <v>503</v>
      </c>
      <c r="E483" s="81"/>
      <c r="I483" s="1"/>
      <c r="J483" s="77">
        <f>IF(I483="","",(2012-I483))</f>
      </c>
      <c r="K483" s="81"/>
    </row>
    <row r="484" spans="1:13" ht="13.5">
      <c r="A484" s="98" t="s">
        <v>1317</v>
      </c>
      <c r="B484" s="35" t="s">
        <v>1318</v>
      </c>
      <c r="C484" s="35" t="s">
        <v>849</v>
      </c>
      <c r="D484" s="98" t="str">
        <f>$B$482</f>
        <v>TDC</v>
      </c>
      <c r="F484" s="81" t="str">
        <f aca="true" t="shared" si="50" ref="F484:F525">A484</f>
        <v>て０１</v>
      </c>
      <c r="G484" s="98" t="str">
        <f aca="true" t="shared" si="51" ref="G484:G525">B484&amp;C484</f>
        <v>池田まき</v>
      </c>
      <c r="H484" s="98" t="str">
        <f>$B$482</f>
        <v>TDC</v>
      </c>
      <c r="I484" s="86" t="s">
        <v>530</v>
      </c>
      <c r="J484" s="128">
        <v>1991</v>
      </c>
      <c r="K484" s="77">
        <f aca="true" t="shared" si="52" ref="K484:K525">IF(J484="","",(2017-J484))</f>
        <v>26</v>
      </c>
      <c r="L484" s="81" t="s">
        <v>1319</v>
      </c>
      <c r="M484" s="78" t="s">
        <v>789</v>
      </c>
    </row>
    <row r="485" spans="1:13" ht="13.5">
      <c r="A485" s="98" t="s">
        <v>1320</v>
      </c>
      <c r="B485" s="35" t="s">
        <v>1321</v>
      </c>
      <c r="C485" s="35" t="s">
        <v>1322</v>
      </c>
      <c r="D485" s="98" t="str">
        <f aca="true" t="shared" si="53" ref="D485:D529">$B$482</f>
        <v>TDC</v>
      </c>
      <c r="F485" s="98" t="str">
        <f t="shared" si="50"/>
        <v>て０２</v>
      </c>
      <c r="G485" s="98" t="str">
        <f t="shared" si="51"/>
        <v>大野みずき</v>
      </c>
      <c r="H485" s="98" t="str">
        <f aca="true" t="shared" si="54" ref="H485:H529">$B$482</f>
        <v>TDC</v>
      </c>
      <c r="I485" s="86" t="s">
        <v>530</v>
      </c>
      <c r="J485" s="1">
        <v>1994</v>
      </c>
      <c r="K485" s="77">
        <f t="shared" si="52"/>
        <v>23</v>
      </c>
      <c r="L485" s="81" t="str">
        <f aca="true" t="shared" si="55" ref="L485:L498">IF(G485="","",IF(COUNTIF($F$5:$F$686,G485)&gt;1,"2重登録","OK"))</f>
        <v>OK</v>
      </c>
      <c r="M485" s="78" t="s">
        <v>341</v>
      </c>
    </row>
    <row r="486" spans="1:13" ht="13.5">
      <c r="A486" s="98" t="s">
        <v>351</v>
      </c>
      <c r="B486" s="35" t="s">
        <v>1323</v>
      </c>
      <c r="C486" s="35" t="s">
        <v>1324</v>
      </c>
      <c r="D486" s="98" t="str">
        <f t="shared" si="53"/>
        <v>TDC</v>
      </c>
      <c r="F486" s="81" t="str">
        <f t="shared" si="50"/>
        <v>て０３</v>
      </c>
      <c r="G486" s="98" t="str">
        <f t="shared" si="51"/>
        <v>片桐美里</v>
      </c>
      <c r="H486" s="98" t="str">
        <f t="shared" si="54"/>
        <v>TDC</v>
      </c>
      <c r="I486" s="86" t="s">
        <v>530</v>
      </c>
      <c r="J486" s="128">
        <v>1977</v>
      </c>
      <c r="K486" s="77">
        <f t="shared" si="52"/>
        <v>40</v>
      </c>
      <c r="L486" s="81" t="str">
        <f t="shared" si="55"/>
        <v>OK</v>
      </c>
      <c r="M486" s="78" t="s">
        <v>334</v>
      </c>
    </row>
    <row r="487" spans="1:13" ht="13.5">
      <c r="A487" s="98" t="s">
        <v>352</v>
      </c>
      <c r="B487" s="126" t="s">
        <v>313</v>
      </c>
      <c r="C487" s="126" t="s">
        <v>1325</v>
      </c>
      <c r="D487" s="98" t="str">
        <f t="shared" si="53"/>
        <v>TDC</v>
      </c>
      <c r="F487" s="81" t="str">
        <f t="shared" si="50"/>
        <v>て０４</v>
      </c>
      <c r="G487" s="98" t="str">
        <f t="shared" si="51"/>
        <v>北川円香</v>
      </c>
      <c r="H487" s="98" t="str">
        <f t="shared" si="54"/>
        <v>TDC</v>
      </c>
      <c r="I487" s="86" t="s">
        <v>530</v>
      </c>
      <c r="J487" s="128">
        <v>1991</v>
      </c>
      <c r="K487" s="77">
        <f t="shared" si="52"/>
        <v>26</v>
      </c>
      <c r="L487" s="81" t="str">
        <f t="shared" si="55"/>
        <v>OK</v>
      </c>
      <c r="M487" s="78" t="s">
        <v>789</v>
      </c>
    </row>
    <row r="488" spans="1:13" ht="13.5">
      <c r="A488" s="98" t="s">
        <v>353</v>
      </c>
      <c r="B488" s="35" t="s">
        <v>1326</v>
      </c>
      <c r="C488" s="35" t="s">
        <v>1327</v>
      </c>
      <c r="D488" s="98" t="str">
        <f t="shared" si="53"/>
        <v>TDC</v>
      </c>
      <c r="F488" s="81" t="str">
        <f t="shared" si="50"/>
        <v>て０５</v>
      </c>
      <c r="G488" s="98" t="str">
        <f t="shared" si="51"/>
        <v>草野菜摘</v>
      </c>
      <c r="H488" s="98" t="str">
        <f t="shared" si="54"/>
        <v>TDC</v>
      </c>
      <c r="I488" s="86" t="s">
        <v>530</v>
      </c>
      <c r="J488" s="128">
        <v>1993</v>
      </c>
      <c r="K488" s="77">
        <f t="shared" si="52"/>
        <v>24</v>
      </c>
      <c r="L488" s="81" t="str">
        <f t="shared" si="55"/>
        <v>OK</v>
      </c>
      <c r="M488" s="78" t="s">
        <v>794</v>
      </c>
    </row>
    <row r="489" spans="1:13" ht="13.5">
      <c r="A489" s="98" t="s">
        <v>354</v>
      </c>
      <c r="B489" s="35" t="s">
        <v>819</v>
      </c>
      <c r="C489" s="35" t="s">
        <v>1328</v>
      </c>
      <c r="D489" s="98" t="str">
        <f t="shared" si="53"/>
        <v>TDC</v>
      </c>
      <c r="F489" s="98" t="str">
        <f t="shared" si="50"/>
        <v>て０６</v>
      </c>
      <c r="G489" s="98" t="str">
        <f t="shared" si="51"/>
        <v>小林 羽</v>
      </c>
      <c r="H489" s="98" t="str">
        <f t="shared" si="54"/>
        <v>TDC</v>
      </c>
      <c r="I489" s="86" t="s">
        <v>530</v>
      </c>
      <c r="J489" s="1">
        <v>1989</v>
      </c>
      <c r="K489" s="77">
        <f t="shared" si="52"/>
        <v>28</v>
      </c>
      <c r="L489" s="81" t="str">
        <f t="shared" si="55"/>
        <v>OK</v>
      </c>
      <c r="M489" s="78" t="s">
        <v>334</v>
      </c>
    </row>
    <row r="490" spans="1:13" ht="13.5">
      <c r="A490" s="98" t="s">
        <v>355</v>
      </c>
      <c r="B490" s="35" t="s">
        <v>1329</v>
      </c>
      <c r="C490" s="35" t="s">
        <v>1330</v>
      </c>
      <c r="D490" s="98" t="str">
        <f t="shared" si="53"/>
        <v>TDC</v>
      </c>
      <c r="F490" s="81" t="str">
        <f t="shared" si="50"/>
        <v>て０７</v>
      </c>
      <c r="G490" s="98" t="str">
        <f t="shared" si="51"/>
        <v>辻 真弓</v>
      </c>
      <c r="H490" s="98" t="str">
        <f t="shared" si="54"/>
        <v>TDC</v>
      </c>
      <c r="I490" s="86" t="s">
        <v>530</v>
      </c>
      <c r="J490" s="128">
        <v>1985</v>
      </c>
      <c r="K490" s="77">
        <f t="shared" si="52"/>
        <v>32</v>
      </c>
      <c r="L490" s="81" t="str">
        <f t="shared" si="55"/>
        <v>OK</v>
      </c>
      <c r="M490" s="35" t="s">
        <v>501</v>
      </c>
    </row>
    <row r="491" spans="1:13" ht="13.5">
      <c r="A491" s="98" t="s">
        <v>356</v>
      </c>
      <c r="B491" s="126" t="s">
        <v>1331</v>
      </c>
      <c r="C491" s="126" t="s">
        <v>1332</v>
      </c>
      <c r="D491" s="98" t="str">
        <f t="shared" si="53"/>
        <v>TDC</v>
      </c>
      <c r="F491" s="81" t="str">
        <f t="shared" si="50"/>
        <v>て０８</v>
      </c>
      <c r="G491" s="98" t="str">
        <f t="shared" si="51"/>
        <v>中川久江</v>
      </c>
      <c r="H491" s="98" t="str">
        <f t="shared" si="54"/>
        <v>TDC</v>
      </c>
      <c r="I491" s="86" t="s">
        <v>530</v>
      </c>
      <c r="J491" s="175">
        <v>1966</v>
      </c>
      <c r="K491" s="77">
        <f t="shared" si="52"/>
        <v>51</v>
      </c>
      <c r="L491" s="81" t="str">
        <f t="shared" si="55"/>
        <v>OK</v>
      </c>
      <c r="M491" s="38" t="s">
        <v>357</v>
      </c>
    </row>
    <row r="492" spans="1:13" ht="13.5">
      <c r="A492" s="98" t="s">
        <v>358</v>
      </c>
      <c r="B492" s="35" t="s">
        <v>1333</v>
      </c>
      <c r="C492" s="35" t="s">
        <v>1334</v>
      </c>
      <c r="D492" s="98" t="str">
        <f t="shared" si="53"/>
        <v>TDC</v>
      </c>
      <c r="F492" s="98" t="str">
        <f t="shared" si="50"/>
        <v>て０９</v>
      </c>
      <c r="G492" s="98" t="str">
        <f t="shared" si="51"/>
        <v>姫井亜利沙</v>
      </c>
      <c r="H492" s="98" t="str">
        <f t="shared" si="54"/>
        <v>TDC</v>
      </c>
      <c r="I492" s="86" t="s">
        <v>530</v>
      </c>
      <c r="J492" s="1">
        <v>1982</v>
      </c>
      <c r="K492" s="77">
        <f t="shared" si="52"/>
        <v>35</v>
      </c>
      <c r="L492" s="81" t="str">
        <f t="shared" si="55"/>
        <v>OK</v>
      </c>
      <c r="M492" s="78" t="s">
        <v>334</v>
      </c>
    </row>
    <row r="493" spans="1:13" ht="13.5">
      <c r="A493" s="98" t="s">
        <v>359</v>
      </c>
      <c r="B493" s="35" t="s">
        <v>1335</v>
      </c>
      <c r="C493" s="35" t="s">
        <v>1336</v>
      </c>
      <c r="D493" s="98" t="str">
        <f t="shared" si="53"/>
        <v>TDC</v>
      </c>
      <c r="F493" s="81" t="str">
        <f t="shared" si="50"/>
        <v>て１０</v>
      </c>
      <c r="G493" s="98" t="str">
        <f t="shared" si="51"/>
        <v>福本香菜実</v>
      </c>
      <c r="H493" s="98" t="str">
        <f t="shared" si="54"/>
        <v>TDC</v>
      </c>
      <c r="I493" s="86" t="s">
        <v>530</v>
      </c>
      <c r="J493" s="128">
        <v>1992</v>
      </c>
      <c r="K493" s="77">
        <f t="shared" si="52"/>
        <v>25</v>
      </c>
      <c r="L493" s="81" t="str">
        <f t="shared" si="55"/>
        <v>OK</v>
      </c>
      <c r="M493" s="78" t="s">
        <v>498</v>
      </c>
    </row>
    <row r="494" spans="1:13" ht="13.5">
      <c r="A494" s="98" t="s">
        <v>360</v>
      </c>
      <c r="B494" s="126" t="s">
        <v>1337</v>
      </c>
      <c r="C494" s="126" t="s">
        <v>1338</v>
      </c>
      <c r="D494" s="98" t="str">
        <f t="shared" si="53"/>
        <v>TDC</v>
      </c>
      <c r="F494" s="81" t="str">
        <f t="shared" si="50"/>
        <v>て１１</v>
      </c>
      <c r="G494" s="98" t="str">
        <f t="shared" si="51"/>
        <v>前川美恵</v>
      </c>
      <c r="H494" s="98" t="str">
        <f t="shared" si="54"/>
        <v>TDC</v>
      </c>
      <c r="I494" s="86" t="s">
        <v>530</v>
      </c>
      <c r="J494" s="128">
        <v>1988</v>
      </c>
      <c r="K494" s="77">
        <f t="shared" si="52"/>
        <v>29</v>
      </c>
      <c r="L494" s="81" t="str">
        <f t="shared" si="55"/>
        <v>OK</v>
      </c>
      <c r="M494" s="78" t="s">
        <v>794</v>
      </c>
    </row>
    <row r="495" spans="1:13" ht="13.5">
      <c r="A495" s="98" t="s">
        <v>361</v>
      </c>
      <c r="B495" s="35" t="s">
        <v>1339</v>
      </c>
      <c r="C495" s="35" t="s">
        <v>1340</v>
      </c>
      <c r="D495" s="98" t="str">
        <f t="shared" si="53"/>
        <v>TDC</v>
      </c>
      <c r="F495" s="81" t="str">
        <f t="shared" si="50"/>
        <v>て１２</v>
      </c>
      <c r="G495" s="98" t="str">
        <f t="shared" si="51"/>
        <v>三浦朱莉</v>
      </c>
      <c r="H495" s="98" t="str">
        <f t="shared" si="54"/>
        <v>TDC</v>
      </c>
      <c r="I495" s="86" t="s">
        <v>530</v>
      </c>
      <c r="J495" s="128">
        <v>1990</v>
      </c>
      <c r="K495" s="77">
        <f t="shared" si="52"/>
        <v>27</v>
      </c>
      <c r="L495" s="81" t="str">
        <f t="shared" si="55"/>
        <v>OK</v>
      </c>
      <c r="M495" s="35" t="s">
        <v>501</v>
      </c>
    </row>
    <row r="496" spans="1:13" ht="13.5">
      <c r="A496" s="98" t="s">
        <v>362</v>
      </c>
      <c r="B496" s="35" t="s">
        <v>1341</v>
      </c>
      <c r="C496" s="35" t="s">
        <v>848</v>
      </c>
      <c r="D496" s="98" t="str">
        <f t="shared" si="53"/>
        <v>TDC</v>
      </c>
      <c r="F496" s="98" t="str">
        <f t="shared" si="50"/>
        <v>て１３</v>
      </c>
      <c r="G496" s="98" t="str">
        <f t="shared" si="51"/>
        <v>山岡千春</v>
      </c>
      <c r="H496" s="98" t="str">
        <f t="shared" si="54"/>
        <v>TDC</v>
      </c>
      <c r="I496" s="86" t="s">
        <v>530</v>
      </c>
      <c r="J496" s="1">
        <v>1972</v>
      </c>
      <c r="K496" s="77">
        <f t="shared" si="52"/>
        <v>45</v>
      </c>
      <c r="L496" s="81" t="str">
        <f t="shared" si="55"/>
        <v>OK</v>
      </c>
      <c r="M496" s="78" t="s">
        <v>794</v>
      </c>
    </row>
    <row r="497" spans="1:13" ht="13.5">
      <c r="A497" s="98" t="s">
        <v>363</v>
      </c>
      <c r="B497" s="35" t="s">
        <v>1342</v>
      </c>
      <c r="C497" s="35" t="s">
        <v>1343</v>
      </c>
      <c r="D497" s="98" t="str">
        <f t="shared" si="53"/>
        <v>TDC</v>
      </c>
      <c r="F497" s="81" t="str">
        <f t="shared" si="50"/>
        <v>て１４</v>
      </c>
      <c r="G497" s="98" t="str">
        <f t="shared" si="51"/>
        <v>鹿野さつ紀</v>
      </c>
      <c r="H497" s="98" t="str">
        <f t="shared" si="54"/>
        <v>TDC</v>
      </c>
      <c r="I497" s="86" t="s">
        <v>530</v>
      </c>
      <c r="J497" s="128">
        <v>1991</v>
      </c>
      <c r="K497" s="77">
        <f t="shared" si="52"/>
        <v>26</v>
      </c>
      <c r="L497" s="81" t="str">
        <f>IF(G497="","",IF(COUNTIF($G$5:$G$686,G497)&gt;1,"2重登録","OK"))</f>
        <v>OK</v>
      </c>
      <c r="M497" s="78" t="s">
        <v>789</v>
      </c>
    </row>
    <row r="498" spans="1:13" ht="13.5">
      <c r="A498" s="98" t="s">
        <v>364</v>
      </c>
      <c r="B498" s="80" t="s">
        <v>1344</v>
      </c>
      <c r="C498" s="80" t="s">
        <v>1345</v>
      </c>
      <c r="D498" s="98" t="str">
        <f t="shared" si="53"/>
        <v>TDC</v>
      </c>
      <c r="F498" s="81" t="str">
        <f t="shared" si="50"/>
        <v>て１５</v>
      </c>
      <c r="G498" s="98" t="str">
        <f t="shared" si="51"/>
        <v>猪飼尚輝</v>
      </c>
      <c r="H498" s="98" t="str">
        <f t="shared" si="54"/>
        <v>TDC</v>
      </c>
      <c r="I498" s="3" t="s">
        <v>522</v>
      </c>
      <c r="J498" s="128">
        <v>1997</v>
      </c>
      <c r="K498" s="77">
        <f t="shared" si="52"/>
        <v>20</v>
      </c>
      <c r="L498" s="81" t="str">
        <f t="shared" si="55"/>
        <v>OK</v>
      </c>
      <c r="M498" s="78" t="s">
        <v>789</v>
      </c>
    </row>
    <row r="499" spans="1:13" ht="13.5">
      <c r="A499" s="98" t="s">
        <v>365</v>
      </c>
      <c r="B499" s="98" t="s">
        <v>1346</v>
      </c>
      <c r="C499" s="98" t="s">
        <v>1347</v>
      </c>
      <c r="D499" s="98" t="str">
        <f t="shared" si="53"/>
        <v>TDC</v>
      </c>
      <c r="F499" s="98" t="str">
        <f t="shared" si="50"/>
        <v>て１６</v>
      </c>
      <c r="G499" s="98" t="str">
        <f t="shared" si="51"/>
        <v>石内伸幸</v>
      </c>
      <c r="H499" s="98" t="str">
        <f t="shared" si="54"/>
        <v>TDC</v>
      </c>
      <c r="I499" s="3" t="s">
        <v>522</v>
      </c>
      <c r="J499" s="1">
        <v>1981</v>
      </c>
      <c r="K499" s="77">
        <f t="shared" si="52"/>
        <v>36</v>
      </c>
      <c r="L499" s="81" t="str">
        <f>IF(G499="","",IF(COUNTIF($G$5:$G$686,G499)&gt;1,"2重登録","OK"))</f>
        <v>OK</v>
      </c>
      <c r="M499" s="78" t="s">
        <v>794</v>
      </c>
    </row>
    <row r="500" spans="1:13" ht="13.5">
      <c r="A500" s="98" t="s">
        <v>366</v>
      </c>
      <c r="B500" s="78" t="s">
        <v>1348</v>
      </c>
      <c r="C500" s="78" t="s">
        <v>1349</v>
      </c>
      <c r="D500" s="98" t="str">
        <f t="shared" si="53"/>
        <v>TDC</v>
      </c>
      <c r="F500" s="81" t="str">
        <f t="shared" si="50"/>
        <v>て１７</v>
      </c>
      <c r="G500" s="98" t="str">
        <f t="shared" si="51"/>
        <v>上原義弘</v>
      </c>
      <c r="H500" s="98" t="str">
        <f t="shared" si="54"/>
        <v>TDC</v>
      </c>
      <c r="I500" s="3" t="s">
        <v>522</v>
      </c>
      <c r="J500" s="128">
        <v>1974</v>
      </c>
      <c r="K500" s="77">
        <f t="shared" si="52"/>
        <v>43</v>
      </c>
      <c r="L500" s="81" t="str">
        <f>IF(G500="","",IF(COUNTIF($G$5:$G$686,G500)&gt;1,"2重登録","OK"))</f>
        <v>OK</v>
      </c>
      <c r="M500" s="78" t="s">
        <v>334</v>
      </c>
    </row>
    <row r="501" spans="1:13" ht="13.5">
      <c r="A501" s="98" t="s">
        <v>367</v>
      </c>
      <c r="B501" s="80" t="s">
        <v>1350</v>
      </c>
      <c r="C501" s="80" t="s">
        <v>1351</v>
      </c>
      <c r="D501" s="98" t="str">
        <f t="shared" si="53"/>
        <v>TDC</v>
      </c>
      <c r="F501" s="81" t="str">
        <f t="shared" si="50"/>
        <v>て１８</v>
      </c>
      <c r="G501" s="98" t="str">
        <f t="shared" si="51"/>
        <v>上津慶和</v>
      </c>
      <c r="H501" s="98" t="str">
        <f t="shared" si="54"/>
        <v>TDC</v>
      </c>
      <c r="I501" s="3" t="s">
        <v>522</v>
      </c>
      <c r="J501" s="128">
        <v>1993</v>
      </c>
      <c r="K501" s="77">
        <f t="shared" si="52"/>
        <v>24</v>
      </c>
      <c r="L501" s="81" t="str">
        <f>IF(G501="","",IF(COUNTIF($G$5:$G$686,G501)&gt;1,"2重登録","OK"))</f>
        <v>OK</v>
      </c>
      <c r="M501" s="78" t="s">
        <v>789</v>
      </c>
    </row>
    <row r="502" spans="1:13" ht="13.5">
      <c r="A502" s="98" t="s">
        <v>368</v>
      </c>
      <c r="B502" s="78" t="s">
        <v>1092</v>
      </c>
      <c r="C502" s="78" t="s">
        <v>1352</v>
      </c>
      <c r="D502" s="98" t="str">
        <f t="shared" si="53"/>
        <v>TDC</v>
      </c>
      <c r="F502" s="81" t="str">
        <f t="shared" si="50"/>
        <v>て１９</v>
      </c>
      <c r="G502" s="98" t="str">
        <f t="shared" si="51"/>
        <v>岡 栄介</v>
      </c>
      <c r="H502" s="98" t="str">
        <f t="shared" si="54"/>
        <v>TDC</v>
      </c>
      <c r="I502" s="3" t="s">
        <v>522</v>
      </c>
      <c r="J502" s="128">
        <v>1996</v>
      </c>
      <c r="K502" s="77">
        <f t="shared" si="52"/>
        <v>21</v>
      </c>
      <c r="L502" s="81" t="str">
        <f aca="true" t="shared" si="56" ref="L502:L521">IF(G502="","",IF(COUNTIF($F$5:$F$686,G502)&gt;1,"2重登録","OK"))</f>
        <v>OK</v>
      </c>
      <c r="M502" s="78" t="s">
        <v>357</v>
      </c>
    </row>
    <row r="503" spans="1:13" ht="13.5">
      <c r="A503" s="98" t="s">
        <v>369</v>
      </c>
      <c r="B503" s="98" t="s">
        <v>523</v>
      </c>
      <c r="C503" s="98" t="s">
        <v>1353</v>
      </c>
      <c r="D503" s="98" t="str">
        <f t="shared" si="53"/>
        <v>TDC</v>
      </c>
      <c r="F503" s="98" t="str">
        <f t="shared" si="50"/>
        <v>て２０</v>
      </c>
      <c r="G503" s="98" t="str">
        <f t="shared" si="51"/>
        <v>岡本悟志</v>
      </c>
      <c r="H503" s="98" t="str">
        <f t="shared" si="54"/>
        <v>TDC</v>
      </c>
      <c r="I503" s="3" t="s">
        <v>522</v>
      </c>
      <c r="J503" s="1">
        <v>1988</v>
      </c>
      <c r="K503" s="77">
        <f t="shared" si="52"/>
        <v>29</v>
      </c>
      <c r="L503" s="81" t="str">
        <f t="shared" si="56"/>
        <v>OK</v>
      </c>
      <c r="M503" s="78" t="s">
        <v>330</v>
      </c>
    </row>
    <row r="504" spans="1:13" ht="13.5">
      <c r="A504" s="98" t="s">
        <v>370</v>
      </c>
      <c r="B504" s="78" t="s">
        <v>1323</v>
      </c>
      <c r="C504" s="78" t="s">
        <v>1354</v>
      </c>
      <c r="D504" s="98" t="str">
        <f t="shared" si="53"/>
        <v>TDC</v>
      </c>
      <c r="F504" s="81" t="str">
        <f t="shared" si="50"/>
        <v>て２１</v>
      </c>
      <c r="G504" s="98" t="str">
        <f t="shared" si="51"/>
        <v>片桐靖之</v>
      </c>
      <c r="H504" s="98" t="str">
        <f t="shared" si="54"/>
        <v>TDC</v>
      </c>
      <c r="I504" s="3" t="s">
        <v>522</v>
      </c>
      <c r="J504" s="128">
        <v>1976</v>
      </c>
      <c r="K504" s="77">
        <f t="shared" si="52"/>
        <v>41</v>
      </c>
      <c r="L504" s="81" t="str">
        <f t="shared" si="56"/>
        <v>OK</v>
      </c>
      <c r="M504" s="78" t="s">
        <v>334</v>
      </c>
    </row>
    <row r="505" spans="1:13" ht="13.5">
      <c r="A505" s="98" t="s">
        <v>371</v>
      </c>
      <c r="B505" s="80" t="s">
        <v>1355</v>
      </c>
      <c r="C505" s="80" t="s">
        <v>1356</v>
      </c>
      <c r="D505" s="98" t="str">
        <f t="shared" si="53"/>
        <v>TDC</v>
      </c>
      <c r="F505" s="81" t="str">
        <f t="shared" si="50"/>
        <v>て２２</v>
      </c>
      <c r="G505" s="98" t="str">
        <f t="shared" si="51"/>
        <v>川合 優</v>
      </c>
      <c r="H505" s="98" t="str">
        <f t="shared" si="54"/>
        <v>TDC</v>
      </c>
      <c r="I505" s="3" t="s">
        <v>522</v>
      </c>
      <c r="J505" s="128">
        <v>1991</v>
      </c>
      <c r="K505" s="77">
        <f t="shared" si="52"/>
        <v>26</v>
      </c>
      <c r="L505" s="81" t="str">
        <f t="shared" si="56"/>
        <v>OK</v>
      </c>
      <c r="M505" s="78" t="s">
        <v>281</v>
      </c>
    </row>
    <row r="506" spans="1:13" ht="13.5">
      <c r="A506" s="98" t="s">
        <v>372</v>
      </c>
      <c r="B506" s="98" t="s">
        <v>1357</v>
      </c>
      <c r="C506" s="98" t="s">
        <v>1233</v>
      </c>
      <c r="D506" s="98" t="str">
        <f t="shared" si="53"/>
        <v>TDC</v>
      </c>
      <c r="F506" s="98" t="str">
        <f t="shared" si="50"/>
        <v>て２３</v>
      </c>
      <c r="G506" s="98" t="str">
        <f t="shared" si="51"/>
        <v>川下洋平</v>
      </c>
      <c r="H506" s="98" t="str">
        <f t="shared" si="54"/>
        <v>TDC</v>
      </c>
      <c r="I506" s="3" t="s">
        <v>522</v>
      </c>
      <c r="J506" s="1">
        <v>1988</v>
      </c>
      <c r="K506" s="77">
        <f t="shared" si="52"/>
        <v>29</v>
      </c>
      <c r="L506" s="81" t="str">
        <f t="shared" si="56"/>
        <v>OK</v>
      </c>
      <c r="M506" s="78" t="s">
        <v>334</v>
      </c>
    </row>
    <row r="507" spans="1:13" ht="13.5">
      <c r="A507" s="98" t="s">
        <v>373</v>
      </c>
      <c r="B507" s="78" t="s">
        <v>1358</v>
      </c>
      <c r="C507" s="78" t="s">
        <v>1359</v>
      </c>
      <c r="D507" s="98" t="str">
        <f t="shared" si="53"/>
        <v>TDC</v>
      </c>
      <c r="F507" s="81" t="str">
        <f t="shared" si="50"/>
        <v>て２４</v>
      </c>
      <c r="G507" s="98" t="str">
        <f t="shared" si="51"/>
        <v>北澤 純</v>
      </c>
      <c r="H507" s="98" t="str">
        <f t="shared" si="54"/>
        <v>TDC</v>
      </c>
      <c r="I507" s="3" t="s">
        <v>522</v>
      </c>
      <c r="J507" s="128">
        <v>1986</v>
      </c>
      <c r="K507" s="77">
        <f t="shared" si="52"/>
        <v>31</v>
      </c>
      <c r="L507" s="81" t="str">
        <f t="shared" si="56"/>
        <v>OK</v>
      </c>
      <c r="M507" s="78" t="s">
        <v>794</v>
      </c>
    </row>
    <row r="508" spans="1:13" ht="13.5">
      <c r="A508" s="98" t="s">
        <v>374</v>
      </c>
      <c r="B508" s="80" t="s">
        <v>1360</v>
      </c>
      <c r="C508" s="80" t="s">
        <v>1361</v>
      </c>
      <c r="D508" s="98" t="str">
        <f t="shared" si="53"/>
        <v>TDC</v>
      </c>
      <c r="F508" s="81" t="str">
        <f t="shared" si="50"/>
        <v>て２５</v>
      </c>
      <c r="G508" s="98" t="str">
        <f t="shared" si="51"/>
        <v>北村拓也</v>
      </c>
      <c r="H508" s="98" t="str">
        <f t="shared" si="54"/>
        <v>TDC</v>
      </c>
      <c r="I508" s="3" t="s">
        <v>522</v>
      </c>
      <c r="J508" s="128">
        <v>1985</v>
      </c>
      <c r="K508" s="77">
        <f t="shared" si="52"/>
        <v>32</v>
      </c>
      <c r="L508" s="81" t="str">
        <f>IF(G508="","",IF(COUNTIF($G$5:$G$686,G508)&gt;1,"2重登録","OK"))</f>
        <v>OK</v>
      </c>
      <c r="M508" s="78" t="s">
        <v>776</v>
      </c>
    </row>
    <row r="509" spans="1:13" ht="13.5">
      <c r="A509" s="98" t="s">
        <v>375</v>
      </c>
      <c r="B509" s="80" t="s">
        <v>1342</v>
      </c>
      <c r="C509" s="80" t="s">
        <v>1362</v>
      </c>
      <c r="D509" s="98" t="str">
        <f t="shared" si="53"/>
        <v>TDC</v>
      </c>
      <c r="F509" s="81" t="str">
        <f t="shared" si="50"/>
        <v>て２６</v>
      </c>
      <c r="G509" s="98" t="str">
        <f t="shared" si="51"/>
        <v>鹿野雄大</v>
      </c>
      <c r="H509" s="98" t="str">
        <f t="shared" si="54"/>
        <v>TDC</v>
      </c>
      <c r="I509" s="3" t="s">
        <v>522</v>
      </c>
      <c r="J509" s="128">
        <v>1991</v>
      </c>
      <c r="K509" s="77">
        <f t="shared" si="52"/>
        <v>26</v>
      </c>
      <c r="L509" s="81" t="str">
        <f t="shared" si="56"/>
        <v>OK</v>
      </c>
      <c r="M509" s="78" t="s">
        <v>334</v>
      </c>
    </row>
    <row r="510" spans="1:13" ht="13.5">
      <c r="A510" s="98" t="s">
        <v>376</v>
      </c>
      <c r="B510" s="78" t="s">
        <v>1363</v>
      </c>
      <c r="C510" s="78" t="s">
        <v>1364</v>
      </c>
      <c r="D510" s="98" t="str">
        <f t="shared" si="53"/>
        <v>TDC</v>
      </c>
      <c r="F510" s="81" t="str">
        <f t="shared" si="50"/>
        <v>て２７</v>
      </c>
      <c r="G510" s="98" t="str">
        <f t="shared" si="51"/>
        <v>澁谷晃大</v>
      </c>
      <c r="H510" s="98" t="str">
        <f t="shared" si="54"/>
        <v>TDC</v>
      </c>
      <c r="I510" s="3" t="s">
        <v>522</v>
      </c>
      <c r="J510" s="128">
        <v>1996</v>
      </c>
      <c r="K510" s="77">
        <f t="shared" si="52"/>
        <v>21</v>
      </c>
      <c r="L510" s="81" t="str">
        <f t="shared" si="56"/>
        <v>OK</v>
      </c>
      <c r="M510" s="78" t="s">
        <v>334</v>
      </c>
    </row>
    <row r="511" spans="1:13" ht="13.5">
      <c r="A511" s="98" t="s">
        <v>377</v>
      </c>
      <c r="B511" s="98" t="s">
        <v>1365</v>
      </c>
      <c r="C511" s="98" t="s">
        <v>291</v>
      </c>
      <c r="D511" s="98" t="str">
        <f t="shared" si="53"/>
        <v>TDC</v>
      </c>
      <c r="F511" s="98" t="str">
        <f t="shared" si="50"/>
        <v>て２８</v>
      </c>
      <c r="G511" s="98" t="str">
        <f t="shared" si="51"/>
        <v>嶋村和彦</v>
      </c>
      <c r="H511" s="98" t="str">
        <f t="shared" si="54"/>
        <v>TDC</v>
      </c>
      <c r="I511" s="3" t="s">
        <v>522</v>
      </c>
      <c r="J511" s="1">
        <v>1990</v>
      </c>
      <c r="K511" s="77">
        <f t="shared" si="52"/>
        <v>27</v>
      </c>
      <c r="L511" s="81" t="str">
        <f t="shared" si="56"/>
        <v>OK</v>
      </c>
      <c r="M511" s="78" t="s">
        <v>281</v>
      </c>
    </row>
    <row r="512" spans="1:13" ht="13.5">
      <c r="A512" s="98" t="s">
        <v>378</v>
      </c>
      <c r="B512" s="78" t="s">
        <v>1366</v>
      </c>
      <c r="C512" s="78" t="s">
        <v>1367</v>
      </c>
      <c r="D512" s="98" t="str">
        <f t="shared" si="53"/>
        <v>TDC</v>
      </c>
      <c r="F512" s="81" t="str">
        <f t="shared" si="50"/>
        <v>て２９</v>
      </c>
      <c r="G512" s="98" t="str">
        <f t="shared" si="51"/>
        <v>白井秀幸</v>
      </c>
      <c r="H512" s="98" t="str">
        <f t="shared" si="54"/>
        <v>TDC</v>
      </c>
      <c r="I512" s="3" t="s">
        <v>522</v>
      </c>
      <c r="J512" s="128">
        <v>1988</v>
      </c>
      <c r="K512" s="77">
        <f t="shared" si="52"/>
        <v>29</v>
      </c>
      <c r="L512" s="81" t="str">
        <f t="shared" si="56"/>
        <v>OK</v>
      </c>
      <c r="M512" s="78" t="s">
        <v>885</v>
      </c>
    </row>
    <row r="513" spans="1:13" ht="13.5">
      <c r="A513" s="98" t="s">
        <v>379</v>
      </c>
      <c r="B513" s="80" t="s">
        <v>304</v>
      </c>
      <c r="C513" s="80" t="s">
        <v>1368</v>
      </c>
      <c r="D513" s="98" t="str">
        <f t="shared" si="53"/>
        <v>TDC</v>
      </c>
      <c r="F513" s="81" t="str">
        <f t="shared" si="50"/>
        <v>て３０</v>
      </c>
      <c r="G513" s="98" t="str">
        <f t="shared" si="51"/>
        <v>谷口 孟</v>
      </c>
      <c r="H513" s="98" t="str">
        <f t="shared" si="54"/>
        <v>TDC</v>
      </c>
      <c r="I513" s="3" t="s">
        <v>522</v>
      </c>
      <c r="J513" s="128">
        <v>1992</v>
      </c>
      <c r="K513" s="77">
        <f t="shared" si="52"/>
        <v>25</v>
      </c>
      <c r="L513" s="81" t="str">
        <f t="shared" si="56"/>
        <v>OK</v>
      </c>
      <c r="M513" s="78" t="s">
        <v>789</v>
      </c>
    </row>
    <row r="514" spans="1:13" ht="13.5">
      <c r="A514" s="98" t="s">
        <v>380</v>
      </c>
      <c r="B514" s="78" t="s">
        <v>1369</v>
      </c>
      <c r="C514" s="78" t="s">
        <v>1370</v>
      </c>
      <c r="D514" s="98" t="str">
        <f t="shared" si="53"/>
        <v>TDC</v>
      </c>
      <c r="F514" s="81" t="str">
        <f t="shared" si="50"/>
        <v>て３１</v>
      </c>
      <c r="G514" s="98" t="str">
        <f t="shared" si="51"/>
        <v>津曲崇志</v>
      </c>
      <c r="H514" s="98" t="str">
        <f t="shared" si="54"/>
        <v>TDC</v>
      </c>
      <c r="I514" s="3" t="s">
        <v>522</v>
      </c>
      <c r="J514" s="128">
        <v>1988</v>
      </c>
      <c r="K514" s="77">
        <f t="shared" si="52"/>
        <v>29</v>
      </c>
      <c r="L514" s="81" t="str">
        <f t="shared" si="56"/>
        <v>OK</v>
      </c>
      <c r="M514" s="78" t="s">
        <v>885</v>
      </c>
    </row>
    <row r="515" spans="1:13" ht="13.5">
      <c r="A515" s="98" t="s">
        <v>381</v>
      </c>
      <c r="B515" s="98" t="s">
        <v>1371</v>
      </c>
      <c r="C515" s="98" t="s">
        <v>1372</v>
      </c>
      <c r="D515" s="98" t="str">
        <f t="shared" si="53"/>
        <v>TDC</v>
      </c>
      <c r="F515" s="98" t="str">
        <f t="shared" si="50"/>
        <v>て３２</v>
      </c>
      <c r="G515" s="98" t="str">
        <f t="shared" si="51"/>
        <v>中尾 巧</v>
      </c>
      <c r="H515" s="98" t="str">
        <f t="shared" si="54"/>
        <v>TDC</v>
      </c>
      <c r="I515" s="3" t="s">
        <v>522</v>
      </c>
      <c r="J515" s="1">
        <v>1983</v>
      </c>
      <c r="K515" s="77">
        <f t="shared" si="52"/>
        <v>34</v>
      </c>
      <c r="L515" s="81" t="str">
        <f t="shared" si="56"/>
        <v>OK</v>
      </c>
      <c r="M515" s="78" t="s">
        <v>1373</v>
      </c>
    </row>
    <row r="516" spans="1:13" ht="13.5">
      <c r="A516" s="98" t="s">
        <v>382</v>
      </c>
      <c r="B516" s="78" t="s">
        <v>1374</v>
      </c>
      <c r="C516" s="78" t="s">
        <v>1065</v>
      </c>
      <c r="D516" s="98" t="str">
        <f t="shared" si="53"/>
        <v>TDC</v>
      </c>
      <c r="F516" s="81" t="str">
        <f t="shared" si="50"/>
        <v>て３３</v>
      </c>
      <c r="G516" s="98" t="str">
        <f t="shared" si="51"/>
        <v>西嶌達也</v>
      </c>
      <c r="H516" s="98" t="str">
        <f t="shared" si="54"/>
        <v>TDC</v>
      </c>
      <c r="I516" s="3" t="s">
        <v>522</v>
      </c>
      <c r="J516" s="128">
        <v>1989</v>
      </c>
      <c r="K516" s="77">
        <f t="shared" si="52"/>
        <v>28</v>
      </c>
      <c r="L516" s="81" t="str">
        <f t="shared" si="56"/>
        <v>OK</v>
      </c>
      <c r="M516" s="78" t="s">
        <v>789</v>
      </c>
    </row>
    <row r="517" spans="1:13" ht="13.5">
      <c r="A517" s="98" t="s">
        <v>383</v>
      </c>
      <c r="B517" s="80" t="s">
        <v>1375</v>
      </c>
      <c r="C517" s="80" t="s">
        <v>1376</v>
      </c>
      <c r="D517" s="98" t="str">
        <f t="shared" si="53"/>
        <v>TDC</v>
      </c>
      <c r="F517" s="81" t="str">
        <f t="shared" si="50"/>
        <v>て３４</v>
      </c>
      <c r="G517" s="98" t="str">
        <f t="shared" si="51"/>
        <v>野村良平</v>
      </c>
      <c r="H517" s="98" t="str">
        <f t="shared" si="54"/>
        <v>TDC</v>
      </c>
      <c r="I517" s="3" t="s">
        <v>522</v>
      </c>
      <c r="J517" s="128">
        <v>1989</v>
      </c>
      <c r="K517" s="77">
        <f t="shared" si="52"/>
        <v>28</v>
      </c>
      <c r="L517" s="81" t="str">
        <f t="shared" si="56"/>
        <v>OK</v>
      </c>
      <c r="M517" s="78" t="s">
        <v>341</v>
      </c>
    </row>
    <row r="518" spans="1:13" ht="13.5">
      <c r="A518" s="98" t="s">
        <v>384</v>
      </c>
      <c r="B518" s="98" t="s">
        <v>1377</v>
      </c>
      <c r="C518" s="98" t="s">
        <v>1378</v>
      </c>
      <c r="D518" s="98" t="str">
        <f t="shared" si="53"/>
        <v>TDC</v>
      </c>
      <c r="F518" s="98" t="str">
        <f t="shared" si="50"/>
        <v>て３５</v>
      </c>
      <c r="G518" s="98" t="str">
        <f t="shared" si="51"/>
        <v>浜中岳史</v>
      </c>
      <c r="H518" s="98" t="str">
        <f t="shared" si="54"/>
        <v>TDC</v>
      </c>
      <c r="I518" s="3" t="s">
        <v>522</v>
      </c>
      <c r="J518" s="1">
        <v>1980</v>
      </c>
      <c r="K518" s="77">
        <f t="shared" si="52"/>
        <v>37</v>
      </c>
      <c r="L518" s="81" t="str">
        <f t="shared" si="56"/>
        <v>OK</v>
      </c>
      <c r="M518" s="35" t="s">
        <v>501</v>
      </c>
    </row>
    <row r="519" spans="1:13" ht="13.5">
      <c r="A519" s="98" t="s">
        <v>385</v>
      </c>
      <c r="B519" s="78" t="s">
        <v>1379</v>
      </c>
      <c r="C519" s="78" t="s">
        <v>1380</v>
      </c>
      <c r="D519" s="98" t="str">
        <f t="shared" si="53"/>
        <v>TDC</v>
      </c>
      <c r="F519" s="81" t="str">
        <f t="shared" si="50"/>
        <v>て３６</v>
      </c>
      <c r="G519" s="98" t="str">
        <f t="shared" si="51"/>
        <v>東山 博</v>
      </c>
      <c r="H519" s="98" t="str">
        <f t="shared" si="54"/>
        <v>TDC</v>
      </c>
      <c r="I519" s="3" t="s">
        <v>522</v>
      </c>
      <c r="J519" s="128">
        <v>1964</v>
      </c>
      <c r="K519" s="77">
        <f t="shared" si="52"/>
        <v>53</v>
      </c>
      <c r="L519" s="81" t="str">
        <f t="shared" si="56"/>
        <v>OK</v>
      </c>
      <c r="M519" s="78" t="s">
        <v>334</v>
      </c>
    </row>
    <row r="520" spans="1:13" ht="13.5">
      <c r="A520" s="98" t="s">
        <v>386</v>
      </c>
      <c r="B520" s="80" t="s">
        <v>915</v>
      </c>
      <c r="C520" s="80" t="s">
        <v>1381</v>
      </c>
      <c r="D520" s="98" t="str">
        <f t="shared" si="53"/>
        <v>TDC</v>
      </c>
      <c r="F520" s="81" t="str">
        <f t="shared" si="50"/>
        <v>て３７</v>
      </c>
      <c r="G520" s="98" t="str">
        <f t="shared" si="51"/>
        <v>松本遼太郎</v>
      </c>
      <c r="H520" s="98" t="str">
        <f t="shared" si="54"/>
        <v>TDC</v>
      </c>
      <c r="I520" s="3" t="s">
        <v>522</v>
      </c>
      <c r="J520" s="128">
        <v>1991</v>
      </c>
      <c r="K520" s="77">
        <f t="shared" si="52"/>
        <v>26</v>
      </c>
      <c r="L520" s="81" t="str">
        <f t="shared" si="56"/>
        <v>OK</v>
      </c>
      <c r="M520" s="78" t="s">
        <v>334</v>
      </c>
    </row>
    <row r="521" spans="1:13" ht="13.5">
      <c r="A521" s="98" t="s">
        <v>387</v>
      </c>
      <c r="B521" s="78" t="s">
        <v>635</v>
      </c>
      <c r="C521" s="78" t="s">
        <v>1382</v>
      </c>
      <c r="D521" s="98" t="str">
        <f t="shared" si="53"/>
        <v>TDC</v>
      </c>
      <c r="F521" s="81" t="str">
        <f t="shared" si="50"/>
        <v>て３８</v>
      </c>
      <c r="G521" s="98" t="str">
        <f t="shared" si="51"/>
        <v>山口稔貴</v>
      </c>
      <c r="H521" s="98" t="str">
        <f t="shared" si="54"/>
        <v>TDC</v>
      </c>
      <c r="I521" s="3" t="s">
        <v>522</v>
      </c>
      <c r="J521" s="128">
        <v>1988</v>
      </c>
      <c r="K521" s="77">
        <f t="shared" si="52"/>
        <v>29</v>
      </c>
      <c r="L521" s="81" t="str">
        <f t="shared" si="56"/>
        <v>OK</v>
      </c>
      <c r="M521" s="78" t="s">
        <v>885</v>
      </c>
    </row>
    <row r="522" spans="1:13" ht="13.5">
      <c r="A522" s="98" t="s">
        <v>388</v>
      </c>
      <c r="B522" s="78" t="s">
        <v>1383</v>
      </c>
      <c r="C522" s="78" t="s">
        <v>1384</v>
      </c>
      <c r="D522" s="98" t="str">
        <f t="shared" si="53"/>
        <v>TDC</v>
      </c>
      <c r="F522" s="81" t="str">
        <f t="shared" si="50"/>
        <v>て３９</v>
      </c>
      <c r="G522" s="98" t="str">
        <f t="shared" si="51"/>
        <v>苅和 司</v>
      </c>
      <c r="H522" s="98" t="str">
        <f t="shared" si="54"/>
        <v>TDC</v>
      </c>
      <c r="I522" s="3" t="s">
        <v>522</v>
      </c>
      <c r="J522" s="128">
        <v>1992</v>
      </c>
      <c r="K522" s="77">
        <f t="shared" si="52"/>
        <v>25</v>
      </c>
      <c r="L522" s="81" t="str">
        <f aca="true" t="shared" si="57" ref="L522:L586">IF(G522="","",IF(COUNTIF($G$5:$G$703,G522)&gt;1,"2重登録","OK"))</f>
        <v>OK</v>
      </c>
      <c r="M522" s="167" t="s">
        <v>752</v>
      </c>
    </row>
    <row r="523" spans="1:13" ht="13.5">
      <c r="A523" s="98" t="s">
        <v>389</v>
      </c>
      <c r="B523" s="78" t="s">
        <v>533</v>
      </c>
      <c r="C523" s="78" t="s">
        <v>1385</v>
      </c>
      <c r="D523" s="98" t="str">
        <f t="shared" si="53"/>
        <v>TDC</v>
      </c>
      <c r="F523" s="81" t="str">
        <f t="shared" si="50"/>
        <v>て４０</v>
      </c>
      <c r="G523" s="98" t="str">
        <f t="shared" si="51"/>
        <v>山本竜平</v>
      </c>
      <c r="H523" s="98" t="str">
        <f t="shared" si="54"/>
        <v>TDC</v>
      </c>
      <c r="I523" s="3" t="s">
        <v>522</v>
      </c>
      <c r="J523" s="128">
        <v>1992</v>
      </c>
      <c r="K523" s="77">
        <f t="shared" si="52"/>
        <v>25</v>
      </c>
      <c r="L523" s="81" t="str">
        <f t="shared" si="57"/>
        <v>OK</v>
      </c>
      <c r="M523" s="167" t="s">
        <v>752</v>
      </c>
    </row>
    <row r="524" spans="1:13" ht="13.5">
      <c r="A524" s="98" t="s">
        <v>1386</v>
      </c>
      <c r="B524" s="78" t="s">
        <v>1387</v>
      </c>
      <c r="C524" s="78" t="s">
        <v>1388</v>
      </c>
      <c r="D524" s="98" t="str">
        <f t="shared" si="53"/>
        <v>TDC</v>
      </c>
      <c r="F524" s="81" t="str">
        <f t="shared" si="50"/>
        <v>て４１</v>
      </c>
      <c r="G524" s="98" t="str">
        <f t="shared" si="51"/>
        <v>寺元翔太</v>
      </c>
      <c r="H524" s="98" t="str">
        <f t="shared" si="54"/>
        <v>TDC</v>
      </c>
      <c r="I524" s="3" t="s">
        <v>522</v>
      </c>
      <c r="J524" s="128">
        <v>1993</v>
      </c>
      <c r="K524" s="77">
        <f t="shared" si="52"/>
        <v>24</v>
      </c>
      <c r="L524" s="81" t="str">
        <f t="shared" si="57"/>
        <v>OK</v>
      </c>
      <c r="M524" s="167" t="s">
        <v>752</v>
      </c>
    </row>
    <row r="525" spans="1:13" ht="13.5">
      <c r="A525" s="98" t="s">
        <v>1389</v>
      </c>
      <c r="B525" s="78" t="s">
        <v>1390</v>
      </c>
      <c r="C525" s="78" t="s">
        <v>1391</v>
      </c>
      <c r="D525" s="98" t="str">
        <f t="shared" si="53"/>
        <v>TDC</v>
      </c>
      <c r="F525" s="81" t="str">
        <f t="shared" si="50"/>
        <v>て４２</v>
      </c>
      <c r="G525" s="98" t="str">
        <f t="shared" si="51"/>
        <v>若森裕生</v>
      </c>
      <c r="H525" s="98" t="str">
        <f t="shared" si="54"/>
        <v>TDC</v>
      </c>
      <c r="I525" s="3" t="s">
        <v>522</v>
      </c>
      <c r="J525" s="128">
        <v>1989</v>
      </c>
      <c r="K525" s="77">
        <f t="shared" si="52"/>
        <v>28</v>
      </c>
      <c r="L525" s="81" t="str">
        <f t="shared" si="57"/>
        <v>OK</v>
      </c>
      <c r="M525" s="167" t="s">
        <v>752</v>
      </c>
    </row>
    <row r="526" spans="1:13" ht="13.5">
      <c r="A526" s="98" t="s">
        <v>1392</v>
      </c>
      <c r="B526" s="78" t="s">
        <v>1393</v>
      </c>
      <c r="C526" s="78" t="s">
        <v>1394</v>
      </c>
      <c r="D526" s="98" t="str">
        <f t="shared" si="53"/>
        <v>TDC</v>
      </c>
      <c r="F526" s="81" t="str">
        <f>A526</f>
        <v>て４３</v>
      </c>
      <c r="G526" s="98" t="str">
        <f>B526&amp;C526</f>
        <v>松岡宗隆</v>
      </c>
      <c r="H526" s="98" t="str">
        <f t="shared" si="54"/>
        <v>TDC</v>
      </c>
      <c r="I526" s="3" t="s">
        <v>522</v>
      </c>
      <c r="J526" s="128">
        <v>1988</v>
      </c>
      <c r="K526" s="77">
        <f>IF(J526="","",(2017-J526))</f>
        <v>29</v>
      </c>
      <c r="L526" s="81" t="str">
        <f t="shared" si="57"/>
        <v>OK</v>
      </c>
      <c r="M526" s="167" t="s">
        <v>752</v>
      </c>
    </row>
    <row r="527" spans="1:13" ht="13.5">
      <c r="A527" s="98" t="s">
        <v>1395</v>
      </c>
      <c r="B527" s="78" t="s">
        <v>1396</v>
      </c>
      <c r="C527" s="78" t="s">
        <v>1397</v>
      </c>
      <c r="D527" s="98" t="str">
        <f t="shared" si="53"/>
        <v>TDC</v>
      </c>
      <c r="F527" s="81" t="str">
        <f>A527</f>
        <v>て４４</v>
      </c>
      <c r="G527" s="98" t="str">
        <f>B527&amp;C527</f>
        <v>清川智輝</v>
      </c>
      <c r="H527" s="98" t="str">
        <f t="shared" si="54"/>
        <v>TDC</v>
      </c>
      <c r="I527" s="3" t="s">
        <v>522</v>
      </c>
      <c r="J527" s="128">
        <v>1988</v>
      </c>
      <c r="K527" s="77">
        <f>IF(J527="","",(2017-J527))</f>
        <v>29</v>
      </c>
      <c r="L527" s="81" t="str">
        <f t="shared" si="57"/>
        <v>OK</v>
      </c>
      <c r="M527" s="167" t="s">
        <v>0</v>
      </c>
    </row>
    <row r="528" spans="1:13" ht="13.5">
      <c r="A528" s="98" t="s">
        <v>1398</v>
      </c>
      <c r="B528" s="78" t="s">
        <v>1399</v>
      </c>
      <c r="C528" s="78" t="s">
        <v>1400</v>
      </c>
      <c r="D528" s="98" t="str">
        <f t="shared" si="53"/>
        <v>TDC</v>
      </c>
      <c r="F528" s="81" t="str">
        <f>A528</f>
        <v>て４５</v>
      </c>
      <c r="G528" s="98" t="str">
        <f>B528&amp;C528</f>
        <v>東 佑樹</v>
      </c>
      <c r="H528" s="98" t="str">
        <f t="shared" si="54"/>
        <v>TDC</v>
      </c>
      <c r="I528" s="3" t="s">
        <v>522</v>
      </c>
      <c r="J528" s="128">
        <v>1985</v>
      </c>
      <c r="K528" s="77">
        <f>IF(J528="","",(2017-J528))</f>
        <v>32</v>
      </c>
      <c r="L528" s="81" t="str">
        <f t="shared" si="57"/>
        <v>OK</v>
      </c>
      <c r="M528" s="167" t="s">
        <v>758</v>
      </c>
    </row>
    <row r="529" spans="1:13" ht="13.5">
      <c r="A529" s="98" t="s">
        <v>1401</v>
      </c>
      <c r="B529" s="132" t="s">
        <v>861</v>
      </c>
      <c r="C529" s="132" t="s">
        <v>1402</v>
      </c>
      <c r="D529" s="98" t="str">
        <f t="shared" si="53"/>
        <v>TDC</v>
      </c>
      <c r="F529" s="81" t="str">
        <f>A529</f>
        <v>て４６</v>
      </c>
      <c r="G529" s="98" t="str">
        <f>B529&amp;C529</f>
        <v>東佳菜子</v>
      </c>
      <c r="H529" s="98" t="str">
        <f t="shared" si="54"/>
        <v>TDC</v>
      </c>
      <c r="I529" s="173" t="s">
        <v>742</v>
      </c>
      <c r="J529" s="128">
        <v>1987</v>
      </c>
      <c r="K529" s="77">
        <f>IF(J529="","",(2017-J529))</f>
        <v>30</v>
      </c>
      <c r="L529" s="81" t="str">
        <f t="shared" si="57"/>
        <v>OK</v>
      </c>
      <c r="M529" s="167" t="s">
        <v>758</v>
      </c>
    </row>
    <row r="530" spans="2:13" ht="13.5">
      <c r="B530" s="132"/>
      <c r="C530" s="132"/>
      <c r="F530" s="81"/>
      <c r="I530" s="173"/>
      <c r="J530" s="128"/>
      <c r="K530" s="77"/>
      <c r="L530" s="81">
        <f t="shared" si="57"/>
      </c>
      <c r="M530" s="167"/>
    </row>
    <row r="531" spans="2:13" ht="13.5">
      <c r="B531" s="132"/>
      <c r="C531" s="132"/>
      <c r="F531" s="81"/>
      <c r="I531" s="173"/>
      <c r="J531" s="128"/>
      <c r="K531" s="77"/>
      <c r="L531" s="81">
        <f t="shared" si="57"/>
      </c>
      <c r="M531" s="167"/>
    </row>
    <row r="532" spans="1:13" s="129" customFormat="1" ht="13.5">
      <c r="A532" s="8"/>
      <c r="B532" s="655" t="s">
        <v>1403</v>
      </c>
      <c r="C532" s="655"/>
      <c r="D532" s="655" t="s">
        <v>1404</v>
      </c>
      <c r="E532" s="655"/>
      <c r="F532" s="655"/>
      <c r="G532" s="655"/>
      <c r="H532" s="8"/>
      <c r="I532" s="8"/>
      <c r="J532" s="106"/>
      <c r="K532" s="8"/>
      <c r="L532" s="81">
        <f t="shared" si="57"/>
      </c>
      <c r="M532" s="8"/>
    </row>
    <row r="533" spans="1:13" s="129" customFormat="1" ht="13.5">
      <c r="A533" s="8"/>
      <c r="B533" s="655"/>
      <c r="C533" s="655"/>
      <c r="D533" s="655"/>
      <c r="E533" s="655"/>
      <c r="F533" s="655"/>
      <c r="G533" s="655"/>
      <c r="H533" s="8"/>
      <c r="I533" s="8"/>
      <c r="J533" s="106"/>
      <c r="K533" s="8"/>
      <c r="L533" s="81">
        <f t="shared" si="57"/>
      </c>
      <c r="M533" s="8"/>
    </row>
    <row r="534" spans="1:15" s="129" customFormat="1" ht="13.5">
      <c r="A534" s="80"/>
      <c r="B534" s="80" t="s">
        <v>685</v>
      </c>
      <c r="C534" s="80"/>
      <c r="D534" s="78"/>
      <c r="E534" s="80"/>
      <c r="F534" s="45"/>
      <c r="G534" s="46" t="s">
        <v>518</v>
      </c>
      <c r="H534" s="46" t="s">
        <v>519</v>
      </c>
      <c r="I534" s="80"/>
      <c r="J534" s="100"/>
      <c r="K534" s="39"/>
      <c r="L534" s="81"/>
      <c r="M534" s="78"/>
      <c r="N534" s="101"/>
      <c r="O534" s="101"/>
    </row>
    <row r="535" spans="1:13" s="129" customFormat="1" ht="13.5">
      <c r="A535" s="80"/>
      <c r="B535" s="714" t="s">
        <v>497</v>
      </c>
      <c r="C535" s="714"/>
      <c r="D535" s="78"/>
      <c r="E535" s="80"/>
      <c r="F535" s="45">
        <f aca="true" t="shared" si="58" ref="F535:F590">A535</f>
        <v>0</v>
      </c>
      <c r="G535" s="28">
        <f>COUNTIF(M536:M590,"東近江市")</f>
        <v>8</v>
      </c>
      <c r="H535" s="715">
        <f>(G535/RIGHT(A590,2))</f>
        <v>0.14545454545454545</v>
      </c>
      <c r="I535" s="715"/>
      <c r="J535" s="715"/>
      <c r="K535" s="39"/>
      <c r="L535" s="81"/>
      <c r="M535" s="78"/>
    </row>
    <row r="536" spans="1:13" s="129" customFormat="1" ht="14.25">
      <c r="A536" s="176" t="s">
        <v>1405</v>
      </c>
      <c r="B536" s="177" t="s">
        <v>1406</v>
      </c>
      <c r="C536" s="177" t="s">
        <v>1407</v>
      </c>
      <c r="D536" s="80" t="s">
        <v>685</v>
      </c>
      <c r="E536" s="176"/>
      <c r="F536" s="45" t="str">
        <f t="shared" si="58"/>
        <v>う０１</v>
      </c>
      <c r="G536" s="8" t="str">
        <f>B536&amp;C536</f>
        <v>池上浩幸</v>
      </c>
      <c r="H536" s="80" t="s">
        <v>497</v>
      </c>
      <c r="I536" s="80" t="s">
        <v>522</v>
      </c>
      <c r="J536" s="40">
        <v>1965</v>
      </c>
      <c r="K536" s="39">
        <f>2017-J536</f>
        <v>52</v>
      </c>
      <c r="L536" s="81" t="str">
        <f t="shared" si="57"/>
        <v>OK</v>
      </c>
      <c r="M536" s="41" t="s">
        <v>770</v>
      </c>
    </row>
    <row r="537" spans="1:13" s="129" customFormat="1" ht="13.5">
      <c r="A537" s="176" t="s">
        <v>1408</v>
      </c>
      <c r="B537" s="78" t="s">
        <v>681</v>
      </c>
      <c r="C537" s="78" t="s">
        <v>682</v>
      </c>
      <c r="D537" s="80" t="s">
        <v>685</v>
      </c>
      <c r="E537" s="78"/>
      <c r="F537" s="78" t="str">
        <f t="shared" si="58"/>
        <v>う０２</v>
      </c>
      <c r="G537" s="78" t="str">
        <f aca="true" t="shared" si="59" ref="G537:G547">B537&amp;C537</f>
        <v>井内一博</v>
      </c>
      <c r="H537" s="80" t="s">
        <v>497</v>
      </c>
      <c r="I537" s="78" t="s">
        <v>522</v>
      </c>
      <c r="J537" s="27">
        <v>1976</v>
      </c>
      <c r="K537" s="39">
        <f aca="true" t="shared" si="60" ref="K537:K590">2017-J537</f>
        <v>41</v>
      </c>
      <c r="L537" s="81" t="str">
        <f t="shared" si="57"/>
        <v>OK</v>
      </c>
      <c r="M537" s="78" t="s">
        <v>285</v>
      </c>
    </row>
    <row r="538" spans="1:13" s="129" customFormat="1" ht="14.25">
      <c r="A538" s="176" t="s">
        <v>390</v>
      </c>
      <c r="B538" s="178" t="s">
        <v>524</v>
      </c>
      <c r="C538" s="178" t="s">
        <v>1409</v>
      </c>
      <c r="D538" s="80" t="s">
        <v>685</v>
      </c>
      <c r="E538" s="176"/>
      <c r="F538" s="45" t="str">
        <f t="shared" si="58"/>
        <v>う０３</v>
      </c>
      <c r="G538" s="8" t="str">
        <f t="shared" si="59"/>
        <v>片岡一寿</v>
      </c>
      <c r="H538" s="80" t="s">
        <v>497</v>
      </c>
      <c r="I538" s="80" t="s">
        <v>522</v>
      </c>
      <c r="J538" s="40">
        <v>1971</v>
      </c>
      <c r="K538" s="39">
        <f t="shared" si="60"/>
        <v>46</v>
      </c>
      <c r="L538" s="81" t="str">
        <f t="shared" si="57"/>
        <v>OK</v>
      </c>
      <c r="M538" s="41" t="s">
        <v>885</v>
      </c>
    </row>
    <row r="539" spans="1:13" s="129" customFormat="1" ht="14.25">
      <c r="A539" s="176" t="s">
        <v>391</v>
      </c>
      <c r="B539" s="178" t="s">
        <v>1410</v>
      </c>
      <c r="C539" s="178" t="s">
        <v>1411</v>
      </c>
      <c r="D539" s="80" t="s">
        <v>685</v>
      </c>
      <c r="E539" s="176"/>
      <c r="F539" s="45" t="str">
        <f t="shared" si="58"/>
        <v>う０４</v>
      </c>
      <c r="G539" s="8" t="str">
        <f t="shared" si="59"/>
        <v>片岡  大</v>
      </c>
      <c r="H539" s="80" t="s">
        <v>497</v>
      </c>
      <c r="I539" s="80" t="s">
        <v>522</v>
      </c>
      <c r="J539" s="40">
        <v>1969</v>
      </c>
      <c r="K539" s="39">
        <f t="shared" si="60"/>
        <v>48</v>
      </c>
      <c r="L539" s="81" t="str">
        <f t="shared" si="57"/>
        <v>OK</v>
      </c>
      <c r="M539" s="41" t="s">
        <v>1171</v>
      </c>
    </row>
    <row r="540" spans="1:13" s="129" customFormat="1" ht="14.25">
      <c r="A540" s="176" t="s">
        <v>392</v>
      </c>
      <c r="B540" s="178" t="s">
        <v>524</v>
      </c>
      <c r="C540" s="178" t="s">
        <v>1412</v>
      </c>
      <c r="D540" s="80" t="s">
        <v>685</v>
      </c>
      <c r="E540" s="176"/>
      <c r="F540" s="45" t="str">
        <f t="shared" si="58"/>
        <v>う０５</v>
      </c>
      <c r="G540" s="8" t="str">
        <f t="shared" si="59"/>
        <v>片岡凛耶</v>
      </c>
      <c r="H540" s="80" t="s">
        <v>497</v>
      </c>
      <c r="I540" s="80" t="s">
        <v>522</v>
      </c>
      <c r="J540" s="40">
        <v>1999</v>
      </c>
      <c r="K540" s="39">
        <f t="shared" si="60"/>
        <v>18</v>
      </c>
      <c r="L540" s="81" t="str">
        <f t="shared" si="57"/>
        <v>OK</v>
      </c>
      <c r="M540" s="41" t="s">
        <v>1171</v>
      </c>
    </row>
    <row r="541" spans="1:13" s="129" customFormat="1" ht="14.25">
      <c r="A541" s="176" t="s">
        <v>393</v>
      </c>
      <c r="B541" s="177" t="s">
        <v>1413</v>
      </c>
      <c r="C541" s="177" t="s">
        <v>1414</v>
      </c>
      <c r="D541" s="80" t="s">
        <v>685</v>
      </c>
      <c r="E541" s="176"/>
      <c r="F541" s="45" t="str">
        <f t="shared" si="58"/>
        <v>う０６</v>
      </c>
      <c r="G541" s="8" t="str">
        <f t="shared" si="59"/>
        <v>亀井雅嗣</v>
      </c>
      <c r="H541" s="80" t="s">
        <v>497</v>
      </c>
      <c r="I541" s="80" t="s">
        <v>522</v>
      </c>
      <c r="J541" s="43">
        <v>1970</v>
      </c>
      <c r="K541" s="39">
        <f t="shared" si="60"/>
        <v>47</v>
      </c>
      <c r="L541" s="81" t="str">
        <f t="shared" si="57"/>
        <v>OK</v>
      </c>
      <c r="M541" s="41" t="s">
        <v>498</v>
      </c>
    </row>
    <row r="542" spans="1:20" s="129" customFormat="1" ht="14.25">
      <c r="A542" s="176" t="s">
        <v>394</v>
      </c>
      <c r="B542" s="177" t="s">
        <v>1413</v>
      </c>
      <c r="C542" s="177" t="s">
        <v>1415</v>
      </c>
      <c r="D542" s="80" t="s">
        <v>685</v>
      </c>
      <c r="E542" s="176" t="s">
        <v>520</v>
      </c>
      <c r="F542" s="78" t="str">
        <f t="shared" si="58"/>
        <v>う０７</v>
      </c>
      <c r="G542" s="8" t="str">
        <f t="shared" si="59"/>
        <v>亀井皓太</v>
      </c>
      <c r="H542" s="80" t="s">
        <v>497</v>
      </c>
      <c r="I542" s="80" t="s">
        <v>522</v>
      </c>
      <c r="J542" s="43">
        <v>2003</v>
      </c>
      <c r="K542" s="39">
        <f t="shared" si="60"/>
        <v>14</v>
      </c>
      <c r="L542" s="81" t="str">
        <f t="shared" si="57"/>
        <v>OK</v>
      </c>
      <c r="M542" s="41" t="s">
        <v>498</v>
      </c>
      <c r="N542" s="8"/>
      <c r="O542" s="8"/>
      <c r="P542" s="8"/>
      <c r="Q542" s="8"/>
      <c r="R542" s="8"/>
      <c r="S542" s="8"/>
      <c r="T542" s="8"/>
    </row>
    <row r="543" spans="1:13" s="129" customFormat="1" ht="13.5">
      <c r="A543" s="176" t="s">
        <v>395</v>
      </c>
      <c r="B543" s="8" t="s">
        <v>1416</v>
      </c>
      <c r="C543" s="8" t="s">
        <v>1417</v>
      </c>
      <c r="D543" s="80" t="s">
        <v>685</v>
      </c>
      <c r="E543" s="8"/>
      <c r="F543" s="45" t="str">
        <f t="shared" si="58"/>
        <v>う０８</v>
      </c>
      <c r="G543" s="78" t="str">
        <f t="shared" si="59"/>
        <v>神田圭右</v>
      </c>
      <c r="H543" s="80" t="s">
        <v>497</v>
      </c>
      <c r="I543" s="8" t="s">
        <v>522</v>
      </c>
      <c r="J543" s="106">
        <v>1991</v>
      </c>
      <c r="K543" s="39">
        <f t="shared" si="60"/>
        <v>26</v>
      </c>
      <c r="L543" s="81" t="str">
        <f t="shared" si="57"/>
        <v>OK</v>
      </c>
      <c r="M543" s="41" t="s">
        <v>1418</v>
      </c>
    </row>
    <row r="544" spans="1:13" s="129" customFormat="1" ht="14.25">
      <c r="A544" s="176" t="s">
        <v>396</v>
      </c>
      <c r="B544" s="177" t="s">
        <v>1419</v>
      </c>
      <c r="C544" s="177" t="s">
        <v>347</v>
      </c>
      <c r="D544" s="80" t="s">
        <v>685</v>
      </c>
      <c r="E544" s="46"/>
      <c r="F544" s="45" t="str">
        <f t="shared" si="58"/>
        <v>う０９</v>
      </c>
      <c r="G544" s="8" t="str">
        <f t="shared" si="59"/>
        <v>木下 進</v>
      </c>
      <c r="H544" s="80" t="s">
        <v>497</v>
      </c>
      <c r="I544" s="80" t="s">
        <v>522</v>
      </c>
      <c r="J544" s="43">
        <v>1950</v>
      </c>
      <c r="K544" s="39">
        <f t="shared" si="60"/>
        <v>67</v>
      </c>
      <c r="L544" s="81" t="str">
        <f t="shared" si="57"/>
        <v>OK</v>
      </c>
      <c r="M544" s="41" t="s">
        <v>782</v>
      </c>
    </row>
    <row r="545" spans="1:20" s="8" customFormat="1" ht="13.5">
      <c r="A545" s="176" t="s">
        <v>397</v>
      </c>
      <c r="B545" s="177" t="s">
        <v>1420</v>
      </c>
      <c r="C545" s="8" t="s">
        <v>1421</v>
      </c>
      <c r="D545" s="80" t="s">
        <v>685</v>
      </c>
      <c r="F545" s="45" t="str">
        <f t="shared" si="58"/>
        <v>う１０</v>
      </c>
      <c r="G545" s="8" t="str">
        <f t="shared" si="59"/>
        <v>久保田勉</v>
      </c>
      <c r="H545" s="80" t="s">
        <v>497</v>
      </c>
      <c r="I545" s="42" t="s">
        <v>522</v>
      </c>
      <c r="J545" s="106">
        <v>1967</v>
      </c>
      <c r="K545" s="39">
        <f t="shared" si="60"/>
        <v>50</v>
      </c>
      <c r="L545" s="81" t="str">
        <f t="shared" si="57"/>
        <v>OK</v>
      </c>
      <c r="M545" s="41" t="s">
        <v>776</v>
      </c>
      <c r="N545" s="129"/>
      <c r="O545" s="129"/>
      <c r="P545" s="129"/>
      <c r="Q545" s="129"/>
      <c r="R545" s="129"/>
      <c r="S545" s="129"/>
      <c r="T545" s="129"/>
    </row>
    <row r="546" spans="1:20" s="8" customFormat="1" ht="13.5">
      <c r="A546" s="176" t="s">
        <v>398</v>
      </c>
      <c r="B546" s="177" t="s">
        <v>1422</v>
      </c>
      <c r="C546" s="177" t="s">
        <v>1423</v>
      </c>
      <c r="D546" s="80" t="s">
        <v>685</v>
      </c>
      <c r="F546" s="78" t="str">
        <f t="shared" si="58"/>
        <v>う１１</v>
      </c>
      <c r="G546" s="8" t="str">
        <f t="shared" si="59"/>
        <v>渋谷拓哉</v>
      </c>
      <c r="H546" s="80" t="s">
        <v>497</v>
      </c>
      <c r="I546" s="80" t="s">
        <v>522</v>
      </c>
      <c r="J546" s="106">
        <v>1989</v>
      </c>
      <c r="K546" s="39">
        <f t="shared" si="60"/>
        <v>28</v>
      </c>
      <c r="L546" s="81" t="str">
        <f t="shared" si="57"/>
        <v>OK</v>
      </c>
      <c r="M546" s="8" t="s">
        <v>776</v>
      </c>
      <c r="N546" s="129"/>
      <c r="O546" s="129"/>
      <c r="P546" s="129"/>
      <c r="Q546" s="129"/>
      <c r="R546" s="129"/>
      <c r="S546" s="129"/>
      <c r="T546" s="129"/>
    </row>
    <row r="547" spans="1:20" s="8" customFormat="1" ht="13.5">
      <c r="A547" s="176" t="s">
        <v>399</v>
      </c>
      <c r="B547" s="177" t="s">
        <v>1424</v>
      </c>
      <c r="C547" s="177" t="s">
        <v>1425</v>
      </c>
      <c r="D547" s="80" t="s">
        <v>685</v>
      </c>
      <c r="F547" s="45" t="str">
        <f t="shared" si="58"/>
        <v>う１２</v>
      </c>
      <c r="G547" s="8" t="str">
        <f t="shared" si="59"/>
        <v>島 新治</v>
      </c>
      <c r="H547" s="80" t="s">
        <v>497</v>
      </c>
      <c r="I547" s="80" t="s">
        <v>522</v>
      </c>
      <c r="J547" s="106">
        <v>1993</v>
      </c>
      <c r="K547" s="39">
        <f t="shared" si="60"/>
        <v>24</v>
      </c>
      <c r="L547" s="81" t="str">
        <f t="shared" si="57"/>
        <v>OK</v>
      </c>
      <c r="M547" s="83" t="s">
        <v>501</v>
      </c>
      <c r="N547" s="129"/>
      <c r="O547" s="129"/>
      <c r="P547" s="129"/>
      <c r="Q547" s="129"/>
      <c r="R547" s="129"/>
      <c r="S547" s="129"/>
      <c r="T547" s="129"/>
    </row>
    <row r="548" spans="1:13" s="129" customFormat="1" ht="13.5">
      <c r="A548" s="176" t="s">
        <v>400</v>
      </c>
      <c r="B548" s="177" t="s">
        <v>1426</v>
      </c>
      <c r="C548" s="8" t="s">
        <v>1427</v>
      </c>
      <c r="D548" s="80" t="s">
        <v>685</v>
      </c>
      <c r="E548" s="8"/>
      <c r="F548" s="45" t="str">
        <f t="shared" si="58"/>
        <v>う１３</v>
      </c>
      <c r="G548" s="8" t="s">
        <v>1428</v>
      </c>
      <c r="H548" s="80" t="s">
        <v>497</v>
      </c>
      <c r="I548" s="42" t="s">
        <v>522</v>
      </c>
      <c r="J548" s="106">
        <v>1987</v>
      </c>
      <c r="K548" s="39">
        <f t="shared" si="60"/>
        <v>30</v>
      </c>
      <c r="L548" s="81" t="str">
        <f t="shared" si="57"/>
        <v>OK</v>
      </c>
      <c r="M548" s="41" t="s">
        <v>794</v>
      </c>
    </row>
    <row r="549" spans="1:13" s="129" customFormat="1" ht="14.25">
      <c r="A549" s="176" t="s">
        <v>401</v>
      </c>
      <c r="B549" s="66" t="s">
        <v>512</v>
      </c>
      <c r="C549" s="67" t="s">
        <v>513</v>
      </c>
      <c r="D549" s="80" t="s">
        <v>685</v>
      </c>
      <c r="E549" s="68"/>
      <c r="F549" s="45" t="str">
        <f t="shared" si="58"/>
        <v>う１４</v>
      </c>
      <c r="G549" s="8" t="str">
        <f aca="true" t="shared" si="61" ref="G549:G558">B549&amp;C549</f>
        <v>高瀬眞志</v>
      </c>
      <c r="H549" s="80" t="s">
        <v>497</v>
      </c>
      <c r="I549" s="80" t="s">
        <v>522</v>
      </c>
      <c r="J549" s="69">
        <v>1959</v>
      </c>
      <c r="K549" s="39">
        <f t="shared" si="60"/>
        <v>58</v>
      </c>
      <c r="L549" s="81" t="str">
        <f t="shared" si="57"/>
        <v>OK</v>
      </c>
      <c r="M549" s="41" t="s">
        <v>770</v>
      </c>
    </row>
    <row r="550" spans="1:20" s="129" customFormat="1" ht="13.5">
      <c r="A550" s="176" t="s">
        <v>402</v>
      </c>
      <c r="B550" s="78" t="s">
        <v>683</v>
      </c>
      <c r="C550" s="78" t="s">
        <v>684</v>
      </c>
      <c r="D550" s="80" t="s">
        <v>685</v>
      </c>
      <c r="E550" s="78"/>
      <c r="F550" s="78" t="str">
        <f t="shared" si="58"/>
        <v>う１５</v>
      </c>
      <c r="G550" s="78" t="str">
        <f t="shared" si="61"/>
        <v>竹下英伸</v>
      </c>
      <c r="H550" s="80" t="s">
        <v>497</v>
      </c>
      <c r="I550" s="78" t="s">
        <v>522</v>
      </c>
      <c r="J550" s="27">
        <v>1972</v>
      </c>
      <c r="K550" s="39">
        <f t="shared" si="60"/>
        <v>45</v>
      </c>
      <c r="L550" s="81" t="str">
        <f t="shared" si="57"/>
        <v>OK</v>
      </c>
      <c r="M550" s="35" t="s">
        <v>501</v>
      </c>
      <c r="N550" s="8"/>
      <c r="O550" s="8"/>
      <c r="P550" s="8"/>
      <c r="Q550" s="8"/>
      <c r="R550" s="8"/>
      <c r="S550" s="8"/>
      <c r="T550" s="117"/>
    </row>
    <row r="551" spans="1:13" s="129" customFormat="1" ht="14.25">
      <c r="A551" s="176" t="s">
        <v>403</v>
      </c>
      <c r="B551" s="177" t="s">
        <v>1429</v>
      </c>
      <c r="C551" s="177" t="s">
        <v>1430</v>
      </c>
      <c r="D551" s="80" t="s">
        <v>685</v>
      </c>
      <c r="E551" s="176"/>
      <c r="F551" s="45" t="str">
        <f t="shared" si="58"/>
        <v>う１６</v>
      </c>
      <c r="G551" s="8" t="str">
        <f t="shared" si="61"/>
        <v>竹田圭佑</v>
      </c>
      <c r="H551" s="80" t="s">
        <v>497</v>
      </c>
      <c r="I551" s="80" t="s">
        <v>522</v>
      </c>
      <c r="J551" s="40">
        <v>1982</v>
      </c>
      <c r="K551" s="39">
        <f t="shared" si="60"/>
        <v>35</v>
      </c>
      <c r="L551" s="81" t="str">
        <f t="shared" si="57"/>
        <v>OK</v>
      </c>
      <c r="M551" s="41" t="s">
        <v>334</v>
      </c>
    </row>
    <row r="552" spans="1:20" s="129" customFormat="1" ht="13.5">
      <c r="A552" s="176" t="s">
        <v>404</v>
      </c>
      <c r="B552" s="78" t="s">
        <v>527</v>
      </c>
      <c r="C552" s="78" t="s">
        <v>1431</v>
      </c>
      <c r="D552" s="80" t="s">
        <v>685</v>
      </c>
      <c r="E552" s="78"/>
      <c r="F552" s="45" t="str">
        <f t="shared" si="58"/>
        <v>う１７</v>
      </c>
      <c r="G552" s="78" t="str">
        <f t="shared" si="61"/>
        <v>田中邦明</v>
      </c>
      <c r="H552" s="80" t="s">
        <v>497</v>
      </c>
      <c r="I552" s="78" t="s">
        <v>522</v>
      </c>
      <c r="J552" s="27">
        <v>1984</v>
      </c>
      <c r="K552" s="39">
        <f t="shared" si="60"/>
        <v>33</v>
      </c>
      <c r="L552" s="81" t="str">
        <f t="shared" si="57"/>
        <v>OK</v>
      </c>
      <c r="M552" s="78" t="s">
        <v>285</v>
      </c>
      <c r="N552" s="8"/>
      <c r="O552" s="8"/>
      <c r="P552" s="8"/>
      <c r="Q552" s="8"/>
      <c r="R552" s="8"/>
      <c r="S552" s="117"/>
      <c r="T552" s="8"/>
    </row>
    <row r="553" spans="1:20" s="129" customFormat="1" ht="13.5">
      <c r="A553" s="176" t="s">
        <v>406</v>
      </c>
      <c r="B553" s="8" t="s">
        <v>1432</v>
      </c>
      <c r="C553" s="8" t="s">
        <v>1433</v>
      </c>
      <c r="D553" s="80" t="s">
        <v>685</v>
      </c>
      <c r="E553" s="8"/>
      <c r="F553" s="45" t="str">
        <f t="shared" si="58"/>
        <v>う１８</v>
      </c>
      <c r="G553" s="8" t="str">
        <f t="shared" si="61"/>
        <v>谷岡 勉</v>
      </c>
      <c r="H553" s="80" t="s">
        <v>497</v>
      </c>
      <c r="I553" s="80" t="s">
        <v>522</v>
      </c>
      <c r="J553" s="106">
        <v>1990</v>
      </c>
      <c r="K553" s="39">
        <f t="shared" si="60"/>
        <v>27</v>
      </c>
      <c r="L553" s="81" t="str">
        <f t="shared" si="57"/>
        <v>OK</v>
      </c>
      <c r="M553" s="74" t="s">
        <v>885</v>
      </c>
      <c r="N553" s="8"/>
      <c r="O553" s="8"/>
      <c r="P553" s="117"/>
      <c r="Q553" s="8"/>
      <c r="R553" s="8"/>
      <c r="S553" s="8"/>
      <c r="T553" s="8"/>
    </row>
    <row r="554" spans="1:20" s="129" customFormat="1" ht="13.5">
      <c r="A554" s="176" t="s">
        <v>407</v>
      </c>
      <c r="B554" s="8" t="s">
        <v>1434</v>
      </c>
      <c r="C554" s="8" t="s">
        <v>1435</v>
      </c>
      <c r="D554" s="80" t="s">
        <v>685</v>
      </c>
      <c r="E554" s="8"/>
      <c r="F554" s="78" t="str">
        <f t="shared" si="58"/>
        <v>う１９</v>
      </c>
      <c r="G554" s="8" t="str">
        <f t="shared" si="61"/>
        <v>谷野 功</v>
      </c>
      <c r="H554" s="80" t="s">
        <v>497</v>
      </c>
      <c r="I554" s="80" t="s">
        <v>522</v>
      </c>
      <c r="J554" s="106">
        <v>1964</v>
      </c>
      <c r="K554" s="39">
        <f t="shared" si="60"/>
        <v>53</v>
      </c>
      <c r="L554" s="81" t="str">
        <f t="shared" si="57"/>
        <v>OK</v>
      </c>
      <c r="M554" s="83" t="s">
        <v>501</v>
      </c>
      <c r="N554" s="8"/>
      <c r="O554" s="8"/>
      <c r="P554" s="117"/>
      <c r="Q554" s="8"/>
      <c r="R554" s="8"/>
      <c r="S554" s="8"/>
      <c r="T554" s="8"/>
    </row>
    <row r="555" spans="1:13" s="129" customFormat="1" ht="13.5">
      <c r="A555" s="176" t="s">
        <v>408</v>
      </c>
      <c r="B555" s="8" t="s">
        <v>1436</v>
      </c>
      <c r="C555" s="8" t="s">
        <v>1437</v>
      </c>
      <c r="D555" s="80" t="s">
        <v>685</v>
      </c>
      <c r="E555" s="8"/>
      <c r="F555" s="45" t="str">
        <f t="shared" si="58"/>
        <v>う２０</v>
      </c>
      <c r="G555" s="8" t="str">
        <f t="shared" si="61"/>
        <v>月森 大</v>
      </c>
      <c r="H555" s="80" t="s">
        <v>497</v>
      </c>
      <c r="I555" s="80" t="s">
        <v>522</v>
      </c>
      <c r="J555" s="106">
        <v>1980</v>
      </c>
      <c r="K555" s="39">
        <f t="shared" si="60"/>
        <v>37</v>
      </c>
      <c r="L555" s="81" t="str">
        <f t="shared" si="57"/>
        <v>OK</v>
      </c>
      <c r="M555" s="83" t="s">
        <v>501</v>
      </c>
    </row>
    <row r="556" spans="1:13" s="129" customFormat="1" ht="13.5">
      <c r="A556" s="176" t="s">
        <v>409</v>
      </c>
      <c r="B556" s="177" t="s">
        <v>1438</v>
      </c>
      <c r="C556" s="8" t="s">
        <v>1439</v>
      </c>
      <c r="D556" s="80" t="s">
        <v>685</v>
      </c>
      <c r="E556" s="8"/>
      <c r="F556" s="45" t="str">
        <f t="shared" si="58"/>
        <v>う２１</v>
      </c>
      <c r="G556" s="8" t="s">
        <v>1440</v>
      </c>
      <c r="H556" s="80" t="s">
        <v>497</v>
      </c>
      <c r="I556" s="87" t="s">
        <v>522</v>
      </c>
      <c r="J556" s="106">
        <v>1967</v>
      </c>
      <c r="K556" s="39">
        <f t="shared" si="60"/>
        <v>50</v>
      </c>
      <c r="L556" s="81" t="str">
        <f t="shared" si="57"/>
        <v>OK</v>
      </c>
      <c r="M556" s="41" t="s">
        <v>912</v>
      </c>
    </row>
    <row r="557" spans="1:13" s="129" customFormat="1" ht="13.5">
      <c r="A557" s="176" t="s">
        <v>410</v>
      </c>
      <c r="B557" s="177" t="s">
        <v>1441</v>
      </c>
      <c r="C557" s="177" t="s">
        <v>1442</v>
      </c>
      <c r="D557" s="80" t="s">
        <v>685</v>
      </c>
      <c r="E557" s="8"/>
      <c r="F557" s="45" t="str">
        <f t="shared" si="58"/>
        <v>う２２</v>
      </c>
      <c r="G557" s="8" t="str">
        <f t="shared" si="61"/>
        <v>永瀬卓夫</v>
      </c>
      <c r="H557" s="80" t="s">
        <v>497</v>
      </c>
      <c r="I557" s="42" t="s">
        <v>522</v>
      </c>
      <c r="J557" s="106">
        <v>1950</v>
      </c>
      <c r="K557" s="39">
        <f t="shared" si="60"/>
        <v>67</v>
      </c>
      <c r="L557" s="81" t="str">
        <f t="shared" si="57"/>
        <v>OK</v>
      </c>
      <c r="M557" s="41" t="s">
        <v>330</v>
      </c>
    </row>
    <row r="558" spans="1:20" s="8" customFormat="1" ht="13.5">
      <c r="A558" s="176" t="s">
        <v>411</v>
      </c>
      <c r="B558" s="8" t="s">
        <v>1443</v>
      </c>
      <c r="C558" s="8" t="s">
        <v>1444</v>
      </c>
      <c r="D558" s="80" t="s">
        <v>685</v>
      </c>
      <c r="F558" s="45" t="str">
        <f t="shared" si="58"/>
        <v>う２３</v>
      </c>
      <c r="G558" s="8" t="str">
        <f t="shared" si="61"/>
        <v>中田富憲</v>
      </c>
      <c r="H558" s="80" t="s">
        <v>497</v>
      </c>
      <c r="I558" s="80" t="s">
        <v>522</v>
      </c>
      <c r="J558" s="106">
        <v>1961</v>
      </c>
      <c r="K558" s="39">
        <f t="shared" si="60"/>
        <v>56</v>
      </c>
      <c r="L558" s="81" t="str">
        <f t="shared" si="57"/>
        <v>OK</v>
      </c>
      <c r="M558" s="74" t="s">
        <v>885</v>
      </c>
      <c r="N558" s="129"/>
      <c r="O558" s="129"/>
      <c r="P558" s="129"/>
      <c r="Q558" s="129"/>
      <c r="R558" s="129"/>
      <c r="S558" s="129"/>
      <c r="T558" s="129"/>
    </row>
    <row r="559" spans="1:13" s="129" customFormat="1" ht="13.5">
      <c r="A559" s="176" t="s">
        <v>412</v>
      </c>
      <c r="B559" s="177" t="s">
        <v>1445</v>
      </c>
      <c r="C559" s="177" t="s">
        <v>1446</v>
      </c>
      <c r="D559" s="80" t="s">
        <v>685</v>
      </c>
      <c r="E559" s="8"/>
      <c r="F559" s="78" t="str">
        <f t="shared" si="58"/>
        <v>う２４</v>
      </c>
      <c r="G559" s="8" t="s">
        <v>1447</v>
      </c>
      <c r="H559" s="80" t="s">
        <v>497</v>
      </c>
      <c r="I559" s="80" t="s">
        <v>522</v>
      </c>
      <c r="J559" s="106">
        <v>1991</v>
      </c>
      <c r="K559" s="39">
        <f t="shared" si="60"/>
        <v>26</v>
      </c>
      <c r="L559" s="81" t="str">
        <f t="shared" si="57"/>
        <v>OK</v>
      </c>
      <c r="M559" s="83" t="s">
        <v>501</v>
      </c>
    </row>
    <row r="560" spans="1:13" s="129" customFormat="1" ht="13.5">
      <c r="A560" s="176" t="s">
        <v>413</v>
      </c>
      <c r="B560" s="177" t="s">
        <v>1448</v>
      </c>
      <c r="C560" s="8" t="s">
        <v>1449</v>
      </c>
      <c r="D560" s="80" t="s">
        <v>685</v>
      </c>
      <c r="E560" s="8"/>
      <c r="F560" s="45" t="str">
        <f t="shared" si="58"/>
        <v>う２５</v>
      </c>
      <c r="G560" s="8" t="str">
        <f aca="true" t="shared" si="62" ref="G560:G571">B560&amp;C560</f>
        <v>野上亮平</v>
      </c>
      <c r="H560" s="80" t="s">
        <v>497</v>
      </c>
      <c r="I560" s="8" t="s">
        <v>522</v>
      </c>
      <c r="J560" s="106">
        <v>1986</v>
      </c>
      <c r="K560" s="39">
        <f t="shared" si="60"/>
        <v>31</v>
      </c>
      <c r="L560" s="81" t="str">
        <f t="shared" si="57"/>
        <v>OK</v>
      </c>
      <c r="M560" s="41" t="s">
        <v>794</v>
      </c>
    </row>
    <row r="561" spans="1:13" s="129" customFormat="1" ht="13.5">
      <c r="A561" s="176" t="s">
        <v>414</v>
      </c>
      <c r="B561" s="177" t="s">
        <v>1450</v>
      </c>
      <c r="C561" s="8" t="s">
        <v>1451</v>
      </c>
      <c r="D561" s="80" t="s">
        <v>685</v>
      </c>
      <c r="E561" s="8"/>
      <c r="F561" s="45" t="str">
        <f t="shared" si="58"/>
        <v>う２６</v>
      </c>
      <c r="G561" s="8" t="str">
        <f t="shared" si="62"/>
        <v>松野航平</v>
      </c>
      <c r="H561" s="80" t="s">
        <v>497</v>
      </c>
      <c r="I561" s="8" t="s">
        <v>522</v>
      </c>
      <c r="J561" s="106">
        <v>1990</v>
      </c>
      <c r="K561" s="39">
        <f t="shared" si="60"/>
        <v>27</v>
      </c>
      <c r="L561" s="81" t="str">
        <f t="shared" si="57"/>
        <v>OK</v>
      </c>
      <c r="M561" s="41" t="s">
        <v>1054</v>
      </c>
    </row>
    <row r="562" spans="1:13" s="129" customFormat="1" ht="13.5">
      <c r="A562" s="176" t="s">
        <v>415</v>
      </c>
      <c r="B562" s="177" t="s">
        <v>1452</v>
      </c>
      <c r="C562" s="177" t="s">
        <v>1453</v>
      </c>
      <c r="D562" s="80" t="s">
        <v>685</v>
      </c>
      <c r="E562" s="8"/>
      <c r="F562" s="45" t="str">
        <f t="shared" si="58"/>
        <v>う２７</v>
      </c>
      <c r="G562" s="8" t="str">
        <f t="shared" si="62"/>
        <v>森健一</v>
      </c>
      <c r="H562" s="80" t="s">
        <v>497</v>
      </c>
      <c r="I562" s="42" t="s">
        <v>522</v>
      </c>
      <c r="J562" s="106">
        <v>1971</v>
      </c>
      <c r="K562" s="39">
        <f t="shared" si="60"/>
        <v>46</v>
      </c>
      <c r="L562" s="81" t="str">
        <f t="shared" si="57"/>
        <v>OK</v>
      </c>
      <c r="M562" s="74" t="s">
        <v>885</v>
      </c>
    </row>
    <row r="563" spans="1:20" s="129" customFormat="1" ht="14.25">
      <c r="A563" s="176" t="s">
        <v>416</v>
      </c>
      <c r="B563" s="177" t="s">
        <v>499</v>
      </c>
      <c r="C563" s="177" t="s">
        <v>1454</v>
      </c>
      <c r="D563" s="80" t="s">
        <v>685</v>
      </c>
      <c r="E563" s="176"/>
      <c r="F563" s="45" t="str">
        <f t="shared" si="58"/>
        <v>う２８</v>
      </c>
      <c r="G563" s="8" t="str">
        <f t="shared" si="62"/>
        <v>山田智史</v>
      </c>
      <c r="H563" s="80" t="s">
        <v>497</v>
      </c>
      <c r="I563" s="80" t="s">
        <v>522</v>
      </c>
      <c r="J563" s="40">
        <v>1969</v>
      </c>
      <c r="K563" s="39">
        <f t="shared" si="60"/>
        <v>48</v>
      </c>
      <c r="L563" s="81" t="str">
        <f t="shared" si="57"/>
        <v>OK</v>
      </c>
      <c r="M563" s="41" t="s">
        <v>498</v>
      </c>
      <c r="N563" s="8"/>
      <c r="O563" s="8"/>
      <c r="P563" s="8"/>
      <c r="Q563" s="8"/>
      <c r="R563" s="8"/>
      <c r="S563" s="8"/>
      <c r="T563" s="8"/>
    </row>
    <row r="564" spans="1:13" s="129" customFormat="1" ht="13.5">
      <c r="A564" s="176" t="s">
        <v>417</v>
      </c>
      <c r="B564" s="8" t="s">
        <v>499</v>
      </c>
      <c r="C564" s="8" t="s">
        <v>500</v>
      </c>
      <c r="D564" s="80" t="s">
        <v>685</v>
      </c>
      <c r="E564" s="8"/>
      <c r="F564" s="78" t="str">
        <f t="shared" si="58"/>
        <v>う２９</v>
      </c>
      <c r="G564" s="8" t="str">
        <f t="shared" si="62"/>
        <v>山田和宏</v>
      </c>
      <c r="H564" s="80" t="s">
        <v>497</v>
      </c>
      <c r="I564" s="80" t="s">
        <v>522</v>
      </c>
      <c r="J564" s="106">
        <v>1962</v>
      </c>
      <c r="K564" s="39">
        <f t="shared" si="60"/>
        <v>55</v>
      </c>
      <c r="L564" s="81" t="str">
        <f t="shared" si="57"/>
        <v>OK</v>
      </c>
      <c r="M564" s="74" t="s">
        <v>885</v>
      </c>
    </row>
    <row r="565" spans="1:13" s="129" customFormat="1" ht="13.5">
      <c r="A565" s="176" t="s">
        <v>418</v>
      </c>
      <c r="B565" s="8" t="s">
        <v>499</v>
      </c>
      <c r="C565" s="8" t="s">
        <v>1233</v>
      </c>
      <c r="D565" s="80" t="s">
        <v>685</v>
      </c>
      <c r="E565" s="8"/>
      <c r="F565" s="78" t="str">
        <f t="shared" si="58"/>
        <v>う３０</v>
      </c>
      <c r="G565" s="8" t="str">
        <f t="shared" si="62"/>
        <v>山田洋平</v>
      </c>
      <c r="H565" s="80" t="s">
        <v>497</v>
      </c>
      <c r="I565" s="80" t="s">
        <v>522</v>
      </c>
      <c r="J565" s="106">
        <v>1990</v>
      </c>
      <c r="K565" s="39">
        <f t="shared" si="60"/>
        <v>27</v>
      </c>
      <c r="L565" s="81" t="str">
        <f t="shared" si="57"/>
        <v>OK</v>
      </c>
      <c r="M565" s="74" t="s">
        <v>885</v>
      </c>
    </row>
    <row r="566" spans="1:13" s="129" customFormat="1" ht="14.25">
      <c r="A566" s="176" t="s">
        <v>419</v>
      </c>
      <c r="B566" s="177" t="s">
        <v>541</v>
      </c>
      <c r="C566" s="177" t="s">
        <v>1455</v>
      </c>
      <c r="D566" s="80" t="s">
        <v>685</v>
      </c>
      <c r="E566" s="176"/>
      <c r="F566" s="45" t="str">
        <f t="shared" si="58"/>
        <v>う３１</v>
      </c>
      <c r="G566" s="8" t="str">
        <f t="shared" si="62"/>
        <v>山本昌紀</v>
      </c>
      <c r="H566" s="80" t="s">
        <v>497</v>
      </c>
      <c r="I566" s="80" t="s">
        <v>522</v>
      </c>
      <c r="J566" s="40">
        <v>1970</v>
      </c>
      <c r="K566" s="39">
        <f t="shared" si="60"/>
        <v>47</v>
      </c>
      <c r="L566" s="81" t="str">
        <f t="shared" si="57"/>
        <v>OK</v>
      </c>
      <c r="M566" s="41" t="s">
        <v>330</v>
      </c>
    </row>
    <row r="567" spans="1:13" s="129" customFormat="1" ht="14.25">
      <c r="A567" s="176" t="s">
        <v>420</v>
      </c>
      <c r="B567" s="177" t="s">
        <v>541</v>
      </c>
      <c r="C567" s="177" t="s">
        <v>1159</v>
      </c>
      <c r="D567" s="80" t="s">
        <v>685</v>
      </c>
      <c r="E567" s="176"/>
      <c r="F567" s="45" t="str">
        <f t="shared" si="58"/>
        <v>う３２</v>
      </c>
      <c r="G567" s="8" t="str">
        <f t="shared" si="62"/>
        <v>山本浩之</v>
      </c>
      <c r="H567" s="80" t="s">
        <v>497</v>
      </c>
      <c r="I567" s="80" t="s">
        <v>522</v>
      </c>
      <c r="J567" s="40">
        <v>1967</v>
      </c>
      <c r="K567" s="39">
        <f t="shared" si="60"/>
        <v>50</v>
      </c>
      <c r="L567" s="81" t="str">
        <f t="shared" si="57"/>
        <v>OK</v>
      </c>
      <c r="M567" s="41" t="s">
        <v>330</v>
      </c>
    </row>
    <row r="568" spans="1:13" s="129" customFormat="1" ht="13.5">
      <c r="A568" s="176" t="s">
        <v>421</v>
      </c>
      <c r="B568" s="46" t="s">
        <v>1102</v>
      </c>
      <c r="C568" s="46" t="s">
        <v>422</v>
      </c>
      <c r="D568" s="80" t="s">
        <v>685</v>
      </c>
      <c r="E568" s="176"/>
      <c r="F568" s="45" t="str">
        <f t="shared" si="58"/>
        <v>う３３</v>
      </c>
      <c r="G568" s="8" t="str">
        <f t="shared" si="62"/>
        <v>吉村淳</v>
      </c>
      <c r="H568" s="80" t="s">
        <v>497</v>
      </c>
      <c r="I568" s="42" t="s">
        <v>522</v>
      </c>
      <c r="J568" s="65">
        <v>1976</v>
      </c>
      <c r="K568" s="39">
        <f t="shared" si="60"/>
        <v>41</v>
      </c>
      <c r="L568" s="81" t="str">
        <f t="shared" si="57"/>
        <v>OK</v>
      </c>
      <c r="M568" s="41" t="s">
        <v>357</v>
      </c>
    </row>
    <row r="569" spans="1:20" s="129" customFormat="1" ht="13.5">
      <c r="A569" s="176" t="s">
        <v>423</v>
      </c>
      <c r="B569" s="130" t="s">
        <v>1456</v>
      </c>
      <c r="C569" s="130" t="s">
        <v>1457</v>
      </c>
      <c r="D569" s="80" t="s">
        <v>685</v>
      </c>
      <c r="E569" s="61"/>
      <c r="F569" s="78" t="str">
        <f t="shared" si="58"/>
        <v>う３４</v>
      </c>
      <c r="G569" s="78" t="str">
        <f t="shared" si="62"/>
        <v>稙田優也</v>
      </c>
      <c r="H569" s="80" t="s">
        <v>497</v>
      </c>
      <c r="I569" s="78" t="s">
        <v>522</v>
      </c>
      <c r="J569" s="27">
        <v>1982</v>
      </c>
      <c r="K569" s="39">
        <f t="shared" si="60"/>
        <v>35</v>
      </c>
      <c r="L569" s="81" t="str">
        <f t="shared" si="57"/>
        <v>OK</v>
      </c>
      <c r="M569" s="80" t="s">
        <v>498</v>
      </c>
      <c r="N569" s="8"/>
      <c r="O569" s="8"/>
      <c r="P569" s="8"/>
      <c r="Q569" s="8"/>
      <c r="R569" s="8"/>
      <c r="S569" s="8"/>
      <c r="T569" s="8"/>
    </row>
    <row r="570" spans="1:13" s="129" customFormat="1" ht="14.25">
      <c r="A570" s="176" t="s">
        <v>424</v>
      </c>
      <c r="B570" s="131" t="s">
        <v>1458</v>
      </c>
      <c r="C570" s="131" t="s">
        <v>337</v>
      </c>
      <c r="D570" s="80" t="s">
        <v>685</v>
      </c>
      <c r="E570" s="176"/>
      <c r="F570" s="45" t="str">
        <f t="shared" si="58"/>
        <v>う３５</v>
      </c>
      <c r="G570" s="8" t="str">
        <f t="shared" si="62"/>
        <v>今井順子</v>
      </c>
      <c r="H570" s="80" t="s">
        <v>497</v>
      </c>
      <c r="I570" s="126" t="s">
        <v>530</v>
      </c>
      <c r="J570" s="43">
        <v>1958</v>
      </c>
      <c r="K570" s="39">
        <f t="shared" si="60"/>
        <v>59</v>
      </c>
      <c r="L570" s="81" t="str">
        <f t="shared" si="57"/>
        <v>OK</v>
      </c>
      <c r="M570" s="44" t="s">
        <v>501</v>
      </c>
    </row>
    <row r="571" spans="1:13" s="129" customFormat="1" ht="13.5">
      <c r="A571" s="176" t="s">
        <v>425</v>
      </c>
      <c r="B571" s="70" t="s">
        <v>1459</v>
      </c>
      <c r="C571" s="71" t="s">
        <v>1460</v>
      </c>
      <c r="D571" s="80" t="s">
        <v>685</v>
      </c>
      <c r="E571" s="72"/>
      <c r="F571" s="45" t="str">
        <f t="shared" si="58"/>
        <v>う３６</v>
      </c>
      <c r="G571" s="8" t="str">
        <f t="shared" si="62"/>
        <v>植垣貴美子</v>
      </c>
      <c r="H571" s="80" t="s">
        <v>497</v>
      </c>
      <c r="I571" s="126" t="s">
        <v>530</v>
      </c>
      <c r="J571" s="73">
        <v>1965</v>
      </c>
      <c r="K571" s="39">
        <f t="shared" si="60"/>
        <v>52</v>
      </c>
      <c r="L571" s="81" t="str">
        <f t="shared" si="57"/>
        <v>OK</v>
      </c>
      <c r="M571" s="74" t="s">
        <v>868</v>
      </c>
    </row>
    <row r="572" spans="1:13" s="129" customFormat="1" ht="13.5">
      <c r="A572" s="176" t="s">
        <v>426</v>
      </c>
      <c r="B572" s="179" t="s">
        <v>1461</v>
      </c>
      <c r="C572" s="103" t="s">
        <v>1462</v>
      </c>
      <c r="D572" s="80" t="s">
        <v>685</v>
      </c>
      <c r="E572" s="8"/>
      <c r="F572" s="45" t="str">
        <f t="shared" si="58"/>
        <v>う３７</v>
      </c>
      <c r="G572" s="8" t="s">
        <v>1463</v>
      </c>
      <c r="H572" s="80" t="s">
        <v>497</v>
      </c>
      <c r="I572" s="104" t="s">
        <v>530</v>
      </c>
      <c r="J572" s="106">
        <v>1965</v>
      </c>
      <c r="K572" s="39">
        <f t="shared" si="60"/>
        <v>52</v>
      </c>
      <c r="L572" s="81" t="str">
        <f t="shared" si="57"/>
        <v>OK</v>
      </c>
      <c r="M572" s="41" t="s">
        <v>357</v>
      </c>
    </row>
    <row r="573" spans="1:13" s="129" customFormat="1" ht="13.5">
      <c r="A573" s="176" t="s">
        <v>427</v>
      </c>
      <c r="B573" s="102" t="s">
        <v>1464</v>
      </c>
      <c r="C573" s="102" t="s">
        <v>1465</v>
      </c>
      <c r="D573" s="80" t="s">
        <v>685</v>
      </c>
      <c r="E573" s="176"/>
      <c r="F573" s="45" t="str">
        <f t="shared" si="58"/>
        <v>う３８</v>
      </c>
      <c r="G573" s="8" t="str">
        <f aca="true" t="shared" si="63" ref="G573:G578">B573&amp;C573</f>
        <v>川崎悦子</v>
      </c>
      <c r="H573" s="80" t="s">
        <v>497</v>
      </c>
      <c r="I573" s="126" t="s">
        <v>530</v>
      </c>
      <c r="J573" s="65">
        <v>1955</v>
      </c>
      <c r="K573" s="39">
        <f t="shared" si="60"/>
        <v>62</v>
      </c>
      <c r="L573" s="81" t="str">
        <f t="shared" si="57"/>
        <v>OK</v>
      </c>
      <c r="M573" s="41" t="s">
        <v>334</v>
      </c>
    </row>
    <row r="574" spans="1:20" s="8" customFormat="1" ht="14.25">
      <c r="A574" s="176" t="s">
        <v>428</v>
      </c>
      <c r="B574" s="179" t="s">
        <v>1466</v>
      </c>
      <c r="C574" s="179" t="s">
        <v>686</v>
      </c>
      <c r="D574" s="80" t="s">
        <v>685</v>
      </c>
      <c r="E574" s="176"/>
      <c r="F574" s="45" t="str">
        <f t="shared" si="58"/>
        <v>う３９</v>
      </c>
      <c r="G574" s="8" t="str">
        <f t="shared" si="63"/>
        <v>古株淳子</v>
      </c>
      <c r="H574" s="80" t="s">
        <v>497</v>
      </c>
      <c r="I574" s="126" t="s">
        <v>530</v>
      </c>
      <c r="J574" s="40">
        <v>1968</v>
      </c>
      <c r="K574" s="39">
        <f t="shared" si="60"/>
        <v>49</v>
      </c>
      <c r="L574" s="81" t="str">
        <f t="shared" si="57"/>
        <v>OK</v>
      </c>
      <c r="M574" s="41" t="s">
        <v>498</v>
      </c>
      <c r="N574" s="129"/>
      <c r="O574" s="129"/>
      <c r="P574" s="129"/>
      <c r="Q574" s="129"/>
      <c r="R574" s="129"/>
      <c r="S574" s="129"/>
      <c r="T574" s="129"/>
    </row>
    <row r="575" spans="1:20" s="8" customFormat="1" ht="14.25">
      <c r="A575" s="176" t="s">
        <v>429</v>
      </c>
      <c r="B575" s="179" t="s">
        <v>1467</v>
      </c>
      <c r="C575" s="179" t="s">
        <v>1468</v>
      </c>
      <c r="D575" s="80" t="s">
        <v>685</v>
      </c>
      <c r="E575" s="176"/>
      <c r="F575" s="45" t="str">
        <f t="shared" si="58"/>
        <v>う４０</v>
      </c>
      <c r="G575" s="8" t="str">
        <f t="shared" si="63"/>
        <v>仙波敬子</v>
      </c>
      <c r="H575" s="80" t="s">
        <v>497</v>
      </c>
      <c r="I575" s="126" t="s">
        <v>530</v>
      </c>
      <c r="J575" s="40">
        <v>1967</v>
      </c>
      <c r="K575" s="39">
        <f t="shared" si="60"/>
        <v>50</v>
      </c>
      <c r="L575" s="81" t="str">
        <f t="shared" si="57"/>
        <v>OK</v>
      </c>
      <c r="M575" s="41" t="s">
        <v>498</v>
      </c>
      <c r="N575" s="129"/>
      <c r="O575" s="129"/>
      <c r="P575" s="129"/>
      <c r="Q575" s="129"/>
      <c r="R575" s="129"/>
      <c r="S575" s="129"/>
      <c r="T575" s="129"/>
    </row>
    <row r="576" spans="1:13" s="129" customFormat="1" ht="13.5">
      <c r="A576" s="176" t="s">
        <v>430</v>
      </c>
      <c r="B576" s="126" t="s">
        <v>683</v>
      </c>
      <c r="C576" s="126" t="s">
        <v>1469</v>
      </c>
      <c r="D576" s="80" t="s">
        <v>685</v>
      </c>
      <c r="E576" s="78"/>
      <c r="F576" s="81" t="str">
        <f t="shared" si="58"/>
        <v>う４１</v>
      </c>
      <c r="G576" s="78" t="str">
        <f t="shared" si="63"/>
        <v>竹下光代</v>
      </c>
      <c r="H576" s="80" t="s">
        <v>497</v>
      </c>
      <c r="I576" s="86" t="s">
        <v>530</v>
      </c>
      <c r="J576" s="27">
        <v>1974</v>
      </c>
      <c r="K576" s="39">
        <f t="shared" si="60"/>
        <v>43</v>
      </c>
      <c r="L576" s="81" t="str">
        <f t="shared" si="57"/>
        <v>OK</v>
      </c>
      <c r="M576" s="35" t="s">
        <v>501</v>
      </c>
    </row>
    <row r="577" spans="1:13" s="129" customFormat="1" ht="13.5">
      <c r="A577" s="176" t="s">
        <v>432</v>
      </c>
      <c r="B577" s="35" t="s">
        <v>1470</v>
      </c>
      <c r="C577" s="35" t="s">
        <v>1471</v>
      </c>
      <c r="D577" s="80" t="s">
        <v>685</v>
      </c>
      <c r="E577" s="78"/>
      <c r="F577" s="81" t="str">
        <f t="shared" si="58"/>
        <v>う４２</v>
      </c>
      <c r="G577" s="78" t="str">
        <f t="shared" si="63"/>
        <v>辻佳子</v>
      </c>
      <c r="H577" s="80" t="s">
        <v>497</v>
      </c>
      <c r="I577" s="86" t="s">
        <v>530</v>
      </c>
      <c r="J577" s="27">
        <v>1973</v>
      </c>
      <c r="K577" s="39">
        <f t="shared" si="60"/>
        <v>44</v>
      </c>
      <c r="L577" s="81" t="str">
        <f t="shared" si="57"/>
        <v>OK</v>
      </c>
      <c r="M577" s="78" t="s">
        <v>334</v>
      </c>
    </row>
    <row r="578" spans="1:13" s="129" customFormat="1" ht="14.25">
      <c r="A578" s="176" t="s">
        <v>433</v>
      </c>
      <c r="B578" s="179" t="s">
        <v>1472</v>
      </c>
      <c r="C578" s="179" t="s">
        <v>1473</v>
      </c>
      <c r="D578" s="80" t="s">
        <v>685</v>
      </c>
      <c r="E578" s="176"/>
      <c r="F578" s="45" t="str">
        <f t="shared" si="58"/>
        <v>う４３</v>
      </c>
      <c r="G578" s="78" t="str">
        <f t="shared" si="63"/>
        <v>西崎友香</v>
      </c>
      <c r="H578" s="80" t="s">
        <v>497</v>
      </c>
      <c r="I578" s="126" t="s">
        <v>530</v>
      </c>
      <c r="J578" s="40">
        <v>1980</v>
      </c>
      <c r="K578" s="39">
        <f t="shared" si="60"/>
        <v>37</v>
      </c>
      <c r="L578" s="81" t="str">
        <f t="shared" si="57"/>
        <v>OK</v>
      </c>
      <c r="M578" s="41" t="s">
        <v>334</v>
      </c>
    </row>
    <row r="579" spans="1:13" s="129" customFormat="1" ht="13.5">
      <c r="A579" s="176" t="s">
        <v>434</v>
      </c>
      <c r="B579" s="179" t="s">
        <v>1474</v>
      </c>
      <c r="C579" s="103" t="s">
        <v>779</v>
      </c>
      <c r="D579" s="80" t="s">
        <v>685</v>
      </c>
      <c r="E579" s="8"/>
      <c r="F579" s="45" t="str">
        <f t="shared" si="58"/>
        <v>う４４</v>
      </c>
      <c r="G579" s="8" t="s">
        <v>1475</v>
      </c>
      <c r="H579" s="80" t="s">
        <v>497</v>
      </c>
      <c r="I579" s="104" t="s">
        <v>530</v>
      </c>
      <c r="J579" s="106">
        <v>1969</v>
      </c>
      <c r="K579" s="39">
        <f t="shared" si="60"/>
        <v>48</v>
      </c>
      <c r="L579" s="81" t="str">
        <f t="shared" si="57"/>
        <v>OK</v>
      </c>
      <c r="M579" s="41" t="s">
        <v>885</v>
      </c>
    </row>
    <row r="580" spans="1:13" s="129" customFormat="1" ht="14.25">
      <c r="A580" s="176" t="s">
        <v>435</v>
      </c>
      <c r="B580" s="179" t="s">
        <v>1476</v>
      </c>
      <c r="C580" s="179" t="s">
        <v>1477</v>
      </c>
      <c r="D580" s="80" t="s">
        <v>685</v>
      </c>
      <c r="E580" s="176"/>
      <c r="F580" s="45" t="str">
        <f t="shared" si="58"/>
        <v>う４５</v>
      </c>
      <c r="G580" s="8" t="str">
        <f>B580&amp;C580</f>
        <v>村井典子</v>
      </c>
      <c r="H580" s="80" t="s">
        <v>497</v>
      </c>
      <c r="I580" s="126" t="s">
        <v>530</v>
      </c>
      <c r="J580" s="43">
        <v>1968</v>
      </c>
      <c r="K580" s="39">
        <f t="shared" si="60"/>
        <v>49</v>
      </c>
      <c r="L580" s="81" t="str">
        <f t="shared" si="57"/>
        <v>OK</v>
      </c>
      <c r="M580" s="41" t="s">
        <v>498</v>
      </c>
    </row>
    <row r="581" spans="1:13" s="129" customFormat="1" ht="14.25">
      <c r="A581" s="176" t="s">
        <v>436</v>
      </c>
      <c r="B581" s="179" t="s">
        <v>1478</v>
      </c>
      <c r="C581" s="179" t="s">
        <v>1479</v>
      </c>
      <c r="D581" s="80" t="s">
        <v>685</v>
      </c>
      <c r="E581" s="176"/>
      <c r="F581" s="45" t="str">
        <f t="shared" si="58"/>
        <v>う４６</v>
      </c>
      <c r="G581" s="8" t="str">
        <f>B581&amp;C581</f>
        <v>矢野由美子</v>
      </c>
      <c r="H581" s="80" t="s">
        <v>497</v>
      </c>
      <c r="I581" s="126" t="s">
        <v>530</v>
      </c>
      <c r="J581" s="43">
        <v>1963</v>
      </c>
      <c r="K581" s="39">
        <f t="shared" si="60"/>
        <v>54</v>
      </c>
      <c r="L581" s="81" t="str">
        <f t="shared" si="57"/>
        <v>OK</v>
      </c>
      <c r="M581" s="41" t="s">
        <v>334</v>
      </c>
    </row>
    <row r="582" spans="1:13" s="129" customFormat="1" ht="13.5">
      <c r="A582" s="176" t="s">
        <v>437</v>
      </c>
      <c r="B582" s="179" t="s">
        <v>499</v>
      </c>
      <c r="C582" s="179" t="s">
        <v>1480</v>
      </c>
      <c r="D582" s="80" t="s">
        <v>685</v>
      </c>
      <c r="E582" s="8"/>
      <c r="F582" s="45" t="str">
        <f t="shared" si="58"/>
        <v>う４７</v>
      </c>
      <c r="G582" s="8" t="s">
        <v>1481</v>
      </c>
      <c r="H582" s="80" t="s">
        <v>497</v>
      </c>
      <c r="I582" s="126" t="s">
        <v>530</v>
      </c>
      <c r="J582" s="106">
        <v>1966</v>
      </c>
      <c r="K582" s="39">
        <f t="shared" si="60"/>
        <v>51</v>
      </c>
      <c r="L582" s="81" t="str">
        <f t="shared" si="57"/>
        <v>OK</v>
      </c>
      <c r="M582" s="74" t="s">
        <v>885</v>
      </c>
    </row>
    <row r="583" spans="1:13" s="129" customFormat="1" ht="13.5">
      <c r="A583" s="176" t="s">
        <v>438</v>
      </c>
      <c r="B583" s="83" t="s">
        <v>1482</v>
      </c>
      <c r="C583" s="83" t="s">
        <v>1483</v>
      </c>
      <c r="D583" s="80" t="s">
        <v>685</v>
      </c>
      <c r="E583" s="8"/>
      <c r="F583" s="45" t="str">
        <f t="shared" si="58"/>
        <v>う４８</v>
      </c>
      <c r="G583" s="8" t="str">
        <f>B583&amp;C583</f>
        <v>山脇慶子</v>
      </c>
      <c r="H583" s="80" t="s">
        <v>497</v>
      </c>
      <c r="I583" s="104" t="s">
        <v>530</v>
      </c>
      <c r="J583" s="106">
        <v>1986</v>
      </c>
      <c r="K583" s="39">
        <f t="shared" si="60"/>
        <v>31</v>
      </c>
      <c r="L583" s="81" t="str">
        <f t="shared" si="57"/>
        <v>OK</v>
      </c>
      <c r="M583" s="41" t="s">
        <v>789</v>
      </c>
    </row>
    <row r="584" spans="1:13" s="107" customFormat="1" ht="13.5">
      <c r="A584" s="176" t="s">
        <v>1484</v>
      </c>
      <c r="B584" s="107" t="s">
        <v>431</v>
      </c>
      <c r="C584" s="107" t="s">
        <v>1485</v>
      </c>
      <c r="D584" s="172" t="s">
        <v>685</v>
      </c>
      <c r="E584" s="107" t="s">
        <v>114</v>
      </c>
      <c r="F584" s="45" t="str">
        <f t="shared" si="58"/>
        <v>う４９</v>
      </c>
      <c r="G584" s="98" t="str">
        <f aca="true" t="shared" si="64" ref="G584:G590">B584&amp;C584</f>
        <v>竹下恭平</v>
      </c>
      <c r="H584" s="172" t="s">
        <v>511</v>
      </c>
      <c r="I584" s="172" t="s">
        <v>3</v>
      </c>
      <c r="J584" s="108">
        <v>2008</v>
      </c>
      <c r="K584" s="39">
        <f t="shared" si="60"/>
        <v>9</v>
      </c>
      <c r="L584" s="81" t="str">
        <f t="shared" si="57"/>
        <v>OK</v>
      </c>
      <c r="M584" s="180" t="s">
        <v>753</v>
      </c>
    </row>
    <row r="585" spans="1:13" s="107" customFormat="1" ht="13.5">
      <c r="A585" s="176" t="s">
        <v>1486</v>
      </c>
      <c r="B585" s="107" t="s">
        <v>405</v>
      </c>
      <c r="C585" s="107" t="s">
        <v>1487</v>
      </c>
      <c r="D585" s="172" t="s">
        <v>685</v>
      </c>
      <c r="F585" s="45" t="str">
        <f t="shared" si="58"/>
        <v>う５０</v>
      </c>
      <c r="G585" s="98" t="str">
        <f t="shared" si="64"/>
        <v>田中伸一</v>
      </c>
      <c r="H585" s="172" t="s">
        <v>511</v>
      </c>
      <c r="I585" s="172" t="s">
        <v>3</v>
      </c>
      <c r="J585" s="108">
        <v>1964</v>
      </c>
      <c r="K585" s="39">
        <f t="shared" si="60"/>
        <v>53</v>
      </c>
      <c r="L585" s="81" t="str">
        <f t="shared" si="57"/>
        <v>OK</v>
      </c>
      <c r="M585" s="107" t="s">
        <v>789</v>
      </c>
    </row>
    <row r="586" spans="1:13" s="107" customFormat="1" ht="13.5">
      <c r="A586" s="176" t="s">
        <v>1488</v>
      </c>
      <c r="B586" s="107" t="s">
        <v>1489</v>
      </c>
      <c r="C586" s="107" t="s">
        <v>1490</v>
      </c>
      <c r="D586" s="172" t="s">
        <v>685</v>
      </c>
      <c r="F586" s="45" t="str">
        <f t="shared" si="58"/>
        <v>う５１</v>
      </c>
      <c r="G586" s="98" t="str">
        <f t="shared" si="64"/>
        <v>深田健太郎</v>
      </c>
      <c r="H586" s="172" t="s">
        <v>511</v>
      </c>
      <c r="I586" s="172" t="s">
        <v>3</v>
      </c>
      <c r="J586" s="108">
        <v>1997</v>
      </c>
      <c r="K586" s="39">
        <f t="shared" si="60"/>
        <v>20</v>
      </c>
      <c r="L586" s="81" t="str">
        <f t="shared" si="57"/>
        <v>OK</v>
      </c>
      <c r="M586" s="41" t="s">
        <v>755</v>
      </c>
    </row>
    <row r="587" spans="1:13" s="107" customFormat="1" ht="13.5">
      <c r="A587" s="176" t="s">
        <v>1491</v>
      </c>
      <c r="B587" s="107" t="s">
        <v>1492</v>
      </c>
      <c r="C587" s="107" t="s">
        <v>1493</v>
      </c>
      <c r="D587" s="172" t="s">
        <v>440</v>
      </c>
      <c r="F587" s="45" t="str">
        <f t="shared" si="58"/>
        <v>う５２</v>
      </c>
      <c r="G587" s="107" t="str">
        <f t="shared" si="64"/>
        <v>石岡良典</v>
      </c>
      <c r="H587" s="172" t="s">
        <v>511</v>
      </c>
      <c r="I587" s="172" t="s">
        <v>3</v>
      </c>
      <c r="J587" s="108">
        <v>1978</v>
      </c>
      <c r="K587" s="39">
        <f t="shared" si="60"/>
        <v>39</v>
      </c>
      <c r="L587" s="81" t="str">
        <f>#N/A</f>
        <v>OK</v>
      </c>
      <c r="M587" s="107" t="s">
        <v>498</v>
      </c>
    </row>
    <row r="588" spans="1:13" s="107" customFormat="1" ht="13.5">
      <c r="A588" s="176" t="s">
        <v>1494</v>
      </c>
      <c r="B588" s="107" t="s">
        <v>1495</v>
      </c>
      <c r="C588" s="107" t="s">
        <v>1496</v>
      </c>
      <c r="D588" s="172" t="s">
        <v>685</v>
      </c>
      <c r="F588" s="45" t="str">
        <f t="shared" si="58"/>
        <v>う５３</v>
      </c>
      <c r="G588" s="98" t="str">
        <f t="shared" si="64"/>
        <v>北野智尋</v>
      </c>
      <c r="H588" s="172" t="s">
        <v>511</v>
      </c>
      <c r="I588" s="172" t="s">
        <v>3</v>
      </c>
      <c r="J588" s="108">
        <v>1973</v>
      </c>
      <c r="K588" s="39">
        <f t="shared" si="60"/>
        <v>44</v>
      </c>
      <c r="L588" s="81" t="str">
        <f>#N/A</f>
        <v>OK</v>
      </c>
      <c r="M588" s="107" t="s">
        <v>757</v>
      </c>
    </row>
    <row r="589" spans="1:13" s="107" customFormat="1" ht="13.5">
      <c r="A589" s="176" t="s">
        <v>1497</v>
      </c>
      <c r="B589" s="107" t="s">
        <v>505</v>
      </c>
      <c r="C589" s="107" t="s">
        <v>1498</v>
      </c>
      <c r="D589" s="172" t="s">
        <v>685</v>
      </c>
      <c r="F589" s="45" t="str">
        <f t="shared" si="58"/>
        <v>う５４</v>
      </c>
      <c r="G589" s="107" t="str">
        <f t="shared" si="64"/>
        <v>本田建一</v>
      </c>
      <c r="H589" s="172" t="s">
        <v>511</v>
      </c>
      <c r="I589" s="172" t="s">
        <v>3</v>
      </c>
      <c r="J589" s="108">
        <v>1983</v>
      </c>
      <c r="K589" s="39">
        <f t="shared" si="60"/>
        <v>34</v>
      </c>
      <c r="L589" s="81" t="str">
        <f>#N/A</f>
        <v>OK</v>
      </c>
      <c r="M589" s="107" t="s">
        <v>506</v>
      </c>
    </row>
    <row r="590" spans="1:13" s="107" customFormat="1" ht="13.5">
      <c r="A590" s="176" t="s">
        <v>1499</v>
      </c>
      <c r="B590" s="107" t="s">
        <v>1500</v>
      </c>
      <c r="C590" s="107" t="s">
        <v>1501</v>
      </c>
      <c r="D590" s="172" t="s">
        <v>685</v>
      </c>
      <c r="F590" s="45" t="str">
        <f t="shared" si="58"/>
        <v>う５５</v>
      </c>
      <c r="G590" s="98" t="str">
        <f t="shared" si="64"/>
        <v>木森厚志</v>
      </c>
      <c r="H590" s="172" t="s">
        <v>511</v>
      </c>
      <c r="I590" s="172" t="s">
        <v>3</v>
      </c>
      <c r="J590" s="108">
        <v>1961</v>
      </c>
      <c r="K590" s="39">
        <f t="shared" si="60"/>
        <v>56</v>
      </c>
      <c r="L590" s="81" t="str">
        <f>#N/A</f>
        <v>OK</v>
      </c>
      <c r="M590" s="107" t="s">
        <v>757</v>
      </c>
    </row>
    <row r="594" spans="7:8" ht="13.5">
      <c r="G594" s="708" t="s">
        <v>518</v>
      </c>
      <c r="H594" s="708"/>
    </row>
    <row r="595" spans="1:13" s="8" customFormat="1" ht="18.75" customHeight="1">
      <c r="A595" s="708" t="s">
        <v>687</v>
      </c>
      <c r="B595" s="708"/>
      <c r="C595" s="712">
        <f>RIGHT(A590,2)+RIGHT(A529,2)+RIGHT(A394,2)+RIGHT(A338,2)+RIGHT(A190,2)+RIGHT(A22,2)+RIGHT(A446,2)+RIGHT(A151,2)+RIGHT(A275,2)+RIGHT(A60,2)+RIGHT(A463,2)</f>
        <v>453</v>
      </c>
      <c r="D595" s="712"/>
      <c r="E595" s="712"/>
      <c r="F595" s="81"/>
      <c r="G595" s="707">
        <f>$G$32+$H$215+$G$285+$G$344+$G$408+$G$535+$G$78+$G$481+F159+$H$2+I450</f>
        <v>91</v>
      </c>
      <c r="H595" s="707"/>
      <c r="I595" s="98"/>
      <c r="J595" s="1"/>
      <c r="K595" s="1"/>
      <c r="L595" s="81"/>
      <c r="M595" s="98"/>
    </row>
    <row r="596" spans="1:13" s="8" customFormat="1" ht="18.75" customHeight="1">
      <c r="A596" s="47"/>
      <c r="B596" s="47"/>
      <c r="C596" s="712"/>
      <c r="D596" s="712"/>
      <c r="E596" s="712"/>
      <c r="F596" s="81"/>
      <c r="G596" s="707"/>
      <c r="H596" s="707"/>
      <c r="I596" s="98"/>
      <c r="J596" s="1"/>
      <c r="K596" s="1"/>
      <c r="L596" s="98"/>
      <c r="M596" s="98"/>
    </row>
    <row r="597" spans="1:13" s="8" customFormat="1" ht="18.75" customHeight="1">
      <c r="A597" s="47"/>
      <c r="B597" s="98"/>
      <c r="C597" s="98"/>
      <c r="D597" s="98"/>
      <c r="E597" s="98"/>
      <c r="F597" s="98"/>
      <c r="G597" s="116"/>
      <c r="H597" s="116"/>
      <c r="I597" s="98"/>
      <c r="J597" s="1"/>
      <c r="K597" s="1"/>
      <c r="L597" s="98"/>
      <c r="M597" s="98"/>
    </row>
    <row r="598" spans="1:13" s="8" customFormat="1" ht="18.75" customHeight="1">
      <c r="A598" s="98"/>
      <c r="B598" s="98"/>
      <c r="C598" s="98"/>
      <c r="D598" s="709"/>
      <c r="E598" s="98"/>
      <c r="F598" s="98"/>
      <c r="G598" s="711" t="s">
        <v>1502</v>
      </c>
      <c r="H598" s="711"/>
      <c r="I598" s="98"/>
      <c r="J598" s="1"/>
      <c r="K598" s="1"/>
      <c r="L598" s="98"/>
      <c r="M598" s="98"/>
    </row>
    <row r="599" spans="1:13" s="8" customFormat="1" ht="13.5">
      <c r="A599" s="98"/>
      <c r="B599" s="98"/>
      <c r="C599" s="709"/>
      <c r="D599" s="710"/>
      <c r="E599" s="98"/>
      <c r="F599" s="98"/>
      <c r="G599" s="711"/>
      <c r="H599" s="711"/>
      <c r="I599" s="98"/>
      <c r="J599" s="1"/>
      <c r="K599" s="1"/>
      <c r="L599" s="98"/>
      <c r="M599" s="98"/>
    </row>
    <row r="600" spans="1:13" s="8" customFormat="1" ht="13.5">
      <c r="A600" s="98"/>
      <c r="B600" s="98"/>
      <c r="C600" s="712"/>
      <c r="D600" s="98"/>
      <c r="E600" s="98"/>
      <c r="F600" s="98"/>
      <c r="G600" s="713">
        <f>$G$595/$C$595</f>
        <v>0.20088300220750552</v>
      </c>
      <c r="H600" s="713"/>
      <c r="I600" s="98"/>
      <c r="J600" s="1"/>
      <c r="K600" s="1"/>
      <c r="L600" s="98"/>
      <c r="M600" s="98"/>
    </row>
    <row r="601" spans="1:13" s="8" customFormat="1" ht="13.5">
      <c r="A601" s="98"/>
      <c r="B601" s="98"/>
      <c r="C601" s="98"/>
      <c r="D601" s="98"/>
      <c r="E601" s="98"/>
      <c r="F601" s="98"/>
      <c r="G601" s="713"/>
      <c r="H601" s="713"/>
      <c r="I601" s="98"/>
      <c r="J601" s="1"/>
      <c r="K601" s="1"/>
      <c r="L601" s="98"/>
      <c r="M601" s="98"/>
    </row>
    <row r="602" spans="1:13" s="8" customFormat="1" ht="13.5">
      <c r="A602" s="98"/>
      <c r="B602" s="98"/>
      <c r="C602" s="50"/>
      <c r="D602" s="98"/>
      <c r="E602" s="98"/>
      <c r="F602" s="98"/>
      <c r="G602" s="98"/>
      <c r="H602" s="98"/>
      <c r="I602" s="98"/>
      <c r="J602" s="1"/>
      <c r="K602" s="1"/>
      <c r="L602" s="98"/>
      <c r="M602" s="98"/>
    </row>
    <row r="603" spans="1:13" s="8" customFormat="1" ht="13.5">
      <c r="A603" s="98"/>
      <c r="B603" s="98"/>
      <c r="C603" s="98"/>
      <c r="D603" s="98"/>
      <c r="E603" s="98"/>
      <c r="F603" s="98"/>
      <c r="G603" s="98"/>
      <c r="H603" s="98"/>
      <c r="I603" s="98"/>
      <c r="J603" s="1"/>
      <c r="K603" s="1"/>
      <c r="L603" s="98"/>
      <c r="M603" s="98"/>
    </row>
    <row r="604" spans="1:13" s="8" customFormat="1" ht="13.5">
      <c r="A604" s="98"/>
      <c r="B604" s="98"/>
      <c r="C604" s="98"/>
      <c r="D604" s="98"/>
      <c r="E604" s="98"/>
      <c r="F604" s="98"/>
      <c r="G604" s="98"/>
      <c r="H604" s="98"/>
      <c r="I604" s="98"/>
      <c r="J604" s="1"/>
      <c r="K604" s="1"/>
      <c r="L604" s="98"/>
      <c r="M604" s="98"/>
    </row>
  </sheetData>
  <sheetProtection password="CC53" sheet="1"/>
  <mergeCells count="51">
    <mergeCell ref="B282:C283"/>
    <mergeCell ref="B4:C4"/>
    <mergeCell ref="B1:C2"/>
    <mergeCell ref="D1:G2"/>
    <mergeCell ref="I1:K1"/>
    <mergeCell ref="I2:K2"/>
    <mergeCell ref="G158:I158"/>
    <mergeCell ref="B29:C30"/>
    <mergeCell ref="D29:H30"/>
    <mergeCell ref="B32:C32"/>
    <mergeCell ref="E75:I76"/>
    <mergeCell ref="B156:C157"/>
    <mergeCell ref="D156:G157"/>
    <mergeCell ref="G159:I159"/>
    <mergeCell ref="B214:C215"/>
    <mergeCell ref="D214:G215"/>
    <mergeCell ref="I214:K214"/>
    <mergeCell ref="I215:K215"/>
    <mergeCell ref="C75:D76"/>
    <mergeCell ref="D282:G283"/>
    <mergeCell ref="D405:G405"/>
    <mergeCell ref="B407:D408"/>
    <mergeCell ref="H408:I408"/>
    <mergeCell ref="B217:C217"/>
    <mergeCell ref="H282:I283"/>
    <mergeCell ref="H284:J284"/>
    <mergeCell ref="B285:C285"/>
    <mergeCell ref="H285:J285"/>
    <mergeCell ref="B340:D341"/>
    <mergeCell ref="L450:M450"/>
    <mergeCell ref="B452:C452"/>
    <mergeCell ref="B480:B481"/>
    <mergeCell ref="C480:F481"/>
    <mergeCell ref="H480:J480"/>
    <mergeCell ref="B342:C343"/>
    <mergeCell ref="B449:D450"/>
    <mergeCell ref="E449:H450"/>
    <mergeCell ref="I450:J450"/>
    <mergeCell ref="H481:J481"/>
    <mergeCell ref="B532:C533"/>
    <mergeCell ref="D532:G533"/>
    <mergeCell ref="B535:C535"/>
    <mergeCell ref="H535:J535"/>
    <mergeCell ref="G594:H594"/>
    <mergeCell ref="C595:E596"/>
    <mergeCell ref="G595:H596"/>
    <mergeCell ref="A595:B595"/>
    <mergeCell ref="D598:D599"/>
    <mergeCell ref="G598:H599"/>
    <mergeCell ref="C599:C600"/>
    <mergeCell ref="G600:H601"/>
  </mergeCells>
  <hyperlinks>
    <hyperlink ref="E449" r:id="rId1" display="miyazakid@sekisuijsuhi.co.jp"/>
  </hyperlinks>
  <printOptions/>
  <pageMargins left="0.75" right="0.75" top="1" bottom="1" header="0.5111111111111111" footer="0.5111111111111111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2017-10-07T03:46:35Z</cp:lastPrinted>
  <dcterms:created xsi:type="dcterms:W3CDTF">2012-02-13T23:16:57Z</dcterms:created>
  <dcterms:modified xsi:type="dcterms:W3CDTF">2017-11-26T11:48:49Z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